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4/Octubre/Consolidado/"/>
    </mc:Choice>
  </mc:AlternateContent>
  <xr:revisionPtr revIDLastSave="30" documentId="13_ncr:1_{EB3E94E8-2278-43D1-85FB-2DD2C706E53F}" xr6:coauthVersionLast="47" xr6:coauthVersionMax="47" xr10:uidLastSave="{49C2D895-0449-49D4-830F-0641A7AA4C7C}"/>
  <bookViews>
    <workbookView xWindow="-120" yWindow="-120" windowWidth="29040" windowHeight="15720" xr2:uid="{00000000-000D-0000-FFFF-FFFF00000000}"/>
  </bookViews>
  <sheets>
    <sheet name="Tabla 1" sheetId="2" r:id="rId1"/>
    <sheet name="Tabla 2" sheetId="5" r:id="rId2"/>
    <sheet name="Tabla 3" sheetId="11" r:id="rId3"/>
    <sheet name="Gráfico 1" sheetId="12" r:id="rId4"/>
    <sheet name="Gráfico 2" sheetId="13" r:id="rId5"/>
    <sheet name="Mapa 1" sheetId="8" r:id="rId6"/>
    <sheet name="Ilustración 1" sheetId="9" r:id="rId7"/>
    <sheet name="Tabla 4" sheetId="10" r:id="rId8"/>
    <sheet name="Ilustración 2" sheetId="7" r:id="rId9"/>
    <sheet name="Tabla 5" sheetId="3" r:id="rId10"/>
    <sheet name="Tabla 6" sheetId="4" r:id="rId11"/>
    <sheet name="Anexo 1" sheetId="18" r:id="rId12"/>
    <sheet name="Anexo 2 " sheetId="19" r:id="rId13"/>
    <sheet name="Anexo 3" sheetId="20" r:id="rId14"/>
    <sheet name="Anexo 4" sheetId="2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</externalReferences>
  <definedNames>
    <definedName name="\0" localSheetId="5">#REF!</definedName>
    <definedName name="\0" localSheetId="1">#REF!</definedName>
    <definedName name="\0" localSheetId="7">#REF!</definedName>
    <definedName name="\0">#REF!</definedName>
    <definedName name="\A" localSheetId="5">#REF!</definedName>
    <definedName name="\A" localSheetId="1">#REF!</definedName>
    <definedName name="\A">#REF!</definedName>
    <definedName name="\B" localSheetId="5">#REF!</definedName>
    <definedName name="\B" localSheetId="1">#REF!</definedName>
    <definedName name="\B">#REF!</definedName>
    <definedName name="\bmiii">[1]Q6!$E$32:$AH$32</definedName>
    <definedName name="\C" localSheetId="5">#REF!</definedName>
    <definedName name="\C" localSheetId="1">#REF!</definedName>
    <definedName name="\C" localSheetId="7">#REF!</definedName>
    <definedName name="\C">#REF!</definedName>
    <definedName name="\cc" localSheetId="5">[2]Debt!#REF!</definedName>
    <definedName name="\cc" localSheetId="1">[2]Debt!#REF!</definedName>
    <definedName name="\cc" localSheetId="7">[2]Debt!#REF!</definedName>
    <definedName name="\cc">[2]Debt!#REF!</definedName>
    <definedName name="\D" localSheetId="5">#REF!</definedName>
    <definedName name="\D" localSheetId="1">#REF!</definedName>
    <definedName name="\D" localSheetId="7">#REF!</definedName>
    <definedName name="\D">#REF!</definedName>
    <definedName name="\E" localSheetId="5">#REF!</definedName>
    <definedName name="\E" localSheetId="1">#REF!</definedName>
    <definedName name="\E" localSheetId="7">#REF!</definedName>
    <definedName name="\E">#REF!</definedName>
    <definedName name="\F" localSheetId="5">#REF!</definedName>
    <definedName name="\F" localSheetId="1">#REF!</definedName>
    <definedName name="\F" localSheetId="7">#REF!</definedName>
    <definedName name="\F">#REF!</definedName>
    <definedName name="\G" localSheetId="5">#REF!</definedName>
    <definedName name="\G" localSheetId="1">#REF!</definedName>
    <definedName name="\G">#REF!</definedName>
    <definedName name="\gg">[2]Debt!#REF!</definedName>
    <definedName name="\H" localSheetId="5">#REF!</definedName>
    <definedName name="\H" localSheetId="1">#REF!</definedName>
    <definedName name="\H" localSheetId="7">#REF!</definedName>
    <definedName name="\H">#REF!</definedName>
    <definedName name="\I" localSheetId="5">#REF!</definedName>
    <definedName name="\I" localSheetId="1">#REF!</definedName>
    <definedName name="\I" localSheetId="7">#REF!</definedName>
    <definedName name="\I">#REF!</definedName>
    <definedName name="\J" localSheetId="5">#REF!</definedName>
    <definedName name="\J" localSheetId="1">#REF!</definedName>
    <definedName name="\J" localSheetId="7">#REF!</definedName>
    <definedName name="\J">#REF!</definedName>
    <definedName name="\K" localSheetId="5">#REF!</definedName>
    <definedName name="\K" localSheetId="1">#REF!</definedName>
    <definedName name="\K">#REF!</definedName>
    <definedName name="\kk">[2]Debt!#REF!</definedName>
    <definedName name="\L" localSheetId="5">#REF!</definedName>
    <definedName name="\L" localSheetId="1">#REF!</definedName>
    <definedName name="\L" localSheetId="7">#REF!</definedName>
    <definedName name="\L">#REF!</definedName>
    <definedName name="\M" localSheetId="5">#REF!</definedName>
    <definedName name="\M" localSheetId="1">#REF!</definedName>
    <definedName name="\M" localSheetId="7">#REF!</definedName>
    <definedName name="\M">#REF!</definedName>
    <definedName name="\N" localSheetId="5">#REF!</definedName>
    <definedName name="\N" localSheetId="1">#REF!</definedName>
    <definedName name="\N" localSheetId="7">#REF!</definedName>
    <definedName name="\N">#REF!</definedName>
    <definedName name="\Ñ" localSheetId="5">#REF!</definedName>
    <definedName name="\Ñ">#REF!</definedName>
    <definedName name="\O" localSheetId="5">#REF!</definedName>
    <definedName name="\O" localSheetId="1">#REF!</definedName>
    <definedName name="\O">#REF!</definedName>
    <definedName name="\P" localSheetId="5">#REF!</definedName>
    <definedName name="\P" localSheetId="1">#REF!</definedName>
    <definedName name="\P">#REF!</definedName>
    <definedName name="\Q" localSheetId="5">#REF!</definedName>
    <definedName name="\Q" localSheetId="1">#REF!</definedName>
    <definedName name="\Q">#REF!</definedName>
    <definedName name="\R" localSheetId="5">#REF!</definedName>
    <definedName name="\R" localSheetId="1">#REF!</definedName>
    <definedName name="\R">#REF!</definedName>
    <definedName name="\S" localSheetId="5">#REF!</definedName>
    <definedName name="\S" localSheetId="1">#REF!</definedName>
    <definedName name="\S">#REF!</definedName>
    <definedName name="\T" localSheetId="5">#REF!</definedName>
    <definedName name="\T" localSheetId="1">#REF!</definedName>
    <definedName name="\T">#REF!</definedName>
    <definedName name="\T1" localSheetId="5">#REF!</definedName>
    <definedName name="\T1">#REF!</definedName>
    <definedName name="\T2">[3]BOP!#REF!</definedName>
    <definedName name="\tt">[2]Debt!#REF!</definedName>
    <definedName name="\U" localSheetId="5">#REF!</definedName>
    <definedName name="\U" localSheetId="1">#REF!</definedName>
    <definedName name="\U" localSheetId="7">#REF!</definedName>
    <definedName name="\U">#REF!</definedName>
    <definedName name="\V" localSheetId="5">#REF!</definedName>
    <definedName name="\V" localSheetId="1">#REF!</definedName>
    <definedName name="\V" localSheetId="7">#REF!</definedName>
    <definedName name="\V">#REF!</definedName>
    <definedName name="\W" localSheetId="5">#REF!</definedName>
    <definedName name="\W" localSheetId="1">#REF!</definedName>
    <definedName name="\W" localSheetId="7">#REF!</definedName>
    <definedName name="\W">#REF!</definedName>
    <definedName name="\X" localSheetId="5">#REF!</definedName>
    <definedName name="\X" localSheetId="1">#REF!</definedName>
    <definedName name="\X">#REF!</definedName>
    <definedName name="\Y" localSheetId="5">#REF!</definedName>
    <definedName name="\Y" localSheetId="1">#REF!</definedName>
    <definedName name="\Y">#REF!</definedName>
    <definedName name="\Z" localSheetId="5">#REF!</definedName>
    <definedName name="\Z" localSheetId="1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">[5]!____________asd1</definedName>
    <definedName name="____________asd1">[6]!____________asd1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">[5]!____________tnt1</definedName>
    <definedName name="____________tnt1">[6]!____________tnt1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">[5]!__________asd1</definedName>
    <definedName name="__________asd1">[6]!__________asd1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">[5]!__________tnt1</definedName>
    <definedName name="__________tnt1">[6]!__________tnt1</definedName>
    <definedName name="_________asd1" localSheetId="1">[5]!_________asd1</definedName>
    <definedName name="_________asd1">[6]!_________asd1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'[7]shared data'!$A$1:$G$71</definedName>
    <definedName name="_________tnt1" localSheetId="1">[5]!_________tnt1</definedName>
    <definedName name="_________tnt1">[6]!_________tnt1</definedName>
    <definedName name="________asd1" localSheetId="1">[5]!________asd1</definedName>
    <definedName name="________asd1">[6]!________asd1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'[7]shared data'!$A$1:$G$71</definedName>
    <definedName name="________tnt1" localSheetId="1">[5]!________tnt1</definedName>
    <definedName name="________tnt1">[6]!________tnt1</definedName>
    <definedName name="_______asd1" localSheetId="1">[5]!_______asd1</definedName>
    <definedName name="_______asd1">[6]!_______asd1</definedName>
    <definedName name="_______FAL4" localSheetId="5">#REF!</definedName>
    <definedName name="_______FAL4" localSheetId="1">#REF!</definedName>
    <definedName name="_______FAL4" localSheetId="7">#REF!</definedName>
    <definedName name="_______FAL4">#REF!</definedName>
    <definedName name="_______FAL6" localSheetId="5">#REF!</definedName>
    <definedName name="_______FAL6" localSheetId="1">#REF!</definedName>
    <definedName name="_______FAL6" localSheetId="7">#REF!</definedName>
    <definedName name="_______FAL6">#REF!</definedName>
    <definedName name="_______FAL7" localSheetId="5">#REF!</definedName>
    <definedName name="_______FAL7" localSheetId="1">#REF!</definedName>
    <definedName name="_______FAL7" localSheetId="7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'[7]shared data'!$A$1:$G$71</definedName>
    <definedName name="_______tnt1" localSheetId="1">[5]!_______tnt1</definedName>
    <definedName name="_______tnt1">[6]!_______tnt1</definedName>
    <definedName name="______asd1" localSheetId="1">[5]!______asd1</definedName>
    <definedName name="______asd1">[6]!______asd1</definedName>
    <definedName name="______AUS1" localSheetId="5">#REF!</definedName>
    <definedName name="______AUS1" localSheetId="1">#REF!</definedName>
    <definedName name="______AUS1" localSheetId="7">#REF!</definedName>
    <definedName name="______AUS1">#REF!</definedName>
    <definedName name="______DEG1" localSheetId="5">#REF!</definedName>
    <definedName name="______DEG1" localSheetId="1">#REF!</definedName>
    <definedName name="______DEG1" localSheetId="7">#REF!</definedName>
    <definedName name="______DEG1">#REF!</definedName>
    <definedName name="______DKR1" localSheetId="5">#REF!</definedName>
    <definedName name="______DKR1" localSheetId="1">#REF!</definedName>
    <definedName name="______DKR1" localSheetId="7">#REF!</definedName>
    <definedName name="______DKR1">#REF!</definedName>
    <definedName name="______ECU1" localSheetId="5">#REF!</definedName>
    <definedName name="______ECU1" localSheetId="1">#REF!</definedName>
    <definedName name="______ECU1">#REF!</definedName>
    <definedName name="______ESC1" localSheetId="5">#REF!</definedName>
    <definedName name="______ESC1" localSheetId="1">#REF!</definedName>
    <definedName name="______ESC1">#REF!</definedName>
    <definedName name="______FAL2" localSheetId="5">#REF!</definedName>
    <definedName name="______FAL2" localSheetId="1">#REF!</definedName>
    <definedName name="______FAL2">#REF!</definedName>
    <definedName name="______FAL3" localSheetId="5">#REF!</definedName>
    <definedName name="______FAL3" localSheetId="1">#REF!</definedName>
    <definedName name="______FAL3">#REF!</definedName>
    <definedName name="______FAL4" localSheetId="5">#REF!</definedName>
    <definedName name="______FAL4" localSheetId="1">#REF!</definedName>
    <definedName name="______FAL4">#REF!</definedName>
    <definedName name="______FAL5" localSheetId="5">#REF!</definedName>
    <definedName name="______FAL5" localSheetId="1">#REF!</definedName>
    <definedName name="______FAL5">#REF!</definedName>
    <definedName name="______FAL6" localSheetId="5">#REF!</definedName>
    <definedName name="______FAL6" localSheetId="1">#REF!</definedName>
    <definedName name="______FAL6">#REF!</definedName>
    <definedName name="______FAL7" localSheetId="5">#REF!</definedName>
    <definedName name="______FAL7" localSheetId="1">#REF!</definedName>
    <definedName name="______FAL7">#REF!</definedName>
    <definedName name="______FMK1" localSheetId="5">#REF!</definedName>
    <definedName name="______FMK1" localSheetId="1">#REF!</definedName>
    <definedName name="______FMK1">#REF!</definedName>
    <definedName name="______IKR1" localSheetId="5">#REF!</definedName>
    <definedName name="______IKR1" localSheetId="1">#REF!</definedName>
    <definedName name="______IKR1">#REF!</definedName>
    <definedName name="______IRP1" localSheetId="5">#REF!</definedName>
    <definedName name="______IRP1" localSheetId="1">#REF!</definedName>
    <definedName name="______IRP1">#REF!</definedName>
    <definedName name="______LIT1" localSheetId="5">#REF!</definedName>
    <definedName name="______LIT1" localSheetId="1">#REF!</definedName>
    <definedName name="______LIT1">#REF!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5">#REF!</definedName>
    <definedName name="______MEX1" localSheetId="1">#REF!</definedName>
    <definedName name="______MEX1" localSheetId="7">#REF!</definedName>
    <definedName name="______MEX1">#REF!</definedName>
    <definedName name="______PTA1" localSheetId="5">#REF!</definedName>
    <definedName name="______PTA1" localSheetId="1">#REF!</definedName>
    <definedName name="______PTA1" localSheetId="7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5">#REF!</definedName>
    <definedName name="______SAR1" localSheetId="1">#REF!</definedName>
    <definedName name="______SAR1" localSheetId="7">#REF!</definedName>
    <definedName name="______SAR1">#REF!</definedName>
    <definedName name="______SRT11" localSheetId="5" hidden="1">{"Minpmon",#N/A,FALSE,"Monthinput"}</definedName>
    <definedName name="______SRT11" localSheetId="1" hidden="1">{"Minpmon",#N/A,FALSE,"Monthinput"}</definedName>
    <definedName name="______SRT11" localSheetId="7" hidden="1">{"Minpmon",#N/A,FALSE,"Monthinput"}</definedName>
    <definedName name="______SRT11" hidden="1">{"Minpmon",#N/A,FALSE,"Monthinput"}</definedName>
    <definedName name="______tAB4">'[7]shared data'!$A$1:$G$71</definedName>
    <definedName name="______tnt1" localSheetId="1">[5]!______tnt1</definedName>
    <definedName name="______tnt1">[6]!______tnt1</definedName>
    <definedName name="_____asd1">#N/A</definedName>
    <definedName name="_____AUS1" localSheetId="5">#REF!</definedName>
    <definedName name="_____AUS1" localSheetId="1">#REF!</definedName>
    <definedName name="_____AUS1" localSheetId="7">#REF!</definedName>
    <definedName name="_____AUS1">#REF!</definedName>
    <definedName name="_____DEG1" localSheetId="5">#REF!</definedName>
    <definedName name="_____DEG1" localSheetId="1">#REF!</definedName>
    <definedName name="_____DEG1" localSheetId="7">#REF!</definedName>
    <definedName name="_____DEG1">#REF!</definedName>
    <definedName name="_____DKR1" localSheetId="5">#REF!</definedName>
    <definedName name="_____DKR1" localSheetId="1">#REF!</definedName>
    <definedName name="_____DKR1" localSheetId="7">#REF!</definedName>
    <definedName name="_____DKR1">#REF!</definedName>
    <definedName name="_____ECU1" localSheetId="5">#REF!</definedName>
    <definedName name="_____ECU1" localSheetId="1">#REF!</definedName>
    <definedName name="_____ECU1">#REF!</definedName>
    <definedName name="_____ESC1" localSheetId="5">#REF!</definedName>
    <definedName name="_____ESC1" localSheetId="1">#REF!</definedName>
    <definedName name="_____ESC1">#REF!</definedName>
    <definedName name="_____FAL2" localSheetId="5">#REF!</definedName>
    <definedName name="_____FAL2" localSheetId="1">#REF!</definedName>
    <definedName name="_____FAL2">#REF!</definedName>
    <definedName name="_____FAL3" localSheetId="5">#REF!</definedName>
    <definedName name="_____FAL3" localSheetId="1">#REF!</definedName>
    <definedName name="_____FAL3">#REF!</definedName>
    <definedName name="_____FAL4" localSheetId="5">#REF!</definedName>
    <definedName name="_____FAL4" localSheetId="1">#REF!</definedName>
    <definedName name="_____FAL4">#REF!</definedName>
    <definedName name="_____FAL5" localSheetId="5">#REF!</definedName>
    <definedName name="_____FAL5" localSheetId="1">#REF!</definedName>
    <definedName name="_____FAL5">#REF!</definedName>
    <definedName name="_____FAL6" localSheetId="5">#REF!</definedName>
    <definedName name="_____FAL6" localSheetId="1">#REF!</definedName>
    <definedName name="_____FAL6">#REF!</definedName>
    <definedName name="_____FAL7" localSheetId="5">#REF!</definedName>
    <definedName name="_____FAL7" localSheetId="1">#REF!</definedName>
    <definedName name="_____FAL7">#REF!</definedName>
    <definedName name="_____FMK1" localSheetId="5">#REF!</definedName>
    <definedName name="_____FMK1" localSheetId="1">#REF!</definedName>
    <definedName name="_____FMK1">#REF!</definedName>
    <definedName name="_____IKR1" localSheetId="5">#REF!</definedName>
    <definedName name="_____IKR1" localSheetId="1">#REF!</definedName>
    <definedName name="_____IKR1">#REF!</definedName>
    <definedName name="_____IRP1" localSheetId="5">#REF!</definedName>
    <definedName name="_____IRP1" localSheetId="1">#REF!</definedName>
    <definedName name="_____IRP1">#REF!</definedName>
    <definedName name="_____LIT1" localSheetId="5">#REF!</definedName>
    <definedName name="_____LIT1" localSheetId="1">#REF!</definedName>
    <definedName name="_____LIT1">#REF!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5">#REF!</definedName>
    <definedName name="_____MEX1" localSheetId="1">#REF!</definedName>
    <definedName name="_____MEX1" localSheetId="7">#REF!</definedName>
    <definedName name="_____MEX1">#REF!</definedName>
    <definedName name="_____PTA1" localSheetId="5">#REF!</definedName>
    <definedName name="_____PTA1" localSheetId="1">#REF!</definedName>
    <definedName name="_____PTA1" localSheetId="7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5">#REF!</definedName>
    <definedName name="_____SAR1" localSheetId="1">#REF!</definedName>
    <definedName name="_____SAR1" localSheetId="7">#REF!</definedName>
    <definedName name="_____SAR1">#REF!</definedName>
    <definedName name="_____SRT11" localSheetId="5" hidden="1">{"Minpmon",#N/A,FALSE,"Monthinput"}</definedName>
    <definedName name="_____SRT11" localSheetId="1" hidden="1">{"Minpmon",#N/A,FALSE,"Monthinput"}</definedName>
    <definedName name="_____SRT11" localSheetId="7" hidden="1">{"Minpmon",#N/A,FALSE,"Monthinput"}</definedName>
    <definedName name="_____SRT11" hidden="1">{"Minpmon",#N/A,FALSE,"Monthinput"}</definedName>
    <definedName name="_____tAB4">'[7]shared data'!$A$1:$G$71</definedName>
    <definedName name="_____tnt1">#N/A</definedName>
    <definedName name="_____TOT58" localSheetId="5">[8]GROWTH!#REF!</definedName>
    <definedName name="_____TOT58" localSheetId="1">[8]GROWTH!#REF!</definedName>
    <definedName name="_____TOT58" localSheetId="7">[8]GROWTH!#REF!</definedName>
    <definedName name="_____TOT58">[8]GROWTH!#REF!</definedName>
    <definedName name="____asd1">#N/A</definedName>
    <definedName name="____AUS1" localSheetId="5">#REF!</definedName>
    <definedName name="____AUS1" localSheetId="1">#REF!</definedName>
    <definedName name="____AUS1" localSheetId="7">#REF!</definedName>
    <definedName name="____AUS1">#REF!</definedName>
    <definedName name="____DEG1" localSheetId="5">#REF!</definedName>
    <definedName name="____DEG1" localSheetId="1">#REF!</definedName>
    <definedName name="____DEG1" localSheetId="7">#REF!</definedName>
    <definedName name="____DEG1">#REF!</definedName>
    <definedName name="____DKR1" localSheetId="5">#REF!</definedName>
    <definedName name="____DKR1" localSheetId="1">#REF!</definedName>
    <definedName name="____DKR1" localSheetId="7">#REF!</definedName>
    <definedName name="____DKR1">#REF!</definedName>
    <definedName name="____ECU1" localSheetId="5">#REF!</definedName>
    <definedName name="____ECU1" localSheetId="1">#REF!</definedName>
    <definedName name="____ECU1">#REF!</definedName>
    <definedName name="____ESC1" localSheetId="5">#REF!</definedName>
    <definedName name="____ESC1" localSheetId="1">#REF!</definedName>
    <definedName name="____ESC1">#REF!</definedName>
    <definedName name="____FAL2" localSheetId="5">#REF!</definedName>
    <definedName name="____FAL2" localSheetId="1">#REF!</definedName>
    <definedName name="____FAL2">#REF!</definedName>
    <definedName name="____FAL3" localSheetId="5">#REF!</definedName>
    <definedName name="____FAL3" localSheetId="1">#REF!</definedName>
    <definedName name="____FAL3">#REF!</definedName>
    <definedName name="____FAL4" localSheetId="5">#REF!</definedName>
    <definedName name="____FAL4" localSheetId="1">#REF!</definedName>
    <definedName name="____FAL4">#REF!</definedName>
    <definedName name="____FAL5" localSheetId="5">#REF!</definedName>
    <definedName name="____FAL5" localSheetId="1">#REF!</definedName>
    <definedName name="____FAL5">#REF!</definedName>
    <definedName name="____FAL6" localSheetId="5">#REF!</definedName>
    <definedName name="____FAL6" localSheetId="1">#REF!</definedName>
    <definedName name="____FAL6">#REF!</definedName>
    <definedName name="____FAL7" localSheetId="5">#REF!</definedName>
    <definedName name="____FAL7" localSheetId="1">#REF!</definedName>
    <definedName name="____FAL7">#REF!</definedName>
    <definedName name="____FMK1" localSheetId="5">#REF!</definedName>
    <definedName name="____FMK1" localSheetId="1">#REF!</definedName>
    <definedName name="____FMK1">#REF!</definedName>
    <definedName name="____IKR1" localSheetId="5">#REF!</definedName>
    <definedName name="____IKR1" localSheetId="1">#REF!</definedName>
    <definedName name="____IKR1">#REF!</definedName>
    <definedName name="____IRP1" localSheetId="5">#REF!</definedName>
    <definedName name="____IRP1" localSheetId="1">#REF!</definedName>
    <definedName name="____IRP1">#REF!</definedName>
    <definedName name="____LIT1" localSheetId="5">#REF!</definedName>
    <definedName name="____LIT1" localSheetId="1">#REF!</definedName>
    <definedName name="____LIT1">#REF!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5">#REF!</definedName>
    <definedName name="____MEX1" localSheetId="1">#REF!</definedName>
    <definedName name="____MEX1" localSheetId="7">#REF!</definedName>
    <definedName name="____MEX1">#REF!</definedName>
    <definedName name="____PTA1" localSheetId="5">#REF!</definedName>
    <definedName name="____PTA1" localSheetId="1">#REF!</definedName>
    <definedName name="____PTA1" localSheetId="7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5">#REF!</definedName>
    <definedName name="____SAR1" localSheetId="1">#REF!</definedName>
    <definedName name="____SAR1" localSheetId="7">#REF!</definedName>
    <definedName name="____SAR1">#REF!</definedName>
    <definedName name="____SRT11" localSheetId="5" hidden="1">{"Minpmon",#N/A,FALSE,"Monthinput"}</definedName>
    <definedName name="____SRT11" localSheetId="1" hidden="1">{"Minpmon",#N/A,FALSE,"Monthinput"}</definedName>
    <definedName name="____SRT11" localSheetId="7" hidden="1">{"Minpmon",#N/A,FALSE,"Monthinput"}</definedName>
    <definedName name="____SRT11" hidden="1">{"Minpmon",#N/A,FALSE,"Monthinput"}</definedName>
    <definedName name="____tAB4">'[7]shared data'!$A$1:$G$71</definedName>
    <definedName name="____tnt1">#N/A</definedName>
    <definedName name="____TOT58" localSheetId="5">[8]GROWTH!#REF!</definedName>
    <definedName name="____TOT58" localSheetId="1">[8]GROWTH!#REF!</definedName>
    <definedName name="____TOT58" localSheetId="7">[8]GROWTH!#REF!</definedName>
    <definedName name="____TOT58">[8]GROWTH!#REF!</definedName>
    <definedName name="___asd1">#N/A</definedName>
    <definedName name="___AUS1" localSheetId="5">#REF!</definedName>
    <definedName name="___AUS1" localSheetId="1">#REF!</definedName>
    <definedName name="___AUS1" localSheetId="7">#REF!</definedName>
    <definedName name="___AUS1">#REF!</definedName>
    <definedName name="___DEG1" localSheetId="5">#REF!</definedName>
    <definedName name="___DEG1" localSheetId="1">#REF!</definedName>
    <definedName name="___DEG1" localSheetId="7">#REF!</definedName>
    <definedName name="___DEG1">#REF!</definedName>
    <definedName name="___DKR1" localSheetId="5">#REF!</definedName>
    <definedName name="___DKR1" localSheetId="1">#REF!</definedName>
    <definedName name="___DKR1" localSheetId="7">#REF!</definedName>
    <definedName name="___DKR1">#REF!</definedName>
    <definedName name="___ECU1" localSheetId="5">#REF!</definedName>
    <definedName name="___ECU1" localSheetId="1">#REF!</definedName>
    <definedName name="___ECU1">#REF!</definedName>
    <definedName name="___ESC1" localSheetId="5">#REF!</definedName>
    <definedName name="___ESC1" localSheetId="1">#REF!</definedName>
    <definedName name="___ESC1">#REF!</definedName>
    <definedName name="___F" hidden="1">'[9]Fax a enviar'!#REF!</definedName>
    <definedName name="___FAL2" localSheetId="5">#REF!</definedName>
    <definedName name="___FAL2" localSheetId="1">#REF!</definedName>
    <definedName name="___FAL2" localSheetId="7">#REF!</definedName>
    <definedName name="___FAL2">#REF!</definedName>
    <definedName name="___FAL3" localSheetId="5">#REF!</definedName>
    <definedName name="___FAL3" localSheetId="1">#REF!</definedName>
    <definedName name="___FAL3" localSheetId="7">#REF!</definedName>
    <definedName name="___FAL3">#REF!</definedName>
    <definedName name="___FAL4" localSheetId="5">#REF!</definedName>
    <definedName name="___FAL4" localSheetId="1">#REF!</definedName>
    <definedName name="___FAL4" localSheetId="7">#REF!</definedName>
    <definedName name="___FAL4">#REF!</definedName>
    <definedName name="___FAL5" localSheetId="5">#REF!</definedName>
    <definedName name="___FAL5" localSheetId="1">#REF!</definedName>
    <definedName name="___FAL5">#REF!</definedName>
    <definedName name="___FAL6" localSheetId="5">#REF!</definedName>
    <definedName name="___FAL6" localSheetId="1">#REF!</definedName>
    <definedName name="___FAL6">#REF!</definedName>
    <definedName name="___FAL7" localSheetId="5">#REF!</definedName>
    <definedName name="___FAL7" localSheetId="1">#REF!</definedName>
    <definedName name="___FAL7">#REF!</definedName>
    <definedName name="___FMK1" localSheetId="5">#REF!</definedName>
    <definedName name="___FMK1" localSheetId="1">#REF!</definedName>
    <definedName name="___FMK1">#REF!</definedName>
    <definedName name="___IKR1" localSheetId="5">#REF!</definedName>
    <definedName name="___IKR1" localSheetId="1">#REF!</definedName>
    <definedName name="___IKR1">#REF!</definedName>
    <definedName name="___IRP1" localSheetId="5">#REF!</definedName>
    <definedName name="___IRP1" localSheetId="1">#REF!</definedName>
    <definedName name="___IRP1">#REF!</definedName>
    <definedName name="___LIT1" localSheetId="5">#REF!</definedName>
    <definedName name="___LIT1" localSheetId="1">#REF!</definedName>
    <definedName name="___LIT1">#REF!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5">#REF!</definedName>
    <definedName name="___MEX1" localSheetId="1">#REF!</definedName>
    <definedName name="___MEX1" localSheetId="7">#REF!</definedName>
    <definedName name="___MEX1">#REF!</definedName>
    <definedName name="___PTA1" localSheetId="5">#REF!</definedName>
    <definedName name="___PTA1" localSheetId="1">#REF!</definedName>
    <definedName name="___PTA1" localSheetId="7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5">#REF!</definedName>
    <definedName name="___SAR1" localSheetId="1">#REF!</definedName>
    <definedName name="___SAR1" localSheetId="7">#REF!</definedName>
    <definedName name="___SAR1">#REF!</definedName>
    <definedName name="___SRT11" localSheetId="5" hidden="1">{"Minpmon",#N/A,FALSE,"Monthinput"}</definedName>
    <definedName name="___SRT11" localSheetId="1" hidden="1">{"Minpmon",#N/A,FALSE,"Monthinput"}</definedName>
    <definedName name="___SRT11" localSheetId="7" hidden="1">{"Minpmon",#N/A,FALSE,"Monthinput"}</definedName>
    <definedName name="___SRT11" hidden="1">{"Minpmon",#N/A,FALSE,"Monthinput"}</definedName>
    <definedName name="___tAB4">'[7]shared data'!$A$1:$G$71</definedName>
    <definedName name="___tnt1">#N/A</definedName>
    <definedName name="___TOT58" localSheetId="5">[8]GROWTH!#REF!</definedName>
    <definedName name="___TOT58" localSheetId="1">[8]GROWTH!#REF!</definedName>
    <definedName name="___TOT58" localSheetId="7">[8]GROWTH!#REF!</definedName>
    <definedName name="___TOT58">[8]GROWTH!#REF!</definedName>
    <definedName name="__10FA_L" localSheetId="5">#REF!</definedName>
    <definedName name="__10FA_L" localSheetId="1">#REF!</definedName>
    <definedName name="__10FA_L" localSheetId="7">#REF!</definedName>
    <definedName name="__10FA_L">#REF!</definedName>
    <definedName name="__11GAZ_LIABS" localSheetId="5">#REF!</definedName>
    <definedName name="__11GAZ_LIABS" localSheetId="1">#REF!</definedName>
    <definedName name="__11GAZ_LIABS" localSheetId="7">#REF!</definedName>
    <definedName name="__11GAZ_LIABS">#REF!</definedName>
    <definedName name="__123Graph_A" localSheetId="5" hidden="1">[10]C!#REF!</definedName>
    <definedName name="__123Graph_A" localSheetId="1" hidden="1">#REF!</definedName>
    <definedName name="__123Graph_A" localSheetId="7" hidden="1">[10]C!#REF!</definedName>
    <definedName name="__123Graph_A" hidden="1">[10]C!#REF!</definedName>
    <definedName name="__123Graph_AChart1" localSheetId="5" hidden="1">[11]IN_Cable!#REF!</definedName>
    <definedName name="__123Graph_AChart1" localSheetId="7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5" hidden="1">#REF!</definedName>
    <definedName name="__123Graph_ADEBT" localSheetId="1" hidden="1">#REF!</definedName>
    <definedName name="__123Graph_ADEBT" localSheetId="7" hidden="1">#REF!</definedName>
    <definedName name="__123Graph_ADEBT" hidden="1">#REF!</definedName>
    <definedName name="__123Graph_ADIFFERENTIAL" localSheetId="5" hidden="1">[12]TAB25b!#REF!</definedName>
    <definedName name="__123Graph_ADIFFERENTIAL" localSheetId="1" hidden="1">#REF!</definedName>
    <definedName name="__123Graph_ADIFFERENTIAL" localSheetId="7" hidden="1">[12]TAB25b!#REF!</definedName>
    <definedName name="__123Graph_ADIFFERENTIAL" hidden="1">[12]TAB25b!#REF!</definedName>
    <definedName name="__123Graph_AINTEREST" localSheetId="5" hidden="1">[12]TAB25b!#REF!</definedName>
    <definedName name="__123Graph_AINTEREST" localSheetId="1" hidden="1">#REF!</definedName>
    <definedName name="__123Graph_AINTEREST" hidden="1">[12]TAB25b!#REF!</definedName>
    <definedName name="__123Graph_AREER" localSheetId="1" hidden="1">[13]ER!#REF!</definedName>
    <definedName name="__123Graph_AREER" hidden="1">[13]ER!#REF!</definedName>
    <definedName name="__123Graph_ASPREAD" localSheetId="1" hidden="1">#REF!</definedName>
    <definedName name="__123Graph_ASPREAD" hidden="1">[12]TAB25b!#REF!</definedName>
    <definedName name="__123Graph_B" localSheetId="1" hidden="1">#REF!</definedName>
    <definedName name="__123Graph_B" hidden="1">[14]FLUJO!$B$7929:$C$7929</definedName>
    <definedName name="__123Graph_BChart1" localSheetId="5" hidden="1">#REF!</definedName>
    <definedName name="__123Graph_BChart1" localSheetId="1" hidden="1">#REF!</definedName>
    <definedName name="__123Graph_BChart1" localSheetId="7" hidden="1">#REF!</definedName>
    <definedName name="__123Graph_BChart1" hidden="1">#REF!</definedName>
    <definedName name="__123Graph_BChart2" localSheetId="5" hidden="1">#REF!</definedName>
    <definedName name="__123Graph_BChart2" localSheetId="7" hidden="1">#REF!</definedName>
    <definedName name="__123Graph_BChart2" hidden="1">#REF!</definedName>
    <definedName name="__123Graph_BChart3" localSheetId="5" hidden="1">#REF!</definedName>
    <definedName name="__123Graph_BChart3" localSheetId="7" hidden="1">#REF!</definedName>
    <definedName name="__123Graph_BChart3" hidden="1">#REF!</definedName>
    <definedName name="__123Graph_BChart4" localSheetId="5" hidden="1">#REF!</definedName>
    <definedName name="__123Graph_BChart4" hidden="1">#REF!</definedName>
    <definedName name="__123Graph_BChart5" localSheetId="5" hidden="1">#REF!</definedName>
    <definedName name="__123Graph_BChart5" hidden="1">#REF!</definedName>
    <definedName name="__123Graph_BChart6" localSheetId="5" hidden="1">#REF!</definedName>
    <definedName name="__123Graph_BChart6" hidden="1">#REF!</definedName>
    <definedName name="__123Graph_BChart7" localSheetId="5" hidden="1">#REF!</definedName>
    <definedName name="__123Graph_BChart7" hidden="1">#REF!</definedName>
    <definedName name="__123Graph_BCurrent" localSheetId="1" hidden="1">#REF!</definedName>
    <definedName name="__123Graph_BCurrent" hidden="1">[15]G!#REF!</definedName>
    <definedName name="__123Graph_BDEBT" localSheetId="5" hidden="1">#REF!</definedName>
    <definedName name="__123Graph_BDEBT" localSheetId="1" hidden="1">#REF!</definedName>
    <definedName name="__123Graph_BDEBT" localSheetId="7" hidden="1">#REF!</definedName>
    <definedName name="__123Graph_BDEBT" hidden="1">#REF!</definedName>
    <definedName name="__123Graph_BINTEREST" localSheetId="5" hidden="1">[12]TAB25b!#REF!</definedName>
    <definedName name="__123Graph_BINTEREST" localSheetId="1" hidden="1">#REF!</definedName>
    <definedName name="__123Graph_BINTEREST" localSheetId="7" hidden="1">[12]TAB25b!#REF!</definedName>
    <definedName name="__123Graph_BINTEREST" hidden="1">[12]TAB25b!#REF!</definedName>
    <definedName name="__123Graph_BREER" localSheetId="5" hidden="1">[13]ER!#REF!</definedName>
    <definedName name="__123Graph_BREER" localSheetId="1" hidden="1">[13]ER!#REF!</definedName>
    <definedName name="__123Graph_BREER" hidden="1">[13]ER!#REF!</definedName>
    <definedName name="__123Graph_C" localSheetId="1" hidden="1">#REF!</definedName>
    <definedName name="__123Graph_C" hidden="1">[14]FLUJO!$B$7936:$C$7936</definedName>
    <definedName name="__123Graph_CCurrent" localSheetId="5" hidden="1">'[16]Base Original'!#REF!</definedName>
    <definedName name="__123Graph_CCurrent" localSheetId="1" hidden="1">#REF!</definedName>
    <definedName name="__123Graph_CCurrent" localSheetId="7" hidden="1">'[16]Base Original'!#REF!</definedName>
    <definedName name="__123Graph_CCurrent" hidden="1">'[16]Base Original'!#REF!</definedName>
    <definedName name="__123Graph_CREER" localSheetId="5" hidden="1">[13]ER!#REF!</definedName>
    <definedName name="__123Graph_CREER" localSheetId="1" hidden="1">#REF!</definedName>
    <definedName name="__123Graph_CREER" localSheetId="7" hidden="1">[13]ER!#REF!</definedName>
    <definedName name="__123Graph_CREER" hidden="1">[13]ER!#REF!</definedName>
    <definedName name="__123Graph_D" hidden="1">[14]FLUJO!$B$7942:$C$7942</definedName>
    <definedName name="__123Graph_DCurrent" localSheetId="5" hidden="1">'[16]Base Original'!#REF!</definedName>
    <definedName name="__123Graph_DCurrent" localSheetId="1" hidden="1">#REF!</definedName>
    <definedName name="__123Graph_DCurrent" localSheetId="7" hidden="1">'[16]Base Original'!#REF!</definedName>
    <definedName name="__123Graph_DCurrent" hidden="1">'[16]Base Original'!#REF!</definedName>
    <definedName name="__123Graph_E" localSheetId="5" hidden="1">[10]C!#REF!</definedName>
    <definedName name="__123Graph_E" localSheetId="1" hidden="1">#REF!</definedName>
    <definedName name="__123Graph_E" localSheetId="7" hidden="1">[10]C!#REF!</definedName>
    <definedName name="__123Graph_E" hidden="1">[10]C!#REF!</definedName>
    <definedName name="__123Graph_ECurrent" localSheetId="5" hidden="1">'[16]Base Original'!#REF!</definedName>
    <definedName name="__123Graph_ECurrent" localSheetId="1" hidden="1">#REF!</definedName>
    <definedName name="__123Graph_ECurrent" localSheetId="7" hidden="1">'[16]Base Original'!#REF!</definedName>
    <definedName name="__123Graph_ECurrent" hidden="1">'[16]Base Original'!#REF!</definedName>
    <definedName name="__123Graph_F" localSheetId="5" hidden="1">[10]C!#REF!</definedName>
    <definedName name="__123Graph_F" localSheetId="1" hidden="1">#REF!</definedName>
    <definedName name="__123Graph_F" localSheetId="7" hidden="1">[10]C!#REF!</definedName>
    <definedName name="__123Graph_F" hidden="1">[10]C!#REF!</definedName>
    <definedName name="__123Graph_FCurrent" localSheetId="5" hidden="1">[17]Base!#REF!</definedName>
    <definedName name="__123Graph_FCurrent" localSheetId="1" hidden="1">[17]Base!#REF!</definedName>
    <definedName name="__123Graph_FCurrent" localSheetId="7" hidden="1">[17]Base!#REF!</definedName>
    <definedName name="__123Graph_FCurrent" hidden="1">[17]Base!#REF!</definedName>
    <definedName name="__123Graph_X" hidden="1">[14]FLUJO!$B$7906:$C$7906</definedName>
    <definedName name="__123Graph_XDIFFERENTIAL" localSheetId="5" hidden="1">[12]TAB25b!#REF!</definedName>
    <definedName name="__123Graph_XDIFFERENTIAL" localSheetId="1" hidden="1">#REF!</definedName>
    <definedName name="__123Graph_XDIFFERENTIAL" localSheetId="7" hidden="1">[12]TAB25b!#REF!</definedName>
    <definedName name="__123Graph_XDIFFERENTIAL" hidden="1">[12]TAB25b!#REF!</definedName>
    <definedName name="__123Graph_XSPREAD" localSheetId="5" hidden="1">[12]TAB25b!#REF!</definedName>
    <definedName name="__123Graph_XSPREAD" localSheetId="1" hidden="1">#REF!</definedName>
    <definedName name="__123Graph_XSPREAD" localSheetId="7" hidden="1">[12]TAB25b!#REF!</definedName>
    <definedName name="__123Graph_XSPREAD" hidden="1">[12]TAB25b!#REF!</definedName>
    <definedName name="__12INT_RESERVES" localSheetId="5">#REF!</definedName>
    <definedName name="__12INT_RESERVES" localSheetId="1">#REF!</definedName>
    <definedName name="__12INT_RESERVES" localSheetId="7">#REF!</definedName>
    <definedName name="__12INT_RESERVES">#REF!</definedName>
    <definedName name="__1r" localSheetId="5">#REF!</definedName>
    <definedName name="__1r" localSheetId="1">#REF!</definedName>
    <definedName name="__1r" localSheetId="7">#REF!</definedName>
    <definedName name="__1r">#REF!</definedName>
    <definedName name="__2Macros_Import_.qbop" localSheetId="1">#REF!</definedName>
    <definedName name="__2Macros_Import_.qbop">[18]!'[Macros Import].qbop'</definedName>
    <definedName name="__3__123Graph_ACPI_ER_LOG" localSheetId="5" hidden="1">[13]ER!#REF!</definedName>
    <definedName name="__3__123Graph_ACPI_ER_LOG" localSheetId="1" hidden="1">#REF!</definedName>
    <definedName name="__3__123Graph_ACPI_ER_LOG" localSheetId="7" hidden="1">[13]ER!#REF!</definedName>
    <definedName name="__3__123Graph_ACPI_ER_LOG" hidden="1">[13]ER!#REF!</definedName>
    <definedName name="__4__123Graph_BCPI_ER_LOG" localSheetId="5" hidden="1">[13]ER!#REF!</definedName>
    <definedName name="__4__123Graph_BCPI_ER_LOG" localSheetId="1" hidden="1">[13]ER!#REF!</definedName>
    <definedName name="__4__123Graph_BCPI_ER_LOG" localSheetId="7" hidden="1">[13]ER!#REF!</definedName>
    <definedName name="__4__123Graph_BCPI_ER_LOG" hidden="1">[13]ER!#REF!</definedName>
    <definedName name="__5__123Graph_BIBA_IBRD" localSheetId="5" hidden="1">[13]WB!#REF!</definedName>
    <definedName name="__5__123Graph_BIBA_IBRD" localSheetId="1" hidden="1">[13]WB!#REF!</definedName>
    <definedName name="__5__123Graph_BIBA_IBRD" localSheetId="7" hidden="1">[13]WB!#REF!</definedName>
    <definedName name="__5__123Graph_BIBA_IBRD" hidden="1">[13]WB!#REF!</definedName>
    <definedName name="__6B.2_B.3" localSheetId="5">#REF!</definedName>
    <definedName name="__6B.2_B.3" localSheetId="1">#REF!</definedName>
    <definedName name="__6B.2_B.3" localSheetId="7">#REF!</definedName>
    <definedName name="__6B.2_B.3">#REF!</definedName>
    <definedName name="__7B.4___5" localSheetId="5">#REF!</definedName>
    <definedName name="__7B.4___5" localSheetId="1">#REF!</definedName>
    <definedName name="__7B.4___5" localSheetId="7">#REF!</definedName>
    <definedName name="__7B.4___5">#REF!</definedName>
    <definedName name="__8CONSOL_B2" localSheetId="5">#REF!</definedName>
    <definedName name="__8CONSOL_B2" localSheetId="1">#REF!</definedName>
    <definedName name="__8CONSOL_B2" localSheetId="7">#REF!</definedName>
    <definedName name="__8CONSOL_B2">#REF!</definedName>
    <definedName name="__9CONSOL_DEPOSITS" localSheetId="5">'[19]A 11'!#REF!</definedName>
    <definedName name="__9CONSOL_DEPOSITS" localSheetId="1">#REF!</definedName>
    <definedName name="__9CONSOL_DEPOSITS" localSheetId="7">'[19]A 11'!#REF!</definedName>
    <definedName name="__9CONSOL_DEPOSITS">'[19]A 11'!#REF!</definedName>
    <definedName name="__asd1" localSheetId="1">[5]!__asd1</definedName>
    <definedName name="__asd1">[6]!__asd1</definedName>
    <definedName name="__AUS1" localSheetId="5">#REF!</definedName>
    <definedName name="__AUS1" localSheetId="1">#REF!</definedName>
    <definedName name="__AUS1" localSheetId="7">#REF!</definedName>
    <definedName name="__AUS1">#REF!</definedName>
    <definedName name="__BOP2" localSheetId="5">[20]BoP!#REF!</definedName>
    <definedName name="__BOP2" localSheetId="1">#REF!</definedName>
    <definedName name="__BOP2" localSheetId="7">[20]BoP!#REF!</definedName>
    <definedName name="__BOP2">[20]BoP!#REF!</definedName>
    <definedName name="__DEG1" localSheetId="5">#REF!</definedName>
    <definedName name="__DEG1" localSheetId="1">#REF!</definedName>
    <definedName name="__DEG1" localSheetId="7">#REF!</definedName>
    <definedName name="__DEG1">#REF!</definedName>
    <definedName name="__DKR1" localSheetId="5">#REF!</definedName>
    <definedName name="__DKR1" localSheetId="1">#REF!</definedName>
    <definedName name="__DKR1" localSheetId="7">#REF!</definedName>
    <definedName name="__DKR1">#REF!</definedName>
    <definedName name="__ECU1" localSheetId="5">#REF!</definedName>
    <definedName name="__ECU1" localSheetId="1">#REF!</definedName>
    <definedName name="__ECU1" localSheetId="7">#REF!</definedName>
    <definedName name="__ECU1">#REF!</definedName>
    <definedName name="__END94" localSheetId="5">#REF!</definedName>
    <definedName name="__END94">#REF!</definedName>
    <definedName name="__ESC1" localSheetId="5">#REF!</definedName>
    <definedName name="__ESC1" localSheetId="1">#REF!</definedName>
    <definedName name="__ESC1">#REF!</definedName>
    <definedName name="__F" hidden="1">'[9]Fax a enviar'!#REF!</definedName>
    <definedName name="__FAL2" localSheetId="5">#REF!</definedName>
    <definedName name="__FAL2" localSheetId="1">#REF!</definedName>
    <definedName name="__FAL2" localSheetId="7">#REF!</definedName>
    <definedName name="__FAL2">#REF!</definedName>
    <definedName name="__FAL3" localSheetId="5">#REF!</definedName>
    <definedName name="__FAL3" localSheetId="1">#REF!</definedName>
    <definedName name="__FAL3" localSheetId="7">#REF!</definedName>
    <definedName name="__FAL3">#REF!</definedName>
    <definedName name="__FAL4" localSheetId="5">#REF!</definedName>
    <definedName name="__FAL4" localSheetId="1">#REF!</definedName>
    <definedName name="__FAL4" localSheetId="7">#REF!</definedName>
    <definedName name="__FAL4">#REF!</definedName>
    <definedName name="__FAL5" localSheetId="5">#REF!</definedName>
    <definedName name="__FAL5" localSheetId="1">#REF!</definedName>
    <definedName name="__FAL5">#REF!</definedName>
    <definedName name="__FAL6" localSheetId="5">#REF!</definedName>
    <definedName name="__FAL6" localSheetId="1">#REF!</definedName>
    <definedName name="__FAL6">#REF!</definedName>
    <definedName name="__FAL7" localSheetId="5">#REF!</definedName>
    <definedName name="__FAL7" localSheetId="1">#REF!</definedName>
    <definedName name="__FAL7">#REF!</definedName>
    <definedName name="__FMK1" localSheetId="5">#REF!</definedName>
    <definedName name="__FMK1" localSheetId="1">#REF!</definedName>
    <definedName name="__FMK1">#REF!</definedName>
    <definedName name="__IKR1" localSheetId="5">#REF!</definedName>
    <definedName name="__IKR1" localSheetId="1">#REF!</definedName>
    <definedName name="__IKR1">#REF!</definedName>
    <definedName name="__IRP1" localSheetId="5">#REF!</definedName>
    <definedName name="__IRP1" localSheetId="1">#REF!</definedName>
    <definedName name="__IRP1">#REF!</definedName>
    <definedName name="__LIT1" localSheetId="5">#REF!</definedName>
    <definedName name="__LIT1" localSheetId="1">#REF!</definedName>
    <definedName name="__LIT1">#REF!</definedName>
    <definedName name="__MEX1" localSheetId="5">#REF!</definedName>
    <definedName name="__MEX1" localSheetId="1">#REF!</definedName>
    <definedName name="__MEX1">#REF!</definedName>
    <definedName name="__PTA1" localSheetId="5">#REF!</definedName>
    <definedName name="__PTA1" localSheetId="1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5">#REF!</definedName>
    <definedName name="__SAR1" localSheetId="1">#REF!</definedName>
    <definedName name="__SAR1" localSheetId="7">#REF!</definedName>
    <definedName name="__SAR1">#REF!</definedName>
    <definedName name="__SUM2" localSheetId="5">#REF!</definedName>
    <definedName name="__SUM2" localSheetId="1">#REF!</definedName>
    <definedName name="__SUM2" localSheetId="7">#REF!</definedName>
    <definedName name="__SUM2">#REF!</definedName>
    <definedName name="__TAB1" localSheetId="5">#REF!</definedName>
    <definedName name="__TAB1" localSheetId="7">#REF!</definedName>
    <definedName name="__TAB1">#REF!</definedName>
    <definedName name="__Tab19" localSheetId="5">#REF!</definedName>
    <definedName name="__Tab19">#REF!</definedName>
    <definedName name="__Tab20" localSheetId="5">#REF!</definedName>
    <definedName name="__Tab20">#REF!</definedName>
    <definedName name="__Tab21" localSheetId="5">#REF!</definedName>
    <definedName name="__Tab21">#REF!</definedName>
    <definedName name="__Tab22" localSheetId="5">#REF!</definedName>
    <definedName name="__Tab22">#REF!</definedName>
    <definedName name="__Tab23" localSheetId="5">#REF!</definedName>
    <definedName name="__Tab23">#REF!</definedName>
    <definedName name="__Tab24" localSheetId="5">#REF!</definedName>
    <definedName name="__Tab24">#REF!</definedName>
    <definedName name="__Tab26" localSheetId="5">#REF!</definedName>
    <definedName name="__Tab26">#REF!</definedName>
    <definedName name="__Tab27" localSheetId="5">#REF!</definedName>
    <definedName name="__Tab27">#REF!</definedName>
    <definedName name="__Tab28" localSheetId="5">#REF!</definedName>
    <definedName name="__Tab28">#REF!</definedName>
    <definedName name="__Tab29" localSheetId="5">#REF!</definedName>
    <definedName name="__Tab29">#REF!</definedName>
    <definedName name="__Tab30" localSheetId="5">#REF!</definedName>
    <definedName name="__Tab30">#REF!</definedName>
    <definedName name="__Tab31" localSheetId="5">#REF!</definedName>
    <definedName name="__Tab31">#REF!</definedName>
    <definedName name="__Tab32" localSheetId="5">#REF!</definedName>
    <definedName name="__Tab32">#REF!</definedName>
    <definedName name="__Tab33" localSheetId="5">#REF!</definedName>
    <definedName name="__Tab33">#REF!</definedName>
    <definedName name="__Tab34" localSheetId="5">#REF!</definedName>
    <definedName name="__Tab34">#REF!</definedName>
    <definedName name="__Tab35" localSheetId="5">#REF!</definedName>
    <definedName name="__Tab35">#REF!</definedName>
    <definedName name="__tAB4">'[7]shared data'!$A$1:$G$71</definedName>
    <definedName name="__tnt1" localSheetId="1">[5]!__tnt1</definedName>
    <definedName name="__tnt1">[6]!__tnt1</definedName>
    <definedName name="__TOT58" localSheetId="5">[8]GROWTH!#REF!</definedName>
    <definedName name="__TOT58" localSheetId="1">#REF!</definedName>
    <definedName name="__TOT58" localSheetId="7">[8]GROWTH!#REF!</definedName>
    <definedName name="__TOT58">[8]GROWTH!#REF!</definedName>
    <definedName name="__WB2" localSheetId="5">#REF!</definedName>
    <definedName name="__WB2" localSheetId="1">#REF!</definedName>
    <definedName name="__WB2" localSheetId="7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 localSheetId="5">[22]Afiliados!#REF!</definedName>
    <definedName name="_10_0GRÁFICO_N_10.2" localSheetId="1">[22]Afiliados!#REF!</definedName>
    <definedName name="_10_0GRÁFICO_N_10.2" localSheetId="7">[22]Afiliados!#REF!</definedName>
    <definedName name="_10_0GRÁFICO_N_10.2">[22]Afiliados!#REF!</definedName>
    <definedName name="_10FA_L" localSheetId="5">#REF!</definedName>
    <definedName name="_10FA_L" localSheetId="1">#REF!</definedName>
    <definedName name="_10FA_L" localSheetId="7">#REF!</definedName>
    <definedName name="_10FA_L">#REF!</definedName>
    <definedName name="_11__123Graph_AFIG_D" localSheetId="5" hidden="1">#REF!</definedName>
    <definedName name="_11__123Graph_AFIG_D" localSheetId="1" hidden="1">#REF!</definedName>
    <definedName name="_11__123Graph_AFIG_D" localSheetId="7" hidden="1">#REF!</definedName>
    <definedName name="_11__123Graph_AFIG_D" hidden="1">#REF!</definedName>
    <definedName name="_11__123Graph_BCPI_ER_LOG" localSheetId="5" hidden="1">[21]ER!#REF!</definedName>
    <definedName name="_11__123Graph_BCPI_ER_LOG" localSheetId="7" hidden="1">[21]ER!#REF!</definedName>
    <definedName name="_11__123Graph_BCPI_ER_LOG" hidden="1">[21]ER!#REF!</definedName>
    <definedName name="_11absorc" localSheetId="5">[23]Programa!#REF!</definedName>
    <definedName name="_11absorc" localSheetId="1">[24]Programa!#REF!</definedName>
    <definedName name="_11absorc" localSheetId="7">[23]Programa!#REF!</definedName>
    <definedName name="_11absorc">[23]Programa!#REF!</definedName>
    <definedName name="_11GAZ_LIABS" localSheetId="5">#REF!</definedName>
    <definedName name="_11GAZ_LIABS" localSheetId="1">#REF!</definedName>
    <definedName name="_11GAZ_LIABS" localSheetId="7">#REF!</definedName>
    <definedName name="_11GAZ_LIABS">#REF!</definedName>
    <definedName name="_12__123Graph_AIBA_IBRD" hidden="1">[21]WB!$Q$62:$AK$62</definedName>
    <definedName name="_12__123Graph_BIBA_IBRD" localSheetId="5" hidden="1">[21]WB!#REF!</definedName>
    <definedName name="_12__123Graph_BIBA_IBRD" localSheetId="1" hidden="1">[21]WB!#REF!</definedName>
    <definedName name="_12__123Graph_BIBA_IBRD" localSheetId="7" hidden="1">[21]WB!#REF!</definedName>
    <definedName name="_12__123Graph_BIBA_IBRD" hidden="1">[21]WB!#REF!</definedName>
    <definedName name="_12c" localSheetId="5">[23]Programa!#REF!</definedName>
    <definedName name="_12c" localSheetId="1">[24]Programa!#REF!</definedName>
    <definedName name="_12c" localSheetId="7">[23]Programa!#REF!</definedName>
    <definedName name="_12c">[23]Programa!#REF!</definedName>
    <definedName name="_12INT_RESERVES" localSheetId="5">#REF!</definedName>
    <definedName name="_12INT_RESERVES" localSheetId="1">#REF!</definedName>
    <definedName name="_12INT_RESERVES" localSheetId="7">#REF!</definedName>
    <definedName name="_12INT_RESERVES">#REF!</definedName>
    <definedName name="_15Macros_Import_.qbop" localSheetId="1">#REF!</definedName>
    <definedName name="_15Macros_Import_.qbop">[18]!'[Macros Import].qbop'</definedName>
    <definedName name="_16__123Graph_ATERMS_OF_TRADE" localSheetId="5" hidden="1">#REF!</definedName>
    <definedName name="_16__123Graph_ATERMS_OF_TRADE" localSheetId="1" hidden="1">#REF!</definedName>
    <definedName name="_16__123Graph_ATERMS_OF_TRADE" localSheetId="7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5" hidden="1">[21]ER!#REF!</definedName>
    <definedName name="_19__123Graph_BCPI_ER_LOG" localSheetId="1" hidden="1">#REF!</definedName>
    <definedName name="_19__123Graph_BCPI_ER_LOG" localSheetId="7" hidden="1">[21]ER!#REF!</definedName>
    <definedName name="_19__123Graph_BCPI_ER_LOG" hidden="1">[21]ER!#REF!</definedName>
    <definedName name="_1981" localSheetId="5">#REF!</definedName>
    <definedName name="_1981" localSheetId="1">#REF!</definedName>
    <definedName name="_1981" localSheetId="7">#REF!</definedName>
    <definedName name="_1981">#REF!</definedName>
    <definedName name="_1982" localSheetId="5">#REF!</definedName>
    <definedName name="_1982" localSheetId="1">#REF!</definedName>
    <definedName name="_1982" localSheetId="7">#REF!</definedName>
    <definedName name="_1982">#REF!</definedName>
    <definedName name="_1983" localSheetId="5">#REF!</definedName>
    <definedName name="_1983" localSheetId="1">#REF!</definedName>
    <definedName name="_1983" localSheetId="7">#REF!</definedName>
    <definedName name="_1983">#REF!</definedName>
    <definedName name="_1984" localSheetId="5">#REF!</definedName>
    <definedName name="_1984">#REF!</definedName>
    <definedName name="_1985" localSheetId="5">#REF!</definedName>
    <definedName name="_1985">#REF!</definedName>
    <definedName name="_1986" localSheetId="5">#REF!</definedName>
    <definedName name="_1986">#REF!</definedName>
    <definedName name="_1987">#N/A</definedName>
    <definedName name="_1988" localSheetId="5">#REF!</definedName>
    <definedName name="_1988" localSheetId="1">#REF!</definedName>
    <definedName name="_1988" localSheetId="7">#REF!</definedName>
    <definedName name="_1988">#REF!</definedName>
    <definedName name="_1989" localSheetId="5">#REF!</definedName>
    <definedName name="_1989" localSheetId="7">#REF!</definedName>
    <definedName name="_1989">#REF!</definedName>
    <definedName name="_1990" localSheetId="5">#REF!</definedName>
    <definedName name="_1990" localSheetId="7">#REF!</definedName>
    <definedName name="_1990">#REF!</definedName>
    <definedName name="_1991" localSheetId="5">#REF!</definedName>
    <definedName name="_1991">#REF!</definedName>
    <definedName name="_1992" localSheetId="5">#REF!</definedName>
    <definedName name="_1992">#REF!</definedName>
    <definedName name="_1993" localSheetId="5">#REF!</definedName>
    <definedName name="_1993">#REF!</definedName>
    <definedName name="_1994" localSheetId="5">#REF!</definedName>
    <definedName name="_1994">#REF!</definedName>
    <definedName name="_1995" localSheetId="5">#REF!</definedName>
    <definedName name="_1995">#REF!</definedName>
    <definedName name="_1996" localSheetId="5">#REF!</definedName>
    <definedName name="_1996">#REF!</definedName>
    <definedName name="_1997" localSheetId="5">#REF!</definedName>
    <definedName name="_1997">#REF!</definedName>
    <definedName name="_1998" localSheetId="5">#REF!</definedName>
    <definedName name="_1998">#REF!</definedName>
    <definedName name="_1999" localSheetId="5">#REF!</definedName>
    <definedName name="_1999">#REF!</definedName>
    <definedName name="_1IMPRESION" localSheetId="5">#REF!</definedName>
    <definedName name="_1IMPRESION" localSheetId="1">#REF!</definedName>
    <definedName name="_1IMPRESION">#REF!</definedName>
    <definedName name="_1Macros_Import_.qbop">#N/A</definedName>
    <definedName name="_1r" localSheetId="5">#REF!</definedName>
    <definedName name="_1r" localSheetId="1">#REF!</definedName>
    <definedName name="_1r" localSheetId="7">#REF!</definedName>
    <definedName name="_1r">#REF!</definedName>
    <definedName name="_2">#N/A</definedName>
    <definedName name="_2__123Graph_ACPI_ER_LOG" localSheetId="5" hidden="1">[21]ER!#REF!</definedName>
    <definedName name="_2__123Graph_ACPI_ER_LOG" localSheetId="1" hidden="1">[21]ER!#REF!</definedName>
    <definedName name="_2__123Graph_ACPI_ER_LOG" localSheetId="7" hidden="1">[21]ER!#REF!</definedName>
    <definedName name="_2__123Graph_ACPI_ER_LOG" hidden="1">[21]ER!#REF!</definedName>
    <definedName name="_2__123Graph_AFIG_D" localSheetId="5" hidden="1">#REF!</definedName>
    <definedName name="_2__123Graph_AFIG_D" localSheetId="1" hidden="1">#REF!</definedName>
    <definedName name="_2__123Graph_AFIG_D" localSheetId="7" hidden="1">#REF!</definedName>
    <definedName name="_2__123Graph_AFIG_D" hidden="1">#REF!</definedName>
    <definedName name="_20__123Graph_BIBA_IBRD" localSheetId="5" hidden="1">[21]WB!#REF!</definedName>
    <definedName name="_20__123Graph_BIBA_IBRD" localSheetId="1" hidden="1">#REF!</definedName>
    <definedName name="_20__123Graph_BIBA_IBRD" localSheetId="7" hidden="1">[21]WB!#REF!</definedName>
    <definedName name="_20__123Graph_BIBA_IBRD" hidden="1">[21]WB!#REF!</definedName>
    <definedName name="_20__123Graph_XREALEX_WAGE" localSheetId="1" hidden="1">[25]PRIVATE!#REF!</definedName>
    <definedName name="_20__123Graph_XREALEX_WAGE" hidden="1">[25]PRIVATE!#REF!</definedName>
    <definedName name="_2000" localSheetId="5">#REF!</definedName>
    <definedName name="_2000" localSheetId="1">#REF!</definedName>
    <definedName name="_2000" localSheetId="7">#REF!</definedName>
    <definedName name="_2000">#REF!</definedName>
    <definedName name="_2001" localSheetId="5">#REF!</definedName>
    <definedName name="_2001" localSheetId="1">#REF!</definedName>
    <definedName name="_2001" localSheetId="7">#REF!</definedName>
    <definedName name="_2001">#REF!</definedName>
    <definedName name="_2002" localSheetId="5">#REF!</definedName>
    <definedName name="_2002" localSheetId="1">#REF!</definedName>
    <definedName name="_2002" localSheetId="7">#REF!</definedName>
    <definedName name="_2002">#REF!</definedName>
    <definedName name="_2003" localSheetId="5">#REF!</definedName>
    <definedName name="_2003">#REF!</definedName>
    <definedName name="_24__123Graph_BTERMS_OF_TRADE" localSheetId="5" hidden="1">#REF!</definedName>
    <definedName name="_24__123Graph_BTERMS_OF_TRADE" localSheetId="1" hidden="1">#REF!</definedName>
    <definedName name="_24__123Graph_BTERMS_OF_TRADE" hidden="1">#REF!</definedName>
    <definedName name="_24Macros_Import_.qbop" localSheetId="1">#REF!</definedName>
    <definedName name="_24Macros_Import_.qbop">[26]!'[Macros Import].qbop'</definedName>
    <definedName name="_25__123Graph_ACPI_ER_LOG" localSheetId="5" hidden="1">[27]ER!#REF!</definedName>
    <definedName name="_25__123Graph_ACPI_ER_LOG" localSheetId="1" hidden="1">#REF!</definedName>
    <definedName name="_25__123Graph_ACPI_ER_LOG" localSheetId="7" hidden="1">[27]ER!#REF!</definedName>
    <definedName name="_25__123Graph_ACPI_ER_LOG" hidden="1">[27]ER!#REF!</definedName>
    <definedName name="_25__123Graph_BWB_ADJ_PRJ" hidden="1">[21]WB!$Q$257:$AK$257</definedName>
    <definedName name="_26__123Graph_BCPI_ER_LOG" localSheetId="5" hidden="1">[27]ER!#REF!</definedName>
    <definedName name="_26__123Graph_BCPI_ER_LOG" localSheetId="1" hidden="1">#REF!</definedName>
    <definedName name="_26__123Graph_BCPI_ER_LOG" localSheetId="7" hidden="1">[27]ER!#REF!</definedName>
    <definedName name="_26__123Graph_BCPI_ER_LOG" hidden="1">[27]ER!#REF!</definedName>
    <definedName name="_27__123Graph_ACPI_ER_LOG" localSheetId="5" hidden="1">[13]ER!#REF!</definedName>
    <definedName name="_27__123Graph_ACPI_ER_LOG" localSheetId="7" hidden="1">[13]ER!#REF!</definedName>
    <definedName name="_27__123Graph_ACPI_ER_LOG" hidden="1">[13]ER!#REF!</definedName>
    <definedName name="_27__123Graph_BIBA_IBRD" localSheetId="5" hidden="1">[27]WB!#REF!</definedName>
    <definedName name="_27__123Graph_BIBA_IBRD" localSheetId="7" hidden="1">[27]WB!#REF!</definedName>
    <definedName name="_27__123Graph_BIBA_IBRD" hidden="1">[27]WB!#REF!</definedName>
    <definedName name="_27_0CUADRO_N__4." localSheetId="5">[28]monthly!#REF!</definedName>
    <definedName name="_27_0CUADRO_N__4." localSheetId="7">[28]monthly!#REF!</definedName>
    <definedName name="_27_0CUADRO_N__4.">[28]monthly!#REF!</definedName>
    <definedName name="_28B.2_B.3" localSheetId="5">#REF!</definedName>
    <definedName name="_28B.2_B.3" localSheetId="1">#REF!</definedName>
    <definedName name="_28B.2_B.3" localSheetId="7">#REF!</definedName>
    <definedName name="_28B.2_B.3">#REF!</definedName>
    <definedName name="_29__123Graph_XFIG_D" localSheetId="5" hidden="1">#REF!</definedName>
    <definedName name="_29__123Graph_XFIG_D" localSheetId="1" hidden="1">#REF!</definedName>
    <definedName name="_29__123Graph_XFIG_D" localSheetId="7" hidden="1">#REF!</definedName>
    <definedName name="_29__123Graph_XFIG_D" hidden="1">#REF!</definedName>
    <definedName name="_29B.4___5" localSheetId="5">#REF!</definedName>
    <definedName name="_29B.4___5" localSheetId="7">#REF!</definedName>
    <definedName name="_29B.4___5">#REF!</definedName>
    <definedName name="_2IMPRESION" localSheetId="5">#REF!</definedName>
    <definedName name="_2IMPRESION">#REF!</definedName>
    <definedName name="_2Macros_Import_.qbop" localSheetId="1">#REF!</definedName>
    <definedName name="_2Macros_Import_.qbop">[29]!'[Macros Import].qbop'</definedName>
    <definedName name="_3">#N/A</definedName>
    <definedName name="_3.__No_club_de_París__Después_del_30_Jun_84" localSheetId="5">#REF!</definedName>
    <definedName name="_3.__No_club_de_París__Después_del_30_Jun_84" localSheetId="1">#REF!</definedName>
    <definedName name="_3.__No_club_de_París__Después_del_30_Jun_84" localSheetId="7">#REF!</definedName>
    <definedName name="_3.__No_club_de_París__Después_del_30_Jun_84">#REF!</definedName>
    <definedName name="_3__123Graph_ACPI_ER_LOG" localSheetId="5" hidden="1">[13]ER!#REF!</definedName>
    <definedName name="_3__123Graph_ACPI_ER_LOG" localSheetId="1" hidden="1">#REF!</definedName>
    <definedName name="_3__123Graph_ACPI_ER_LOG" localSheetId="7" hidden="1">[13]ER!#REF!</definedName>
    <definedName name="_3__123Graph_ACPI_ER_LOG" hidden="1">[13]ER!#REF!</definedName>
    <definedName name="_3__123Graph_ATERMS_OF_TRADE" localSheetId="5" hidden="1">#REF!</definedName>
    <definedName name="_3__123Graph_ATERMS_OF_TRADE" localSheetId="1" hidden="1">#REF!</definedName>
    <definedName name="_3__123Graph_ATERMS_OF_TRADE" localSheetId="7" hidden="1">#REF!</definedName>
    <definedName name="_3__123Graph_ATERMS_OF_TRADE" hidden="1">#REF!</definedName>
    <definedName name="_30__123Graph_XREALEX_WAGE" localSheetId="5" hidden="1">[25]PRIVATE!#REF!</definedName>
    <definedName name="_30__123Graph_XREALEX_WAGE" localSheetId="1" hidden="1">#REF!</definedName>
    <definedName name="_30__123Graph_XREALEX_WAGE" localSheetId="7" hidden="1">[25]PRIVATE!#REF!</definedName>
    <definedName name="_30__123Graph_XREALEX_WAGE" hidden="1">[25]PRIVATE!#REF!</definedName>
    <definedName name="_30CONSOL_B2" localSheetId="5">#REF!</definedName>
    <definedName name="_30CONSOL_B2" localSheetId="1">#REF!</definedName>
    <definedName name="_30CONSOL_B2" localSheetId="7">#REF!</definedName>
    <definedName name="_30CONSOL_B2">#REF!</definedName>
    <definedName name="_31_0GRÁFICO_N_10.2" localSheetId="5">[28]monthly!#REF!</definedName>
    <definedName name="_31_0GRÁFICO_N_10.2" localSheetId="1">[28]monthly!#REF!</definedName>
    <definedName name="_31_0GRÁFICO_N_10.2" localSheetId="7">[28]monthly!#REF!</definedName>
    <definedName name="_31_0GRÁFICO_N_10.2">[28]monthly!#REF!</definedName>
    <definedName name="_31CONSOL_DEPOSITS" localSheetId="5">'[30]A 11'!#REF!</definedName>
    <definedName name="_31CONSOL_DEPOSITS" localSheetId="1">#REF!</definedName>
    <definedName name="_31CONSOL_DEPOSITS" localSheetId="7">'[30]A 11'!#REF!</definedName>
    <definedName name="_31CONSOL_DEPOSITS">'[30]A 11'!#REF!</definedName>
    <definedName name="_32FA_L" localSheetId="5">#REF!</definedName>
    <definedName name="_32FA_L" localSheetId="1">#REF!</definedName>
    <definedName name="_32FA_L" localSheetId="7">#REF!</definedName>
    <definedName name="_32FA_L">#REF!</definedName>
    <definedName name="_33GAZ_LIABS" localSheetId="5">#REF!</definedName>
    <definedName name="_33GAZ_LIABS" localSheetId="1">#REF!</definedName>
    <definedName name="_33GAZ_LIABS" localSheetId="7">#REF!</definedName>
    <definedName name="_33GAZ_LIABS">#REF!</definedName>
    <definedName name="_34__123Graph_XTERMS_OF_TRADE" localSheetId="5" hidden="1">#REF!</definedName>
    <definedName name="_34__123Graph_XTERMS_OF_TRADE" localSheetId="1" hidden="1">#REF!</definedName>
    <definedName name="_34__123Graph_XTERMS_OF_TRADE" localSheetId="7" hidden="1">#REF!</definedName>
    <definedName name="_34__123Graph_XTERMS_OF_TRADE" hidden="1">#REF!</definedName>
    <definedName name="_34INT_RESERVES" localSheetId="5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5" hidden="1">#REF!</definedName>
    <definedName name="_4__123Graph_BTERMS_OF_TRADE" localSheetId="1" hidden="1">#REF!</definedName>
    <definedName name="_4__123Graph_BTERMS_OF_TRADE" localSheetId="7" hidden="1">#REF!</definedName>
    <definedName name="_4__123Graph_BTERMS_OF_TRADE" hidden="1">#REF!</definedName>
    <definedName name="_5">#N/A</definedName>
    <definedName name="_5__123Graph_BIBA_IBRD" localSheetId="5" hidden="1">[13]WB!#REF!</definedName>
    <definedName name="_5__123Graph_BIBA_IBRD" localSheetId="1" hidden="1">[13]WB!#REF!</definedName>
    <definedName name="_5__123Graph_BIBA_IBRD" localSheetId="7" hidden="1">[13]WB!#REF!</definedName>
    <definedName name="_5__123Graph_BIBA_IBRD" hidden="1">[13]WB!#REF!</definedName>
    <definedName name="_5__123Graph_XFIG_D" localSheetId="5" hidden="1">#REF!</definedName>
    <definedName name="_5__123Graph_XFIG_D" localSheetId="1" hidden="1">#REF!</definedName>
    <definedName name="_5__123Graph_XFIG_D" localSheetId="7" hidden="1">#REF!</definedName>
    <definedName name="_5__123Graph_XFIG_D" hidden="1">#REF!</definedName>
    <definedName name="_51__123Graph_BIBA_IBRD" localSheetId="5" hidden="1">[13]WB!#REF!</definedName>
    <definedName name="_51__123Graph_BIBA_IBRD" localSheetId="1" hidden="1">[13]WB!#REF!</definedName>
    <definedName name="_51__123Graph_BIBA_IBRD" localSheetId="7" hidden="1">[13]WB!#REF!</definedName>
    <definedName name="_51__123Graph_BIBA_IBRD" hidden="1">[13]WB!#REF!</definedName>
    <definedName name="_518" localSheetId="5">#REF!</definedName>
    <definedName name="_518" localSheetId="1">#REF!</definedName>
    <definedName name="_518" localSheetId="7">#REF!</definedName>
    <definedName name="_518">#REF!</definedName>
    <definedName name="_52B.2_B.3" localSheetId="5">#REF!</definedName>
    <definedName name="_52B.2_B.3" localSheetId="1">#REF!</definedName>
    <definedName name="_52B.2_B.3" localSheetId="7">#REF!</definedName>
    <definedName name="_52B.2_B.3">#REF!</definedName>
    <definedName name="_53B.4___5" localSheetId="5">#REF!</definedName>
    <definedName name="_53B.4___5" localSheetId="1">#REF!</definedName>
    <definedName name="_53B.4___5" localSheetId="7">#REF!</definedName>
    <definedName name="_53B.4___5">#REF!</definedName>
    <definedName name="_54CONSOL_B2" localSheetId="5">#REF!</definedName>
    <definedName name="_54CONSOL_B2" localSheetId="1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localSheetId="1" hidden="1">#REF!</definedName>
    <definedName name="_6__123Graph_XTERMS_OF_TRADE" localSheetId="7" hidden="1">#REF!</definedName>
    <definedName name="_6__123Graph_XTERMS_OF_TRADE" hidden="1">#REF!</definedName>
    <definedName name="_617" localSheetId="5">#REF!</definedName>
    <definedName name="_617" localSheetId="7">#REF!</definedName>
    <definedName name="_617">#REF!</definedName>
    <definedName name="_675" localSheetId="5">#REF!</definedName>
    <definedName name="_675" localSheetId="7">#REF!</definedName>
    <definedName name="_675">#REF!</definedName>
    <definedName name="_681" localSheetId="5">#REF!</definedName>
    <definedName name="_681">#REF!</definedName>
    <definedName name="_68CONSOL_DEPOSITS" localSheetId="1">#REF!</definedName>
    <definedName name="_68CONSOL_DEPOSITS">'[19]A 11'!#REF!</definedName>
    <definedName name="_69FA_L" localSheetId="5">#REF!</definedName>
    <definedName name="_69FA_L" localSheetId="1">#REF!</definedName>
    <definedName name="_69FA_L" localSheetId="7">#REF!</definedName>
    <definedName name="_69FA_L">#REF!</definedName>
    <definedName name="_6B.2_B.3" localSheetId="5">#REF!</definedName>
    <definedName name="_6B.2_B.3" localSheetId="1">#REF!</definedName>
    <definedName name="_6B.2_B.3" localSheetId="7">#REF!</definedName>
    <definedName name="_6B.2_B.3">#REF!</definedName>
    <definedName name="_7">#N/A</definedName>
    <definedName name="_7__123Graph_ACPI_ER_LOG" localSheetId="5" hidden="1">[21]ER!#REF!</definedName>
    <definedName name="_7__123Graph_ACPI_ER_LOG" localSheetId="1" hidden="1">#REF!</definedName>
    <definedName name="_7__123Graph_ACPI_ER_LOG" localSheetId="7" hidden="1">[21]ER!#REF!</definedName>
    <definedName name="_7__123Graph_ACPI_ER_LOG" hidden="1">[21]ER!#REF!</definedName>
    <definedName name="_7_0absorc" localSheetId="5">[23]Programa!#REF!</definedName>
    <definedName name="_7_0absorc" localSheetId="1">[24]Programa!#REF!</definedName>
    <definedName name="_7_0absorc" localSheetId="7">[23]Programa!#REF!</definedName>
    <definedName name="_7_0absorc">[23]Programa!#REF!</definedName>
    <definedName name="_70GAZ_LIABS" localSheetId="5">#REF!</definedName>
    <definedName name="_70GAZ_LIABS" localSheetId="1">#REF!</definedName>
    <definedName name="_70GAZ_LIABS" localSheetId="7">#REF!</definedName>
    <definedName name="_70GAZ_LIABS">#REF!</definedName>
    <definedName name="_71INT_RESERVES" localSheetId="5">#REF!</definedName>
    <definedName name="_71INT_RESERVES" localSheetId="1">#REF!</definedName>
    <definedName name="_71INT_RESERVES" localSheetId="7">#REF!</definedName>
    <definedName name="_71INT_RESERVES">#REF!</definedName>
    <definedName name="_7B.4___5" localSheetId="5">#REF!</definedName>
    <definedName name="_7B.4___5" localSheetId="1">#REF!</definedName>
    <definedName name="_7B.4___5" localSheetId="7">#REF!</definedName>
    <definedName name="_7B.4___5">#REF!</definedName>
    <definedName name="_8">#N/A</definedName>
    <definedName name="_8_0c" localSheetId="5">[23]Programa!#REF!</definedName>
    <definedName name="_8_0c" localSheetId="1">[24]Programa!#REF!</definedName>
    <definedName name="_8_0c" localSheetId="7">[23]Programa!#REF!</definedName>
    <definedName name="_8_0c">[23]Programa!#REF!</definedName>
    <definedName name="_88" localSheetId="5">#REF!</definedName>
    <definedName name="_88" localSheetId="1">#REF!</definedName>
    <definedName name="_88" localSheetId="7">#REF!</definedName>
    <definedName name="_88">#REF!</definedName>
    <definedName name="_89" localSheetId="5">#REF!</definedName>
    <definedName name="_89" localSheetId="1">#REF!</definedName>
    <definedName name="_89" localSheetId="7">#REF!</definedName>
    <definedName name="_89">#REF!</definedName>
    <definedName name="_8CONSOL_B2" localSheetId="5">#REF!</definedName>
    <definedName name="_8CONSOL_B2" localSheetId="7">#REF!</definedName>
    <definedName name="_8CONSOL_B2">#REF!</definedName>
    <definedName name="_9_0CUADRO_N__4." localSheetId="5">[22]Afiliados!#REF!</definedName>
    <definedName name="_9_0CUADRO_N__4." localSheetId="7">[22]Afiliados!#REF!</definedName>
    <definedName name="_9_0CUADRO_N__4.">[22]Afiliados!#REF!</definedName>
    <definedName name="_9CONSOL_DEPOSITS" localSheetId="5">'[31]A 11'!#REF!</definedName>
    <definedName name="_9CONSOL_DEPOSITS" localSheetId="7">'[31]A 11'!#REF!</definedName>
    <definedName name="_9CONSOL_DEPOSITS">'[31]A 11'!#REF!</definedName>
    <definedName name="_aaV110" localSheetId="5">[32]QNEWLOR!#REF!</definedName>
    <definedName name="_aaV110" localSheetId="7">[32]QNEWLOR!#REF!</definedName>
    <definedName name="_aaV110">[32]QNEWLOR!#REF!</definedName>
    <definedName name="_aIV114" localSheetId="5">[32]QNEWLOR!#REF!</definedName>
    <definedName name="_aIV114" localSheetId="7">[32]QNEWLOR!#REF!</definedName>
    <definedName name="_aIV114">[32]QNEWLOR!#REF!</definedName>
    <definedName name="_aIV190">[32]QNEWLOR!#REF!</definedName>
    <definedName name="_AJU97" localSheetId="5">#REF!</definedName>
    <definedName name="_AJU97" localSheetId="1">#REF!</definedName>
    <definedName name="_AJU97" localSheetId="7">#REF!</definedName>
    <definedName name="_AJU97">#REF!</definedName>
    <definedName name="_AJU98" localSheetId="5">#REF!</definedName>
    <definedName name="_AJU98" localSheetId="7">#REF!</definedName>
    <definedName name="_AJU98">#REF!</definedName>
    <definedName name="_AJU99" localSheetId="5">#REF!</definedName>
    <definedName name="_AJU99" localSheetId="7">#REF!</definedName>
    <definedName name="_AJU99">#REF!</definedName>
    <definedName name="_ANO97" localSheetId="5">#REF!</definedName>
    <definedName name="_ANO97">#REF!</definedName>
    <definedName name="_ANO98" localSheetId="5">#REF!</definedName>
    <definedName name="_ANO98">#REF!</definedName>
    <definedName name="_ANO99" localSheetId="5">#REF!</definedName>
    <definedName name="_ANO99">#REF!</definedName>
    <definedName name="_asd1">#N/A</definedName>
    <definedName name="_AUS1" localSheetId="5">#REF!</definedName>
    <definedName name="_AUS1" localSheetId="1">#REF!</definedName>
    <definedName name="_AUS1" localSheetId="7">#REF!</definedName>
    <definedName name="_AUS1">#REF!</definedName>
    <definedName name="_bla2" localSheetId="5" hidden="1">#REF!</definedName>
    <definedName name="_bla2" localSheetId="1" hidden="1">#REF!</definedName>
    <definedName name="_bla2" localSheetId="7" hidden="1">#REF!</definedName>
    <definedName name="_bla2" hidden="1">#REF!</definedName>
    <definedName name="_bla3" localSheetId="5" hidden="1">#REF!</definedName>
    <definedName name="_bla3" localSheetId="1" hidden="1">#REF!</definedName>
    <definedName name="_bla3" localSheetId="7" hidden="1">#REF!</definedName>
    <definedName name="_bla3" hidden="1">#REF!</definedName>
    <definedName name="_bla4" localSheetId="5" hidden="1">#REF!</definedName>
    <definedName name="_bla4" localSheetId="1" hidden="1">#REF!</definedName>
    <definedName name="_bla4" hidden="1">#REF!</definedName>
    <definedName name="_BOP1" localSheetId="5">#REF!</definedName>
    <definedName name="_BOP1">#REF!</definedName>
    <definedName name="_BOP2">[33]BoP!#REF!</definedName>
    <definedName name="_bop3">[34]BOP!#REF!</definedName>
    <definedName name="_BTO2" localSheetId="5">#REF!</definedName>
    <definedName name="_BTO2" localSheetId="1">#REF!</definedName>
    <definedName name="_BTO2" localSheetId="7">#REF!</definedName>
    <definedName name="_BTO2">#REF!</definedName>
    <definedName name="_CEL96" localSheetId="5">#REF!</definedName>
    <definedName name="_CEL96" localSheetId="7">#REF!</definedName>
    <definedName name="_CEL96">#REF!</definedName>
    <definedName name="_cud21" localSheetId="5">#REF!</definedName>
    <definedName name="_cud21" localSheetId="7">#REF!</definedName>
    <definedName name="_cud21">#REF!</definedName>
    <definedName name="_D" localSheetId="5">#REF!</definedName>
    <definedName name="_D" localSheetId="1">#REF!</definedName>
    <definedName name="_D">#REF!</definedName>
    <definedName name="_dcc2000" localSheetId="5">#REF!</definedName>
    <definedName name="_dcc2000">#REF!</definedName>
    <definedName name="_dcc2001" localSheetId="5">#REF!</definedName>
    <definedName name="_dcc2001">#REF!</definedName>
    <definedName name="_dcc2002" localSheetId="5">#REF!</definedName>
    <definedName name="_dcc2002">#REF!</definedName>
    <definedName name="_dcc2003" localSheetId="5">#REF!</definedName>
    <definedName name="_dcc2003">#REF!</definedName>
    <definedName name="_dcc98" localSheetId="1">[24]Programa!#REF!</definedName>
    <definedName name="_dcc98">[23]Programa!#REF!</definedName>
    <definedName name="_dcc99" localSheetId="5">#REF!</definedName>
    <definedName name="_dcc99" localSheetId="1">#REF!</definedName>
    <definedName name="_dcc99" localSheetId="7">#REF!</definedName>
    <definedName name="_dcc99">#REF!</definedName>
    <definedName name="_DEG1" localSheetId="5">#REF!</definedName>
    <definedName name="_DEG1" localSheetId="1">#REF!</definedName>
    <definedName name="_DEG1" localSheetId="7">#REF!</definedName>
    <definedName name="_DEG1">#REF!</definedName>
    <definedName name="_dic96" localSheetId="5">#REF!</definedName>
    <definedName name="_dic96" localSheetId="7">#REF!</definedName>
    <definedName name="_dic96">#REF!</definedName>
    <definedName name="_DKR1" localSheetId="5">#REF!</definedName>
    <definedName name="_DKR1" localSheetId="1">#REF!</definedName>
    <definedName name="_DKR1">#REF!</definedName>
    <definedName name="_DLX1.EMA" localSheetId="5">#REF!</definedName>
    <definedName name="_DLX1.EMA" localSheetId="1">#REF!</definedName>
    <definedName name="_DLX1.EMA">#REF!</definedName>
    <definedName name="_DLX1.EMG" localSheetId="5">#REF!</definedName>
    <definedName name="_DLX1.EMG" localSheetId="1">#REF!</definedName>
    <definedName name="_DLX1.EMG">#REF!</definedName>
    <definedName name="_DLX10.EMA" localSheetId="5">#REF!</definedName>
    <definedName name="_DLX10.EMA" localSheetId="1">#REF!</definedName>
    <definedName name="_DLX10.EMA">#REF!</definedName>
    <definedName name="_DLX11.EMA" localSheetId="5">#REF!</definedName>
    <definedName name="_DLX11.EMA" localSheetId="1">#REF!</definedName>
    <definedName name="_DLX11.EMA">#REF!</definedName>
    <definedName name="_DLX12.EMA" localSheetId="5">#REF!</definedName>
    <definedName name="_DLX12.EMA" localSheetId="1">#REF!</definedName>
    <definedName name="_DLX12.EMA">#REF!</definedName>
    <definedName name="_DLX13.EMA" localSheetId="5">#REF!</definedName>
    <definedName name="_DLX13.EMA" localSheetId="1">#REF!</definedName>
    <definedName name="_DLX13.EMA">#REF!</definedName>
    <definedName name="_DLX14.EMA" localSheetId="5">#REF!</definedName>
    <definedName name="_DLX14.EMA" localSheetId="1">#REF!</definedName>
    <definedName name="_DLX14.EMA">#REF!</definedName>
    <definedName name="_DLX16.EMA" localSheetId="5">#REF!</definedName>
    <definedName name="_DLX16.EMA" localSheetId="1">#REF!</definedName>
    <definedName name="_DLX16.EMA">#REF!</definedName>
    <definedName name="_DLX2.EMA" localSheetId="5">#REF!,#REF!</definedName>
    <definedName name="_DLX2.EMA" localSheetId="1">#REF!,#REF!</definedName>
    <definedName name="_DLX2.EMA" localSheetId="7">#REF!,#REF!</definedName>
    <definedName name="_DLX2.EMA">#REF!,#REF!</definedName>
    <definedName name="_DLX2.EMG" localSheetId="5">#REF!</definedName>
    <definedName name="_DLX2.EMG" localSheetId="1">#REF!</definedName>
    <definedName name="_DLX2.EMG" localSheetId="7">#REF!</definedName>
    <definedName name="_DLX2.EMG">#REF!</definedName>
    <definedName name="_DLX4.EMA" localSheetId="5">#REF!</definedName>
    <definedName name="_DLX4.EMA" localSheetId="1">#REF!</definedName>
    <definedName name="_DLX4.EMA" localSheetId="7">#REF!</definedName>
    <definedName name="_DLX4.EMA">#REF!</definedName>
    <definedName name="_DLX4.EMG" localSheetId="5">#REF!</definedName>
    <definedName name="_DLX4.EMG" localSheetId="1">#REF!</definedName>
    <definedName name="_DLX4.EMG" localSheetId="7">#REF!</definedName>
    <definedName name="_DLX4.EMG">#REF!</definedName>
    <definedName name="_DLX5.EMA" localSheetId="5">#REF!</definedName>
    <definedName name="_DLX5.EMA" localSheetId="1">#REF!</definedName>
    <definedName name="_DLX5.EMA">#REF!</definedName>
    <definedName name="_DLX6.EMA" localSheetId="5">#REF!</definedName>
    <definedName name="_DLX6.EMA" localSheetId="1">#REF!</definedName>
    <definedName name="_DLX6.EMA">#REF!</definedName>
    <definedName name="_DLX7.EMA" localSheetId="5">#REF!</definedName>
    <definedName name="_DLX7.EMA" localSheetId="1">#REF!</definedName>
    <definedName name="_DLX7.EMA">#REF!</definedName>
    <definedName name="_DLX8.EMA" localSheetId="5">#REF!</definedName>
    <definedName name="_DLX8.EMA" localSheetId="1">#REF!</definedName>
    <definedName name="_DLX8.EMA">#REF!</definedName>
    <definedName name="_DLX9.EMA" localSheetId="5">#REF!</definedName>
    <definedName name="_DLX9.EMA" localSheetId="1">#REF!</definedName>
    <definedName name="_DLX9.EMA">#REF!</definedName>
    <definedName name="_ECU1" localSheetId="5">#REF!</definedName>
    <definedName name="_ECU1" localSheetId="1">#REF!</definedName>
    <definedName name="_ECU1">#REF!</definedName>
    <definedName name="_emi2000" localSheetId="5">#REF!</definedName>
    <definedName name="_emi2000">#REF!</definedName>
    <definedName name="_emi2001" localSheetId="5">#REF!</definedName>
    <definedName name="_emi2001">#REF!</definedName>
    <definedName name="_emi2002" localSheetId="5">#REF!</definedName>
    <definedName name="_emi2002">#REF!</definedName>
    <definedName name="_emi2003" localSheetId="5">#REF!</definedName>
    <definedName name="_emi2003">#REF!</definedName>
    <definedName name="_emi98" localSheetId="5">#REF!</definedName>
    <definedName name="_emi98">#REF!</definedName>
    <definedName name="_emi99" localSheetId="5">#REF!</definedName>
    <definedName name="_emi99">#REF!</definedName>
    <definedName name="_END94" localSheetId="5">#REF!</definedName>
    <definedName name="_END94">#REF!</definedName>
    <definedName name="_ESC1" localSheetId="5">#REF!</definedName>
    <definedName name="_ESC1" localSheetId="1">#REF!</definedName>
    <definedName name="_ESC1">#REF!</definedName>
    <definedName name="_EX9596" localSheetId="5">#REF!</definedName>
    <definedName name="_EX9596" localSheetId="1">#REF!</definedName>
    <definedName name="_EX9596">#REF!</definedName>
    <definedName name="_EXP5" localSheetId="5">#REF!</definedName>
    <definedName name="_EXP5">#REF!</definedName>
    <definedName name="_EXP6" localSheetId="5">#REF!</definedName>
    <definedName name="_EXP6">#REF!</definedName>
    <definedName name="_EXP7" localSheetId="5">#REF!</definedName>
    <definedName name="_EXP7">#REF!</definedName>
    <definedName name="_EXP9" localSheetId="5">#REF!</definedName>
    <definedName name="_EXP9">#REF!</definedName>
    <definedName name="_EXR1" localSheetId="5">#REF!</definedName>
    <definedName name="_EXR1">#REF!</definedName>
    <definedName name="_EXR2" localSheetId="5">#REF!</definedName>
    <definedName name="_EXR2">#REF!</definedName>
    <definedName name="_EXR3" localSheetId="5">#REF!</definedName>
    <definedName name="_EXR3">#REF!</definedName>
    <definedName name="_F" hidden="1">'[35]Fax a enviar'!#REF!</definedName>
    <definedName name="_FAL1" localSheetId="5">#REF!</definedName>
    <definedName name="_FAL1" localSheetId="1">#REF!</definedName>
    <definedName name="_FAL1" localSheetId="7">#REF!</definedName>
    <definedName name="_FAL1">#REF!</definedName>
    <definedName name="_FAL10" localSheetId="5">#REF!</definedName>
    <definedName name="_FAL10" localSheetId="7">#REF!</definedName>
    <definedName name="_FAL10">#REF!</definedName>
    <definedName name="_FAL11" localSheetId="5">#REF!</definedName>
    <definedName name="_FAL11" localSheetId="7">#REF!</definedName>
    <definedName name="_FAL11">#REF!</definedName>
    <definedName name="_FAL12" localSheetId="5">#REF!</definedName>
    <definedName name="_FAL12">#REF!</definedName>
    <definedName name="_FAL2" localSheetId="5">#REF!</definedName>
    <definedName name="_FAL2" localSheetId="1">#REF!</definedName>
    <definedName name="_FAL2">#REF!</definedName>
    <definedName name="_FAL3" localSheetId="5">#REF!</definedName>
    <definedName name="_FAL3" localSheetId="1">#REF!</definedName>
    <definedName name="_FAL3">#REF!</definedName>
    <definedName name="_FAL4" localSheetId="5">#REF!</definedName>
    <definedName name="_FAL4" localSheetId="1">#REF!</definedName>
    <definedName name="_FAL4">#REF!</definedName>
    <definedName name="_FAL5" localSheetId="5">#REF!</definedName>
    <definedName name="_FAL5" localSheetId="1">#REF!</definedName>
    <definedName name="_FAL5">#REF!</definedName>
    <definedName name="_FAL6" localSheetId="5">#REF!</definedName>
    <definedName name="_FAL6" localSheetId="1">#REF!</definedName>
    <definedName name="_FAL6">#REF!</definedName>
    <definedName name="_FAL7" localSheetId="5">#REF!</definedName>
    <definedName name="_FAL7" localSheetId="1">#REF!</definedName>
    <definedName name="_FAL7">#REF!</definedName>
    <definedName name="_FAL8" localSheetId="5">#REF!</definedName>
    <definedName name="_FAL8">#REF!</definedName>
    <definedName name="_FAL89" localSheetId="5">#REF!</definedName>
    <definedName name="_FAL89" localSheetId="1">#REF!</definedName>
    <definedName name="_FAL89">#REF!</definedName>
    <definedName name="_FAL9" localSheetId="5">#REF!</definedName>
    <definedName name="_FAL9">#REF!</definedName>
    <definedName name="_Fill" localSheetId="5" hidden="1">#REF!</definedName>
    <definedName name="_Fill" localSheetId="1" hidden="1">#REF!</definedName>
    <definedName name="_Fill" hidden="1">#REF!</definedName>
    <definedName name="_Fill1" localSheetId="5" hidden="1">#REF!</definedName>
    <definedName name="_Fill1" localSheetId="1" hidden="1">#REF!</definedName>
    <definedName name="_Fill1" hidden="1">#REF!</definedName>
    <definedName name="_xlnm._FilterDatabase" hidden="1">[36]C!$P$428:$T$428</definedName>
    <definedName name="_FIS96" localSheetId="5">#REF!</definedName>
    <definedName name="_FIS96" localSheetId="1">#REF!</definedName>
    <definedName name="_FIS96" localSheetId="7">#REF!</definedName>
    <definedName name="_FIS96">#REF!</definedName>
    <definedName name="_FIV1" localSheetId="5">#REF!</definedName>
    <definedName name="_FIV1" localSheetId="7">#REF!</definedName>
    <definedName name="_FIV1">#REF!</definedName>
    <definedName name="_FMK1" localSheetId="5">#REF!</definedName>
    <definedName name="_FMK1" localSheetId="1">#REF!</definedName>
    <definedName name="_FMK1" localSheetId="7">#REF!</definedName>
    <definedName name="_FMK1">#REF!</definedName>
    <definedName name="_ftnref1" localSheetId="5">#REF!</definedName>
    <definedName name="_ftnref1">#REF!</definedName>
    <definedName name="_IKR1" localSheetId="5">#REF!</definedName>
    <definedName name="_IKR1" localSheetId="1">#REF!</definedName>
    <definedName name="_IKR1">#REF!</definedName>
    <definedName name="_IMP10" localSheetId="5">#REF!</definedName>
    <definedName name="_IMP10">#REF!</definedName>
    <definedName name="_IMP2" localSheetId="5">#REF!</definedName>
    <definedName name="_IMP2">#REF!</definedName>
    <definedName name="_IMP4" localSheetId="5">#REF!</definedName>
    <definedName name="_IMP4">#REF!</definedName>
    <definedName name="_IMP6" localSheetId="5">#REF!</definedName>
    <definedName name="_IMP6">#REF!</definedName>
    <definedName name="_IMP7" localSheetId="5">#REF!</definedName>
    <definedName name="_IMP7">#REF!</definedName>
    <definedName name="_IMP8" localSheetId="5">#REF!</definedName>
    <definedName name="_IMP8">#REF!</definedName>
    <definedName name="_INE1" localSheetId="5">#REF!</definedName>
    <definedName name="_INE1">#REF!</definedName>
    <definedName name="_ipc2000" localSheetId="5">#REF!</definedName>
    <definedName name="_ipc2000">#REF!</definedName>
    <definedName name="_ipc2001" localSheetId="5">#REF!</definedName>
    <definedName name="_ipc2001">#REF!</definedName>
    <definedName name="_ipc2002" localSheetId="5">#REF!</definedName>
    <definedName name="_ipc2002">#REF!</definedName>
    <definedName name="_ipc2003" localSheetId="5">#REF!</definedName>
    <definedName name="_ipc2003">#REF!</definedName>
    <definedName name="_ipc98" localSheetId="5">#REF!</definedName>
    <definedName name="_ipc98">#REF!</definedName>
    <definedName name="_ipc99" localSheetId="5">#REF!</definedName>
    <definedName name="_ipc99">#REF!</definedName>
    <definedName name="_IRP1" localSheetId="5">#REF!</definedName>
    <definedName name="_IRP1" localSheetId="1">#REF!</definedName>
    <definedName name="_IRP1">#REF!</definedName>
    <definedName name="_Jin2">[37]CCFF!#REF!</definedName>
    <definedName name="_JR1" localSheetId="5">#REF!</definedName>
    <definedName name="_JR1" localSheetId="1">#REF!</definedName>
    <definedName name="_JR1" localSheetId="7">#REF!</definedName>
    <definedName name="_JR1">#REF!</definedName>
    <definedName name="_JR2" localSheetId="5">#REF!</definedName>
    <definedName name="_JR2" localSheetId="7">#REF!</definedName>
    <definedName name="_JR2">#REF!</definedName>
    <definedName name="_Key1" localSheetId="5" hidden="1">#REF!</definedName>
    <definedName name="_Key1" localSheetId="1" hidden="1">#REF!</definedName>
    <definedName name="_Key1" localSheetId="7" hidden="1">#REF!</definedName>
    <definedName name="_Key1" hidden="1">#REF!</definedName>
    <definedName name="_Key2" localSheetId="5" hidden="1">#REF!</definedName>
    <definedName name="_Key2" localSheetId="1" hidden="1">#REF!</definedName>
    <definedName name="_Key2" hidden="1">#REF!</definedName>
    <definedName name="_LIT1" localSheetId="5">#REF!</definedName>
    <definedName name="_LIT1" localSheetId="1">#REF!</definedName>
    <definedName name="_LIT1">#REF!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5">#REF!</definedName>
    <definedName name="_M" localSheetId="1">#REF!</definedName>
    <definedName name="_M" localSheetId="7">#REF!</definedName>
    <definedName name="_M">#REF!</definedName>
    <definedName name="_MAR1" localSheetId="5">#REF!</definedName>
    <definedName name="_MAR1" localSheetId="7">#REF!</definedName>
    <definedName name="_MAR1">#REF!</definedName>
    <definedName name="_MAR2" localSheetId="5">#REF!</definedName>
    <definedName name="_MAR2" localSheetId="7">#REF!</definedName>
    <definedName name="_MAR2">#REF!</definedName>
    <definedName name="_MAR3" localSheetId="5">#REF!</definedName>
    <definedName name="_MAR3">#REF!</definedName>
    <definedName name="_MAR4" localSheetId="5">#REF!</definedName>
    <definedName name="_MAR4">#REF!</definedName>
    <definedName name="_MAR5" localSheetId="5">#REF!</definedName>
    <definedName name="_MAR5">#REF!</definedName>
    <definedName name="_MAR6" localSheetId="5">#REF!</definedName>
    <definedName name="_MAR6">#REF!</definedName>
    <definedName name="_MatMult_A" hidden="1">'[38]Fax a enviar'!#REF!</definedName>
    <definedName name="_MatMult_AxB" hidden="1">'[38]Fax a enviar'!#REF!</definedName>
    <definedName name="_MatMult_B" hidden="1">'[38]Fax a enviar'!#REF!</definedName>
    <definedName name="_mcv2">[39]Q2!$E$63:$AH$63</definedName>
    <definedName name="_me98" localSheetId="5">[23]Programa!#REF!</definedName>
    <definedName name="_me98" localSheetId="1">[24]Programa!#REF!</definedName>
    <definedName name="_me98" localSheetId="7">[23]Programa!#REF!</definedName>
    <definedName name="_me98">[23]Programa!#REF!</definedName>
    <definedName name="_MEX1" localSheetId="5">#REF!</definedName>
    <definedName name="_MEX1" localSheetId="1">#REF!</definedName>
    <definedName name="_MEX1" localSheetId="7">#REF!</definedName>
    <definedName name="_MEX1">#REF!</definedName>
    <definedName name="_mk14" localSheetId="5">[40]NFPEntps!#REF!</definedName>
    <definedName name="_mk14" localSheetId="1">[41]NFPEntps!#REF!</definedName>
    <definedName name="_mk14" localSheetId="7">[40]NFPEntps!#REF!</definedName>
    <definedName name="_mk14">[40]NFPEntps!#REF!</definedName>
    <definedName name="_MTS2" localSheetId="5">'[42]Annual Tables'!#REF!</definedName>
    <definedName name="_MTS2" localSheetId="7">'[42]Annual Tables'!#REF!</definedName>
    <definedName name="_MTS2">'[42]Annual Tables'!#REF!</definedName>
    <definedName name="_NA1" localSheetId="5">[43]raw!#REF!</definedName>
    <definedName name="_NA1" localSheetId="7">[43]raw!#REF!</definedName>
    <definedName name="_NA1">[43]raw!#REF!</definedName>
    <definedName name="_NA2" localSheetId="5">[43]raw!#REF!</definedName>
    <definedName name="_NA2" localSheetId="7">[43]raw!#REF!</definedName>
    <definedName name="_NA2">[43]raw!#REF!</definedName>
    <definedName name="_NA3" localSheetId="5">[43]raw!#REF!</definedName>
    <definedName name="_NA3" localSheetId="7">[43]raw!#REF!</definedName>
    <definedName name="_NA3">[43]raw!#REF!</definedName>
    <definedName name="_NB1">[43]raw!#REF!</definedName>
    <definedName name="_NB2">[43]raw!#REF!</definedName>
    <definedName name="_NB3" localSheetId="1">[44]raw!$A$513:$F$513</definedName>
    <definedName name="_NB3">[45]raw!$A$513:$F$513</definedName>
    <definedName name="_NC1" localSheetId="5">[43]raw!#REF!</definedName>
    <definedName name="_NC1" localSheetId="1">[43]raw!#REF!</definedName>
    <definedName name="_NC1" localSheetId="7">[43]raw!#REF!</definedName>
    <definedName name="_NC1">[43]raw!#REF!</definedName>
    <definedName name="_NC3" localSheetId="5">[43]raw!#REF!</definedName>
    <definedName name="_NC3" localSheetId="1">[43]raw!#REF!</definedName>
    <definedName name="_NC3" localSheetId="7">[43]raw!#REF!</definedName>
    <definedName name="_NC3">[43]raw!#REF!</definedName>
    <definedName name="_NC4" localSheetId="5">[43]raw!#REF!</definedName>
    <definedName name="_NC4" localSheetId="1">[43]raw!#REF!</definedName>
    <definedName name="_NC4" localSheetId="7">[43]raw!#REF!</definedName>
    <definedName name="_NC4">[43]raw!#REF!</definedName>
    <definedName name="_npp2000" localSheetId="5">#REF!</definedName>
    <definedName name="_npp2000" localSheetId="1">#REF!</definedName>
    <definedName name="_npp2000" localSheetId="7">#REF!</definedName>
    <definedName name="_npp2000">#REF!</definedName>
    <definedName name="_npp2001" localSheetId="5">#REF!</definedName>
    <definedName name="_npp2001" localSheetId="7">#REF!</definedName>
    <definedName name="_npp2001">#REF!</definedName>
    <definedName name="_npp2002" localSheetId="5">#REF!</definedName>
    <definedName name="_npp2002" localSheetId="7">#REF!</definedName>
    <definedName name="_npp2002">#REF!</definedName>
    <definedName name="_npp2003" localSheetId="5">#REF!</definedName>
    <definedName name="_npp2003">#REF!</definedName>
    <definedName name="_npp98" localSheetId="5">#REF!</definedName>
    <definedName name="_npp98">#REF!</definedName>
    <definedName name="_npp99" localSheetId="5">#REF!</definedName>
    <definedName name="_npp99">#REF!</definedName>
    <definedName name="_ORC98" localSheetId="5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5">#REF!</definedName>
    <definedName name="_P" localSheetId="1">#REF!</definedName>
    <definedName name="_P" localSheetId="7">#REF!</definedName>
    <definedName name="_P">#REF!</definedName>
    <definedName name="_PAG2" localSheetId="5">[42]Index!#REF!</definedName>
    <definedName name="_PAG2" localSheetId="1">[42]Index!#REF!</definedName>
    <definedName name="_PAG2" localSheetId="7">[42]Index!#REF!</definedName>
    <definedName name="_PAG2">[42]Index!#REF!</definedName>
    <definedName name="_PAG3" localSheetId="5">[42]Index!#REF!</definedName>
    <definedName name="_PAG3" localSheetId="1">[42]Index!#REF!</definedName>
    <definedName name="_PAG3">[42]Index!#REF!</definedName>
    <definedName name="_PAG4">[42]Index!#REF!</definedName>
    <definedName name="_PAG5">[42]Index!#REF!</definedName>
    <definedName name="_PAG6">[42]Index!#REF!</definedName>
    <definedName name="_PAG7" localSheetId="5">#REF!</definedName>
    <definedName name="_PAG7" localSheetId="1">#REF!</definedName>
    <definedName name="_PAG7" localSheetId="7">#REF!</definedName>
    <definedName name="_PAG7">#REF!</definedName>
    <definedName name="_Parse_Out" localSheetId="5" hidden="1">#REF!</definedName>
    <definedName name="_Parse_Out" localSheetId="1" hidden="1">#REF!</definedName>
    <definedName name="_Parse_Out" localSheetId="7" hidden="1">#REF!</definedName>
    <definedName name="_Parse_Out" hidden="1">#REF!</definedName>
    <definedName name="_pib2000" localSheetId="5">#REF!</definedName>
    <definedName name="_pib2000" localSheetId="7">#REF!</definedName>
    <definedName name="_pib2000">#REF!</definedName>
    <definedName name="_pib2001" localSheetId="5">#REF!</definedName>
    <definedName name="_pib2001">#REF!</definedName>
    <definedName name="_pib2002" localSheetId="5">#REF!</definedName>
    <definedName name="_pib2002">#REF!</definedName>
    <definedName name="_pib2003" localSheetId="5">#REF!</definedName>
    <definedName name="_pib2003">#REF!</definedName>
    <definedName name="_pib98" localSheetId="1">[24]Programa!#REF!</definedName>
    <definedName name="_pib98">[23]Programa!#REF!</definedName>
    <definedName name="_pib99" localSheetId="5">#REF!</definedName>
    <definedName name="_pib99" localSheetId="1">#REF!</definedName>
    <definedName name="_pib99" localSheetId="7">#REF!</definedName>
    <definedName name="_pib99">#REF!</definedName>
    <definedName name="_POR96" localSheetId="5">#REF!</definedName>
    <definedName name="_POR96" localSheetId="7">#REF!</definedName>
    <definedName name="_POR96">#REF!</definedName>
    <definedName name="_PRN96" localSheetId="5">#REF!</definedName>
    <definedName name="_PRN96" localSheetId="7">#REF!</definedName>
    <definedName name="_PRN96">#REF!</definedName>
    <definedName name="_PTA1" localSheetId="5">#REF!</definedName>
    <definedName name="_PTA1" localSheetId="1">#REF!</definedName>
    <definedName name="_PTA1">#REF!</definedName>
    <definedName name="_qV196">[32]QNEWLOR!#REF!</definedName>
    <definedName name="_red42" localSheetId="1">'[46]RED Table 41'!$A$7:$I$7</definedName>
    <definedName name="_red42">'[47]RED Table 41'!$A$7:$I$7</definedName>
    <definedName name="_ref2" localSheetId="5">#REF!</definedName>
    <definedName name="_ref2" localSheetId="1">#REF!</definedName>
    <definedName name="_ref2" localSheetId="7">#REF!</definedName>
    <definedName name="_ref2">#REF!</definedName>
    <definedName name="_Regression_Int" hidden="1">1</definedName>
    <definedName name="_Regression_Out" localSheetId="5" hidden="1">#REF!</definedName>
    <definedName name="_Regression_Out" localSheetId="1" hidden="1">#REF!</definedName>
    <definedName name="_Regression_Out" localSheetId="7" hidden="1">#REF!</definedName>
    <definedName name="_Regression_Out" hidden="1">#REF!</definedName>
    <definedName name="_Regression_X" localSheetId="5" hidden="1">#REF!</definedName>
    <definedName name="_Regression_X" localSheetId="1" hidden="1">#REF!</definedName>
    <definedName name="_Regression_X" localSheetId="7" hidden="1">#REF!</definedName>
    <definedName name="_Regression_X" hidden="1">#REF!</definedName>
    <definedName name="_Regression_Y" localSheetId="5" hidden="1">#REF!</definedName>
    <definedName name="_Regression_Y" localSheetId="1" hidden="1">#REF!</definedName>
    <definedName name="_Regression_Y" localSheetId="7" hidden="1">#REF!</definedName>
    <definedName name="_Regression_Y" hidden="1">#REF!</definedName>
    <definedName name="_RES2" localSheetId="5">[33]RES!#REF!</definedName>
    <definedName name="_RES2" localSheetId="7">[33]RES!#REF!</definedName>
    <definedName name="_RES2">[33]RES!#REF!</definedName>
    <definedName name="_rge1" localSheetId="5">#REF!</definedName>
    <definedName name="_rge1" localSheetId="1">#REF!</definedName>
    <definedName name="_rge1" localSheetId="7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5">#REF!</definedName>
    <definedName name="_SAR1" localSheetId="1">#REF!</definedName>
    <definedName name="_SAR1" localSheetId="7">#REF!</definedName>
    <definedName name="_SAR1">#REF!</definedName>
    <definedName name="_sei2" localSheetId="5">#REF!</definedName>
    <definedName name="_sei2" localSheetId="7">#REF!</definedName>
    <definedName name="_sei2">#REF!</definedName>
    <definedName name="_sei98" localSheetId="5">#REF!</definedName>
    <definedName name="_sei98" localSheetId="7">#REF!</definedName>
    <definedName name="_sei98">#REF!</definedName>
    <definedName name="_Sort" localSheetId="5" hidden="1">#REF!</definedName>
    <definedName name="_Sort" localSheetId="1" hidden="1">#REF!</definedName>
    <definedName name="_Sort" hidden="1">#REF!</definedName>
    <definedName name="_SRN96" localSheetId="5">#REF!</definedName>
    <definedName name="_SRN96">#REF!</definedName>
    <definedName name="_SRT11" localSheetId="5" hidden="1">{"Minpmon",#N/A,FALSE,"Monthinput"}</definedName>
    <definedName name="_SRT11" localSheetId="1" hidden="1">{"Minpmon",#N/A,FALSE,"Monthinput"}</definedName>
    <definedName name="_SRT11" localSheetId="7" hidden="1">{"Minpmon",#N/A,FALSE,"Monthinput"}</definedName>
    <definedName name="_SRT11" hidden="1">{"Minpmon",#N/A,FALSE,"Monthinput"}</definedName>
    <definedName name="_SRT111" localSheetId="5" hidden="1">{"Minpmon",#N/A,FALSE,"Monthinput"}</definedName>
    <definedName name="_SRT111" localSheetId="1" hidden="1">{"Minpmon",#N/A,FALSE,"Monthinput"}</definedName>
    <definedName name="_SRT111" localSheetId="7" hidden="1">{"Minpmon",#N/A,FALSE,"Monthinput"}</definedName>
    <definedName name="_SRT111" hidden="1">{"Minpmon",#N/A,FALSE,"Monthinput"}</definedName>
    <definedName name="_SUM2" localSheetId="5">#REF!</definedName>
    <definedName name="_SUM2" localSheetId="1">#REF!</definedName>
    <definedName name="_SUM2" localSheetId="7">#REF!</definedName>
    <definedName name="_SUM2">#REF!</definedName>
    <definedName name="_t7">[48]R7!$A$1:$G$31</definedName>
    <definedName name="_TAB1" localSheetId="5">#REF!</definedName>
    <definedName name="_TAB1" localSheetId="1">#REF!</definedName>
    <definedName name="_TAB1" localSheetId="7">#REF!</definedName>
    <definedName name="_TAB1">#REF!</definedName>
    <definedName name="_TAB10" localSheetId="5">[49]TC!#REF!</definedName>
    <definedName name="_TAB10" localSheetId="1">[49]TC!#REF!</definedName>
    <definedName name="_TAB10" localSheetId="7">[49]TC!#REF!</definedName>
    <definedName name="_TAB10">[49]TC!#REF!</definedName>
    <definedName name="_TAB11" localSheetId="5">[49]TC!#REF!</definedName>
    <definedName name="_TAB11" localSheetId="1">[49]TC!#REF!</definedName>
    <definedName name="_TAB11">[49]TC!#REF!</definedName>
    <definedName name="_TAB12" localSheetId="5">#REF!</definedName>
    <definedName name="_TAB12" localSheetId="1">#REF!</definedName>
    <definedName name="_TAB12" localSheetId="7">#REF!</definedName>
    <definedName name="_TAB12">#REF!</definedName>
    <definedName name="_TAB13" localSheetId="5">[49]TC!#REF!</definedName>
    <definedName name="_TAB13" localSheetId="1">#REF!</definedName>
    <definedName name="_TAB13" localSheetId="7">[49]TC!#REF!</definedName>
    <definedName name="_TAB13">[49]TC!#REF!</definedName>
    <definedName name="_TAB16" localSheetId="5">[49]Null1!#REF!</definedName>
    <definedName name="_TAB16" localSheetId="1">[49]Null1!#REF!</definedName>
    <definedName name="_TAB16">[49]Null1!#REF!</definedName>
    <definedName name="_TAB18" localSheetId="1">[49]TC!#REF!</definedName>
    <definedName name="_TAB18">[49]TC!#REF!</definedName>
    <definedName name="_Tab19" localSheetId="5">#REF!</definedName>
    <definedName name="_Tab19" localSheetId="1">#REF!</definedName>
    <definedName name="_Tab19" localSheetId="7">#REF!</definedName>
    <definedName name="_Tab19">#REF!</definedName>
    <definedName name="_Tab2" localSheetId="5">#REF!</definedName>
    <definedName name="_Tab2" localSheetId="7">#REF!</definedName>
    <definedName name="_Tab2">#REF!</definedName>
    <definedName name="_Tab20" localSheetId="5">#REF!</definedName>
    <definedName name="_Tab20" localSheetId="7">#REF!</definedName>
    <definedName name="_Tab20">#REF!</definedName>
    <definedName name="_Tab21" localSheetId="5">#REF!</definedName>
    <definedName name="_Tab21">#REF!</definedName>
    <definedName name="_Tab22" localSheetId="5">#REF!</definedName>
    <definedName name="_Tab22">#REF!</definedName>
    <definedName name="_Tab23" localSheetId="5">#REF!</definedName>
    <definedName name="_Tab23">#REF!</definedName>
    <definedName name="_Tab24" localSheetId="5">#REF!</definedName>
    <definedName name="_Tab24">#REF!</definedName>
    <definedName name="_Tab26" localSheetId="5">#REF!</definedName>
    <definedName name="_Tab26">#REF!</definedName>
    <definedName name="_Tab27" localSheetId="5">#REF!</definedName>
    <definedName name="_Tab27">#REF!</definedName>
    <definedName name="_Tab28" localSheetId="5">#REF!</definedName>
    <definedName name="_Tab28">#REF!</definedName>
    <definedName name="_Tab29" localSheetId="5">#REF!</definedName>
    <definedName name="_Tab29">#REF!</definedName>
    <definedName name="_TAB3">[49]TC!#REF!</definedName>
    <definedName name="_Tab30" localSheetId="5">#REF!</definedName>
    <definedName name="_Tab30" localSheetId="1">#REF!</definedName>
    <definedName name="_Tab30" localSheetId="7">#REF!</definedName>
    <definedName name="_Tab30">#REF!</definedName>
    <definedName name="_Tab31" localSheetId="5">#REF!</definedName>
    <definedName name="_Tab31" localSheetId="7">#REF!</definedName>
    <definedName name="_Tab31">#REF!</definedName>
    <definedName name="_Tab32" localSheetId="5">#REF!</definedName>
    <definedName name="_Tab32" localSheetId="7">#REF!</definedName>
    <definedName name="_Tab32">#REF!</definedName>
    <definedName name="_Tab33" localSheetId="5">#REF!</definedName>
    <definedName name="_Tab33">#REF!</definedName>
    <definedName name="_Tab34" localSheetId="5">#REF!</definedName>
    <definedName name="_Tab34">#REF!</definedName>
    <definedName name="_Tab35" localSheetId="5">#REF!</definedName>
    <definedName name="_Tab35">#REF!</definedName>
    <definedName name="_Tab36" localSheetId="5">#REF!</definedName>
    <definedName name="_Tab36">#REF!</definedName>
    <definedName name="_Tab37" localSheetId="5">#REF!</definedName>
    <definedName name="_Tab37">#REF!</definedName>
    <definedName name="_Tab38" localSheetId="5">#REF!</definedName>
    <definedName name="_Tab38">#REF!</definedName>
    <definedName name="_Tab39" localSheetId="5">#REF!</definedName>
    <definedName name="_Tab39">#REF!</definedName>
    <definedName name="_tAB4">'[50]shared data'!$A$1:$G$71</definedName>
    <definedName name="_Tab40" localSheetId="5">#REF!</definedName>
    <definedName name="_Tab40" localSheetId="1">#REF!</definedName>
    <definedName name="_Tab40" localSheetId="7">#REF!</definedName>
    <definedName name="_Tab40">#REF!</definedName>
    <definedName name="_tab41" localSheetId="5">#REF!</definedName>
    <definedName name="_tab41" localSheetId="7">#REF!</definedName>
    <definedName name="_tab41">#REF!</definedName>
    <definedName name="_TAB5" localSheetId="5">[49]TC!#REF!</definedName>
    <definedName name="_TAB5" localSheetId="7">[49]TC!#REF!</definedName>
    <definedName name="_TAB5">[49]TC!#REF!</definedName>
    <definedName name="_TAB6" localSheetId="5">[49]TC!#REF!</definedName>
    <definedName name="_TAB6" localSheetId="7">[49]TC!#REF!</definedName>
    <definedName name="_TAB6">[49]TC!#REF!</definedName>
    <definedName name="_TAB7" localSheetId="5">#REF!</definedName>
    <definedName name="_TAB7" localSheetId="1">#REF!</definedName>
    <definedName name="_TAB7" localSheetId="7">#REF!</definedName>
    <definedName name="_TAB7">#REF!</definedName>
    <definedName name="_TAB8" localSheetId="5">[49]TC!#REF!</definedName>
    <definedName name="_TAB8" localSheetId="1">[49]TC!#REF!</definedName>
    <definedName name="_TAB8" localSheetId="7">[49]TC!#REF!</definedName>
    <definedName name="_TAB8">[49]TC!#REF!</definedName>
    <definedName name="_TAB9" localSheetId="5">[49]TC!#REF!</definedName>
    <definedName name="_TAB9" localSheetId="7">[49]TC!#REF!</definedName>
    <definedName name="_TAB9">[49]TC!#REF!</definedName>
    <definedName name="_tbl1" localSheetId="5">#REF!</definedName>
    <definedName name="_tbl1" localSheetId="1">#REF!</definedName>
    <definedName name="_tbl1" localSheetId="7">#REF!</definedName>
    <definedName name="_tbl1">#REF!</definedName>
    <definedName name="_tnt1">#N/A</definedName>
    <definedName name="_Toc191191306_3" localSheetId="5">[51]anex7!#REF!</definedName>
    <definedName name="_Toc191191306_3" localSheetId="1">#REF!</definedName>
    <definedName name="_Toc191191306_3" localSheetId="7">[51]anex7!#REF!</definedName>
    <definedName name="_Toc191191306_3">[51]anex7!#REF!</definedName>
    <definedName name="_TOT58" localSheetId="5">[8]GROWTH!#REF!</definedName>
    <definedName name="_TOT58" localSheetId="1">#REF!</definedName>
    <definedName name="_TOT58" localSheetId="7">[8]GROWTH!#REF!</definedName>
    <definedName name="_TOT58">[8]GROWTH!#REF!</definedName>
    <definedName name="_UES96" localSheetId="5">#REF!</definedName>
    <definedName name="_UES96" localSheetId="1">#REF!</definedName>
    <definedName name="_UES96" localSheetId="7">#REF!</definedName>
    <definedName name="_UES96">#REF!</definedName>
    <definedName name="_VAO98" localSheetId="5">#REF!</definedName>
    <definedName name="_VAO98" localSheetId="7">#REF!</definedName>
    <definedName name="_VAO98">#REF!</definedName>
    <definedName name="_VAO99" localSheetId="5">#REF!</definedName>
    <definedName name="_VAO99" localSheetId="7">#REF!</definedName>
    <definedName name="_VAO99">#REF!</definedName>
    <definedName name="_WB2" localSheetId="5">#REF!</definedName>
    <definedName name="_WB2" localSheetId="1">#REF!</definedName>
    <definedName name="_WB2">#REF!</definedName>
    <definedName name="_WEO1" localSheetId="5">#REF!</definedName>
    <definedName name="_WEO1">#REF!</definedName>
    <definedName name="_WEO2" localSheetId="5">#REF!</definedName>
    <definedName name="_WEO2">#REF!</definedName>
    <definedName name="_xlchart.v5.0" hidden="1">'Mapa 1'!$A$4:$B$4</definedName>
    <definedName name="_xlchart.v5.1" hidden="1">'Mapa 1'!$A$5:$B$38</definedName>
    <definedName name="_xlchart.v5.2" hidden="1">'Mapa 1'!$C$4</definedName>
    <definedName name="_xlchart.v5.3" hidden="1">'Mapa 1'!$C$5:$C$38</definedName>
    <definedName name="_xlcn.WorksheetConnection_MUCI2020v3.xlsxTabla1" hidden="1">[52]!Tabla1[#Data]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5">[3]Imp!#REF!</definedName>
    <definedName name="_Z" localSheetId="1">#REF!</definedName>
    <definedName name="_Z" localSheetId="7">[3]Imp!#REF!</definedName>
    <definedName name="_Z">[3]Imp!#REF!</definedName>
    <definedName name="a" localSheetId="5" hidden="1">[21]WB!#REF!</definedName>
    <definedName name="a" localSheetId="1" hidden="1">#REF!</definedName>
    <definedName name="a" localSheetId="7" hidden="1">[21]WB!#REF!</definedName>
    <definedName name="a" hidden="1">[21]WB!#REF!</definedName>
    <definedName name="a\V104" localSheetId="5">[32]QNEWLOR!#REF!</definedName>
    <definedName name="a\V104" localSheetId="1">#REF!</definedName>
    <definedName name="a\V104" localSheetId="7">[32]QNEWLOR!#REF!</definedName>
    <definedName name="a\V104">[32]QNEWLOR!#REF!</definedName>
    <definedName name="A_impresión_IM">'[53]ponder a y p '!$A$1:$N$50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5" hidden="1">{"Riqfin97",#N/A,FALSE,"Tran";"Riqfinpro",#N/A,FALSE,"Tran"}</definedName>
    <definedName name="aaa" localSheetId="1" hidden="1">{"Riqfin97",#N/A,FALSE,"Tran";"Riqfinpro",#N/A,FALSE,"Tran"}</definedName>
    <definedName name="aaa" localSheetId="7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5">#REF!</definedName>
    <definedName name="ABR._89" localSheetId="1">#REF!</definedName>
    <definedName name="ABR._89" localSheetId="7">#REF!</definedName>
    <definedName name="ABR._89">#REF!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5">#REF!</definedName>
    <definedName name="abv" localSheetId="1">#REF!</definedName>
    <definedName name="abv" localSheetId="7">#REF!</definedName>
    <definedName name="abv">#REF!</definedName>
    <definedName name="abx" localSheetId="5">#REF!</definedName>
    <definedName name="abx" localSheetId="1">#REF!</definedName>
    <definedName name="abx" localSheetId="7">#REF!</definedName>
    <definedName name="abx">#REF!</definedName>
    <definedName name="AccessDatabase" hidden="1">"\\De2kp-42538\BOLETIN\Claga\CLAGA2000.mdb"</definedName>
    <definedName name="ACENARIO" localSheetId="5">#REF!</definedName>
    <definedName name="ACENARIO" localSheetId="1">#REF!</definedName>
    <definedName name="ACENARIO" localSheetId="7">#REF!</definedName>
    <definedName name="ACENARIO">#REF!</definedName>
    <definedName name="acentral" localSheetId="5">#REF!</definedName>
    <definedName name="acentral" localSheetId="7">#REF!</definedName>
    <definedName name="acentral">#REF!</definedName>
    <definedName name="ACT" localSheetId="5">#REF!</definedName>
    <definedName name="ACT" localSheetId="7">#REF!</definedName>
    <definedName name="ACT">#REF!</definedName>
    <definedName name="Act.Inmv.Bruto">'[54]Ranking Bancario'!$AX$4:$BB$54</definedName>
    <definedName name="Act.Inmv.Neto">'[54]Ranking Bancario'!$AP$4:$AT$54</definedName>
    <definedName name="ACTIVATE" localSheetId="5">#REF!</definedName>
    <definedName name="ACTIVATE" localSheetId="1">#REF!</definedName>
    <definedName name="ACTIVATE" localSheetId="7">#REF!</definedName>
    <definedName name="ACTIVATE">#REF!</definedName>
    <definedName name="Actual" localSheetId="5">#REF!</definedName>
    <definedName name="Actual" localSheetId="1">#REF!</definedName>
    <definedName name="Actual" localSheetId="7">#REF!</definedName>
    <definedName name="Actual">#REF!</definedName>
    <definedName name="ACUMULADO">#N/A</definedName>
    <definedName name="ACwvu.PLA1." localSheetId="5" hidden="1">'[55]COP FED'!#REF!</definedName>
    <definedName name="ACwvu.PLA1." localSheetId="1" hidden="1">#REF!</definedName>
    <definedName name="ACwvu.PLA1." localSheetId="7" hidden="1">'[55]COP FED'!#REF!</definedName>
    <definedName name="ACwvu.PLA1." hidden="1">'[55]COP FED'!#REF!</definedName>
    <definedName name="ACwvu.PLA2." hidden="1">'[55]COP FED'!$A$1:$N$49</definedName>
    <definedName name="ad" localSheetId="5" hidden="1">{"Riqfin97",#N/A,FALSE,"Tran";"Riqfinpro",#N/A,FALSE,"Tran"}</definedName>
    <definedName name="ad" localSheetId="1" hidden="1">{"Riqfin97",#N/A,FALSE,"Tran";"Riqfinpro",#N/A,FALSE,"Tran"}</definedName>
    <definedName name="ad" localSheetId="7" hidden="1">{"Riqfin97",#N/A,FALSE,"Tran";"Riqfinpro",#N/A,FALSE,"Tran"}</definedName>
    <definedName name="ad" hidden="1">{"Riqfin97",#N/A,FALSE,"Tran";"Riqfinpro",#N/A,FALSE,"Tran"}</definedName>
    <definedName name="adaD" localSheetId="5">#REF!</definedName>
    <definedName name="adaD" localSheetId="1">#REF!</definedName>
    <definedName name="adaD" localSheetId="7">#REF!</definedName>
    <definedName name="adaD">#REF!</definedName>
    <definedName name="Adb">[56]CIRRs!$C$59</definedName>
    <definedName name="Adf">[56]CIRRs!$C$60</definedName>
    <definedName name="ADICIONAIS" localSheetId="5">#REF!</definedName>
    <definedName name="ADICIONAIS" localSheetId="1">#REF!</definedName>
    <definedName name="ADICIONAIS" localSheetId="7">#REF!</definedName>
    <definedName name="ADICIONAIS">#REF!</definedName>
    <definedName name="adrra" localSheetId="5">#REF!</definedName>
    <definedName name="adrra" localSheetId="1">#REF!</definedName>
    <definedName name="adrra" localSheetId="7">#REF!</definedName>
    <definedName name="adrra">#REF!</definedName>
    <definedName name="adsadrr" localSheetId="5" hidden="1">#REF!</definedName>
    <definedName name="adsadrr" localSheetId="1" hidden="1">#REF!</definedName>
    <definedName name="adsadrr" localSheetId="7" hidden="1">#REF!</definedName>
    <definedName name="adsadrr" hidden="1">#REF!</definedName>
    <definedName name="adsftreagtrgtqergt" localSheetId="1">[5]!adsftreagtrgtqergt</definedName>
    <definedName name="adsftreagtrgtqergt">[6]!adsftreagtrgtqergt</definedName>
    <definedName name="af" localSheetId="5" hidden="1">{"Tab1",#N/A,FALSE,"P";"Tab2",#N/A,FALSE,"P"}</definedName>
    <definedName name="af" localSheetId="1" hidden="1">{"Tab1",#N/A,FALSE,"P";"Tab2",#N/A,FALSE,"P"}</definedName>
    <definedName name="af" localSheetId="7" hidden="1">{"Tab1",#N/A,FALSE,"P";"Tab2",#N/A,FALSE,"P"}</definedName>
    <definedName name="af" hidden="1">{"Tab1",#N/A,FALSE,"P";"Tab2",#N/A,FALSE,"P"}</definedName>
    <definedName name="aff" localSheetId="5" hidden="1">{"Tab1",#N/A,FALSE,"P";"Tab2",#N/A,FALSE,"P"}</definedName>
    <definedName name="aff" localSheetId="1" hidden="1">{"Tab1",#N/A,FALSE,"P";"Tab2",#N/A,FALSE,"P"}</definedName>
    <definedName name="aff" localSheetId="7" hidden="1">{"Tab1",#N/A,FALSE,"P";"Tab2",#N/A,FALSE,"P"}</definedName>
    <definedName name="aff" hidden="1">{"Tab1",#N/A,FALSE,"P";"Tab2",#N/A,FALSE,"P"}</definedName>
    <definedName name="ag" localSheetId="5" hidden="1">{"Tab1",#N/A,FALSE,"P";"Tab2",#N/A,FALSE,"P"}</definedName>
    <definedName name="ag" localSheetId="1" hidden="1">{"Tab1",#N/A,FALSE,"P";"Tab2",#N/A,FALSE,"P"}</definedName>
    <definedName name="ag" localSheetId="7" hidden="1">{"Tab1",#N/A,FALSE,"P";"Tab2",#N/A,FALSE,"P"}</definedName>
    <definedName name="ag" hidden="1">{"Tab1",#N/A,FALSE,"P";"Tab2",#N/A,FALSE,"P"}</definedName>
    <definedName name="AGO._89" localSheetId="5">#REF!</definedName>
    <definedName name="AGO._89" localSheetId="1">#REF!</definedName>
    <definedName name="AGO._89" localSheetId="7">#REF!</definedName>
    <definedName name="AGO._89">#REF!</definedName>
    <definedName name="Agregados">'[54]Ganancias o Pérdidas BC'!$C$10:$H$34</definedName>
    <definedName name="ah" localSheetId="5" hidden="1">{"Riqfin97",#N/A,FALSE,"Tran";"Riqfinpro",#N/A,FALSE,"Tran"}</definedName>
    <definedName name="ah" localSheetId="1" hidden="1">{"Riqfin97",#N/A,FALSE,"Tran";"Riqfinpro",#N/A,FALSE,"Tran"}</definedName>
    <definedName name="ah" localSheetId="7" hidden="1">{"Riqfin97",#N/A,FALSE,"Tran";"Riqfinpro",#N/A,FALSE,"Tran"}</definedName>
    <definedName name="ah" hidden="1">{"Riqfin97",#N/A,FALSE,"Tran";"Riqfinpro",#N/A,FALSE,"Tran"}</definedName>
    <definedName name="AI" localSheetId="1">'[57]Expenditure &amp; Saving'!$AF$1:$AF$65536</definedName>
    <definedName name="AI">'[58]Expenditure &amp; Saving'!$AF$1:$AF$65536</definedName>
    <definedName name="aj" localSheetId="5" hidden="1">{"Riqfin97",#N/A,FALSE,"Tran";"Riqfinpro",#N/A,FALSE,"Tran"}</definedName>
    <definedName name="aj" localSheetId="1" hidden="1">{"Riqfin97",#N/A,FALSE,"Tran";"Riqfinpro",#N/A,FALSE,"Tran"}</definedName>
    <definedName name="aj" localSheetId="7" hidden="1">{"Riqfin97",#N/A,FALSE,"Tran";"Riqfinpro",#N/A,FALSE,"Tran"}</definedName>
    <definedName name="aj" hidden="1">{"Riqfin97",#N/A,FALSE,"Tran";"Riqfinpro",#N/A,FALSE,"Tran"}</definedName>
    <definedName name="AJU00" localSheetId="5">#REF!</definedName>
    <definedName name="AJU00" localSheetId="1">#REF!</definedName>
    <definedName name="AJU00" localSheetId="7">#REF!</definedName>
    <definedName name="AJU00">#REF!</definedName>
    <definedName name="AJUSTE">[59]GYP!$A$2</definedName>
    <definedName name="AJUSTE2" localSheetId="1">[60]GYP!$A$2</definedName>
    <definedName name="AJUSTE2">[61]GYP!$A$2</definedName>
    <definedName name="AJUV00" localSheetId="5">#REF!</definedName>
    <definedName name="AJUV00" localSheetId="1">#REF!</definedName>
    <definedName name="AJUV00" localSheetId="7">#REF!</definedName>
    <definedName name="AJUV00">#REF!</definedName>
    <definedName name="AJUV97" localSheetId="5">#REF!</definedName>
    <definedName name="AJUV97" localSheetId="1">#REF!</definedName>
    <definedName name="AJUV97" localSheetId="7">#REF!</definedName>
    <definedName name="AJUV97">#REF!</definedName>
    <definedName name="AJUV98" localSheetId="5">#REF!</definedName>
    <definedName name="AJUV98" localSheetId="1">#REF!</definedName>
    <definedName name="AJUV98" localSheetId="7">#REF!</definedName>
    <definedName name="AJUV98">#REF!</definedName>
    <definedName name="AJUV99" localSheetId="5">#REF!</definedName>
    <definedName name="AJUV99">#REF!</definedName>
    <definedName name="al" localSheetId="5" hidden="1">{"Riqfin97",#N/A,FALSE,"Tran";"Riqfinpro",#N/A,FALSE,"Tran"}</definedName>
    <definedName name="al" localSheetId="1" hidden="1">{"Riqfin97",#N/A,FALSE,"Tran";"Riqfinpro",#N/A,FALSE,"Tran"}</definedName>
    <definedName name="al" localSheetId="7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5" hidden="1">{"Riqfin97",#N/A,FALSE,"Tran";"Riqfinpro",#N/A,FALSE,"Tran"}</definedName>
    <definedName name="alj" localSheetId="1" hidden="1">{"Riqfin97",#N/A,FALSE,"Tran";"Riqfinpro",#N/A,FALSE,"Tran"}</definedName>
    <definedName name="alj" localSheetId="7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5">#REF!</definedName>
    <definedName name="ALLBIRR" localSheetId="1">#REF!</definedName>
    <definedName name="ALLBIRR" localSheetId="7">#REF!</definedName>
    <definedName name="ALLBIRR">#REF!</definedName>
    <definedName name="AllData" localSheetId="5">#REF!</definedName>
    <definedName name="AllData" localSheetId="1">#REF!</definedName>
    <definedName name="AllData" localSheetId="7">#REF!</definedName>
    <definedName name="AllData">#REF!</definedName>
    <definedName name="ALLSDR" localSheetId="5">#REF!</definedName>
    <definedName name="ALLSDR" localSheetId="1">#REF!</definedName>
    <definedName name="ALLSDR" localSheetId="7">#REF!</definedName>
    <definedName name="ALLSDR">#REF!</definedName>
    <definedName name="alpha">'[62]Int rate table spreads'!$C$7</definedName>
    <definedName name="ALRM" localSheetId="5">#REF!</definedName>
    <definedName name="ALRM" localSheetId="1">#REF!</definedName>
    <definedName name="ALRM" localSheetId="7">#REF!</definedName>
    <definedName name="ALRM">#REF!</definedName>
    <definedName name="alter3a" localSheetId="5">#REF!</definedName>
    <definedName name="alter3a" localSheetId="1">#REF!</definedName>
    <definedName name="alter3a" localSheetId="7">#REF!</definedName>
    <definedName name="alter3a">#REF!</definedName>
    <definedName name="alter3b" localSheetId="5">#REF!</definedName>
    <definedName name="alter3b" localSheetId="1">#REF!</definedName>
    <definedName name="alter3b" localSheetId="7">#REF!</definedName>
    <definedName name="alter3b">#REF!</definedName>
    <definedName name="ALTNGDP_R" localSheetId="5">[63]Q1!#REF!</definedName>
    <definedName name="ALTNGDP_R" localSheetId="1">#REF!</definedName>
    <definedName name="ALTNGDP_R" localSheetId="7">[63]Q1!#REF!</definedName>
    <definedName name="ALTNGDP_R">[63]Q1!#REF!</definedName>
    <definedName name="ALTPCPI" localSheetId="5">[63]Q3!#REF!</definedName>
    <definedName name="ALTPCPI" localSheetId="1">#REF!</definedName>
    <definedName name="ALTPCPI" localSheetId="7">[63]Q3!#REF!</definedName>
    <definedName name="ALTPCPI">[63]Q3!#REF!</definedName>
    <definedName name="amort" localSheetId="5">#REF!</definedName>
    <definedName name="amort" localSheetId="1">#REF!</definedName>
    <definedName name="amort" localSheetId="7">#REF!</definedName>
    <definedName name="amort">#REF!</definedName>
    <definedName name="AMORTI" localSheetId="5">#REF!</definedName>
    <definedName name="AMORTI" localSheetId="1">#REF!</definedName>
    <definedName name="AMORTI" localSheetId="7">#REF!</definedName>
    <definedName name="AMORTI">#REF!</definedName>
    <definedName name="AMPO5">"Gráfico 8"</definedName>
    <definedName name="AMTZ_NEW" localSheetId="5">[64]Debt!#REF!</definedName>
    <definedName name="AMTZ_NEW" localSheetId="1">[64]Debt!#REF!</definedName>
    <definedName name="AMTZ_NEW" localSheetId="7">[64]Debt!#REF!</definedName>
    <definedName name="AMTZ_NEW">[64]Debt!#REF!</definedName>
    <definedName name="AMTZ_OLD" localSheetId="5">[64]Debt!#REF!</definedName>
    <definedName name="AMTZ_OLD" localSheetId="1">[64]Debt!#REF!</definedName>
    <definedName name="AMTZ_OLD" localSheetId="7">[64]Debt!#REF!</definedName>
    <definedName name="AMTZ_OLD">[64]Debt!#REF!</definedName>
    <definedName name="AMTZ_TOT" localSheetId="5">[64]Debt!#REF!</definedName>
    <definedName name="AMTZ_TOT" localSheetId="1">[64]Debt!#REF!</definedName>
    <definedName name="AMTZ_TOT" localSheetId="7">[64]Debt!#REF!</definedName>
    <definedName name="AMTZ_TOT">[64]Debt!#REF!</definedName>
    <definedName name="ANEXO2" localSheetId="5">[65]BCP!#REF!</definedName>
    <definedName name="ANEXO2" localSheetId="1">#REF!</definedName>
    <definedName name="ANEXO2" localSheetId="7">[65]BCP!#REF!</definedName>
    <definedName name="ANEXO2">[65]BCP!#REF!</definedName>
    <definedName name="ANEXO3">#N/A</definedName>
    <definedName name="ANEXO4">#N/A</definedName>
    <definedName name="ANEXO5">#N/A</definedName>
    <definedName name="ANEXO6">#N/A</definedName>
    <definedName name="annual" localSheetId="1">[66]Contribution!$C$326:$DC$340</definedName>
    <definedName name="annual">[67]Contribution!$C$326:$DC$340</definedName>
    <definedName name="ANO00" localSheetId="5">#REF!</definedName>
    <definedName name="ANO00" localSheetId="1">#REF!</definedName>
    <definedName name="ANO00" localSheetId="7">#REF!</definedName>
    <definedName name="ANO00">#REF!</definedName>
    <definedName name="ANO00A" localSheetId="5">#REF!</definedName>
    <definedName name="ANO00A" localSheetId="1">#REF!</definedName>
    <definedName name="ANO00A" localSheetId="7">#REF!</definedName>
    <definedName name="ANO00A">#REF!</definedName>
    <definedName name="ANO00B" localSheetId="5">#REF!</definedName>
    <definedName name="ANO00B" localSheetId="1">#REF!</definedName>
    <definedName name="ANO00B" localSheetId="7">#REF!</definedName>
    <definedName name="ANO00B">#REF!</definedName>
    <definedName name="ANO97A" localSheetId="5">#REF!</definedName>
    <definedName name="ANO97A">#REF!</definedName>
    <definedName name="ANO97B" localSheetId="5">#REF!</definedName>
    <definedName name="ANO97B">#REF!</definedName>
    <definedName name="ANO98A" localSheetId="5">#REF!</definedName>
    <definedName name="ANO98A">#REF!</definedName>
    <definedName name="ANO98B" localSheetId="5">#REF!</definedName>
    <definedName name="ANO98B">#REF!</definedName>
    <definedName name="ANO99A" localSheetId="5">#REF!</definedName>
    <definedName name="ANO99A">#REF!</definedName>
    <definedName name="ANO99B" localSheetId="5">#REF!</definedName>
    <definedName name="ANO99B">#REF!</definedName>
    <definedName name="anual1">#N/A</definedName>
    <definedName name="AÑO">'[68]Federal-r'!$HE$5487</definedName>
    <definedName name="Apalancamiento">'[54]Ranking Bancario'!$R$6:$V$54</definedName>
    <definedName name="apigraphs">#N/A</definedName>
    <definedName name="appendix">[32]QNEWLOR!$J$3:$AU$7,[32]QNEWLOR!$J$21:$AU$77,[32]QNEWLOR!$J$91:$AU$149</definedName>
    <definedName name="APU" localSheetId="5">#REF!</definedName>
    <definedName name="APU" localSheetId="1">#REF!</definedName>
    <definedName name="APU" localSheetId="7">#REF!</definedName>
    <definedName name="APU">#REF!</definedName>
    <definedName name="AR">[69]ARBOL!$C$3</definedName>
    <definedName name="Arbol">'[54]Arbol Rentabilidad'!$B$6:$H$68</definedName>
    <definedName name="_xlnm.Print_Area">[70]MONTHLY!$A$2:$U$25,[70]MONTHLY!$A$29:$U$66,[70]MONTHLY!$A$71:$U$124,[70]MONTHLY!$A$127:$U$180,[70]MONTHLY!$A$183:$U$238,[70]MONTHLY!$A$244:$U$287,[70]MONTHLY!$A$291:$U$330</definedName>
    <definedName name="area_de_impressaoEST" localSheetId="5">#REF!</definedName>
    <definedName name="area_de_impressaoEST" localSheetId="1">#REF!</definedName>
    <definedName name="area_de_impressaoEST" localSheetId="7">#REF!</definedName>
    <definedName name="area_de_impressaoEST">#REF!</definedName>
    <definedName name="Área_impressão_DIR" localSheetId="5">#REF!</definedName>
    <definedName name="Área_impressão_DIR" localSheetId="1">#REF!</definedName>
    <definedName name="Área_impressão_DIR" localSheetId="7">#REF!</definedName>
    <definedName name="Área_impressão_DIR">#REF!</definedName>
    <definedName name="AREACONSTRUCCIO" localSheetId="5">#REF!</definedName>
    <definedName name="AREACONSTRUCCIO" localSheetId="1">#REF!</definedName>
    <definedName name="AREACONSTRUCCIO" localSheetId="7">#REF!</definedName>
    <definedName name="AREACONSTRUCCIO">#REF!</definedName>
    <definedName name="ARREC98" localSheetId="5">#REF!</definedName>
    <definedName name="ARREC98">#REF!</definedName>
    <definedName name="ARREC99" localSheetId="5">#REF!</definedName>
    <definedName name="ARREC99">#REF!</definedName>
    <definedName name="as" localSheetId="1" hidden="1">#REF!</definedName>
    <definedName name="as" hidden="1">'[71]Fax a enviar'!#REF!</definedName>
    <definedName name="ASAU" localSheetId="5">#REF!</definedName>
    <definedName name="ASAU" localSheetId="1">#REF!</definedName>
    <definedName name="ASAU" localSheetId="7">#REF!</definedName>
    <definedName name="ASAU">#REF!</definedName>
    <definedName name="ASAU1" localSheetId="5">#REF!</definedName>
    <definedName name="ASAU1" localSheetId="1">#REF!</definedName>
    <definedName name="ASAU1" localSheetId="7">#REF!</definedName>
    <definedName name="ASAU1">#REF!</definedName>
    <definedName name="asd" localSheetId="5">#REF!</definedName>
    <definedName name="asd" localSheetId="1">#REF!</definedName>
    <definedName name="asd" localSheetId="7">#REF!</definedName>
    <definedName name="asd">#REF!</definedName>
    <definedName name="ASDF" localSheetId="5">#REF!</definedName>
    <definedName name="ASDF">#REF!</definedName>
    <definedName name="ASDFG" localSheetId="5">#REF!</definedName>
    <definedName name="ASDFG">#REF!</definedName>
    <definedName name="asdrae" localSheetId="5" hidden="1">#REF!</definedName>
    <definedName name="asdrae" localSheetId="1" hidden="1">#REF!</definedName>
    <definedName name="asdrae" hidden="1">#REF!</definedName>
    <definedName name="asdrra" localSheetId="5">#REF!</definedName>
    <definedName name="asdrra" localSheetId="1">#REF!</definedName>
    <definedName name="asdrra">#REF!</definedName>
    <definedName name="ase" localSheetId="5">#REF!</definedName>
    <definedName name="ase" localSheetId="1">#REF!</definedName>
    <definedName name="ase">#REF!</definedName>
    <definedName name="aser" localSheetId="5">#REF!</definedName>
    <definedName name="aser" localSheetId="1">#REF!</definedName>
    <definedName name="aser">#REF!</definedName>
    <definedName name="AsignadoA" localSheetId="5">#REF!</definedName>
    <definedName name="AsignadoA">#REF!</definedName>
    <definedName name="ASO" localSheetId="5">#REF!</definedName>
    <definedName name="ASO">#REF!</definedName>
    <definedName name="asraa" localSheetId="5">#REF!</definedName>
    <definedName name="asraa" localSheetId="1">#REF!</definedName>
    <definedName name="asraa">#REF!</definedName>
    <definedName name="asrraa44" localSheetId="5">#REF!</definedName>
    <definedName name="asrraa44" localSheetId="1">#REF!</definedName>
    <definedName name="asrraa44">#REF!</definedName>
    <definedName name="ass">#N/A</definedName>
    <definedName name="ASSET">[69]SOLVENCIA!$D$48</definedName>
    <definedName name="Assistance">[72]Sheet1!$B$2:$T$56</definedName>
    <definedName name="ASSUM" localSheetId="5">#REF!</definedName>
    <definedName name="ASSUM" localSheetId="1">#REF!</definedName>
    <definedName name="ASSUM" localSheetId="7">#REF!</definedName>
    <definedName name="ASSUM">#REF!</definedName>
    <definedName name="ASSUMPB" localSheetId="5">#REF!</definedName>
    <definedName name="ASSUMPB" localSheetId="7">#REF!</definedName>
    <definedName name="ASSUMPB">#REF!</definedName>
    <definedName name="atlantic">[73]nonopec!$D$424:$D$433</definedName>
    <definedName name="atrade" localSheetId="1">#REF!</definedName>
    <definedName name="atrade">[18]!atrade</definedName>
    <definedName name="ATS" localSheetId="5">#REF!</definedName>
    <definedName name="ATS" localSheetId="1">#REF!</definedName>
    <definedName name="ATS" localSheetId="7">#REF!</definedName>
    <definedName name="ATS">#REF!</definedName>
    <definedName name="AUS" localSheetId="5">#REF!</definedName>
    <definedName name="AUS" localSheetId="1">#REF!</definedName>
    <definedName name="AUS" localSheetId="7">#REF!</definedName>
    <definedName name="AUS">#REF!</definedName>
    <definedName name="Australia_wt">'[74]OECD wgt'!$B$13</definedName>
    <definedName name="Austria_wt">'[74]OECD wgt'!$B$14</definedName>
    <definedName name="Average_Daily_Depreciation">'[75]Inter-Bank'!$G$5</definedName>
    <definedName name="Average_Weekly_Depreciation">'[75]Inter-Bank'!$K$5</definedName>
    <definedName name="Average_Weekly_Inter_Bank_Exchange_Rate">'[75]Inter-Bank'!$H$5</definedName>
    <definedName name="AVISO" localSheetId="5">#REF!</definedName>
    <definedName name="AVISO" localSheetId="1">#REF!</definedName>
    <definedName name="AVISO" localSheetId="7">#REF!</definedName>
    <definedName name="AVISO">#REF!</definedName>
    <definedName name="AZUA1.1.00___Administración_General" localSheetId="5">#REF!</definedName>
    <definedName name="AZUA1.1.00___Administración_General" localSheetId="7">#REF!</definedName>
    <definedName name="AZUA1.1.00___Administración_General">#REF!</definedName>
    <definedName name="AZUA2.1.00___Asuntos_económicos__comerciales_y_laborales" localSheetId="5">#REF!</definedName>
    <definedName name="AZUA2.1.00___Asuntos_económicos__comerciales_y_laborales" localSheetId="7">#REF!</definedName>
    <definedName name="AZUA2.1.00___Asuntos_económicos__comerciales_y_laborales">#REF!</definedName>
    <definedName name="B" localSheetId="5">#REF!</definedName>
    <definedName name="B" localSheetId="1">#REF!</definedName>
    <definedName name="B">#REF!</definedName>
    <definedName name="b1std" localSheetId="5">#REF!</definedName>
    <definedName name="b1std">#REF!</definedName>
    <definedName name="b2std" localSheetId="5">#REF!</definedName>
    <definedName name="b2std">#REF!</definedName>
    <definedName name="ba">#N/A</definedName>
    <definedName name="Badea">[56]CIRRs!$C$67</definedName>
    <definedName name="BAL" localSheetId="5">#REF!</definedName>
    <definedName name="BAL" localSheetId="1">#REF!</definedName>
    <definedName name="BAL" localSheetId="7">#REF!</definedName>
    <definedName name="BAL">#REF!</definedName>
    <definedName name="bALANCE" localSheetId="5" hidden="1">{"Minpmon",#N/A,FALSE,"Monthinput"}</definedName>
    <definedName name="bALANCE" localSheetId="1" hidden="1">{"Minpmon",#N/A,FALSE,"Monthinput"}</definedName>
    <definedName name="bALANCE" localSheetId="7" hidden="1">{"Minpmon",#N/A,FALSE,"Monthinput"}</definedName>
    <definedName name="bALANCE" hidden="1">{"Minpmon",#N/A,FALSE,"Monthinput"}</definedName>
    <definedName name="BANCOS" localSheetId="5">#REF!</definedName>
    <definedName name="BANCOS" localSheetId="1">#REF!</definedName>
    <definedName name="BANCOS" localSheetId="7">#REF!</definedName>
    <definedName name="BANCOS">#REF!</definedName>
    <definedName name="banks1" localSheetId="5">#REF!</definedName>
    <definedName name="banks1" localSheetId="7">#REF!</definedName>
    <definedName name="banks1">#REF!</definedName>
    <definedName name="banks2" localSheetId="5">#REF!</definedName>
    <definedName name="banks2" localSheetId="7">#REF!</definedName>
    <definedName name="banks2">#REF!</definedName>
    <definedName name="baron" localSheetId="5" hidden="1">#REF!</definedName>
    <definedName name="baron" hidden="1">#REF!</definedName>
    <definedName name="BASDAT">'[42]Annual Tables'!#REF!</definedName>
    <definedName name="base">'[76]K. IMF Base'!$A$170:$CI$255</definedName>
    <definedName name="_xlnm.Database" localSheetId="5">#REF!</definedName>
    <definedName name="_xlnm.Database" localSheetId="1">#REF!</definedName>
    <definedName name="_xlnm.Database" localSheetId="7">#REF!</definedName>
    <definedName name="_xlnm.Database">#REF!</definedName>
    <definedName name="baseflow" localSheetId="5">'[76]K. IMF Base'!#REF!</definedName>
    <definedName name="baseflow" localSheetId="1">'[76]K. IMF Base'!#REF!</definedName>
    <definedName name="baseflow" localSheetId="7">'[76]K. IMF Base'!#REF!</definedName>
    <definedName name="baseflow">'[76]K. IMF Base'!#REF!</definedName>
    <definedName name="BaseYear" localSheetId="5">#REF!</definedName>
    <definedName name="BaseYear" localSheetId="1">#REF!</definedName>
    <definedName name="BaseYear" localSheetId="7">#REF!</definedName>
    <definedName name="BaseYear">#REF!</definedName>
    <definedName name="Basic_Data" localSheetId="5">#REF!</definedName>
    <definedName name="Basic_Data" localSheetId="1">#REF!</definedName>
    <definedName name="Basic_Data" localSheetId="7">#REF!</definedName>
    <definedName name="Basic_Data">#REF!</definedName>
    <definedName name="BASOMA" localSheetId="5">#REF!</definedName>
    <definedName name="BASOMA" localSheetId="1">#REF!</definedName>
    <definedName name="BASOMA" localSheetId="7">#REF!</definedName>
    <definedName name="BASOMA">#REF!</definedName>
    <definedName name="Batumi_debt" localSheetId="5">#REF!</definedName>
    <definedName name="Batumi_debt">#REF!</definedName>
    <definedName name="Bave" localSheetId="5">#REF!</definedName>
    <definedName name="Bave">#REF!</definedName>
    <definedName name="bb" localSheetId="5" hidden="1">{"Riqfin97",#N/A,FALSE,"Tran";"Riqfinpro",#N/A,FALSE,"Tran"}</definedName>
    <definedName name="bb" localSheetId="1" hidden="1">{"Riqfin97",#N/A,FALSE,"Tran";"Riqfinpro",#N/A,FALSE,"Tran"}</definedName>
    <definedName name="bb" localSheetId="7" hidden="1">{"Riqfin97",#N/A,FALSE,"Tran";"Riqfinpro",#N/A,FALSE,"Tran"}</definedName>
    <definedName name="bb" hidden="1">{"Riqfin97",#N/A,FALSE,"Tran";"Riqfinpro",#N/A,FALSE,"Tran"}</definedName>
    <definedName name="BBB" localSheetId="5">#REF!</definedName>
    <definedName name="BBB" localSheetId="1">#REF!</definedName>
    <definedName name="BBB" localSheetId="7">#REF!</definedName>
    <definedName name="BBB">#REF!</definedName>
    <definedName name="bbbb" localSheetId="5" hidden="1">{"Minpmon",#N/A,FALSE,"Monthinput"}</definedName>
    <definedName name="bbbb" localSheetId="1" hidden="1">{"Minpmon",#N/A,FALSE,"Monthinput"}</definedName>
    <definedName name="bbbb" localSheetId="7" hidden="1">{"Minpmon",#N/A,FALSE,"Monthinput"}</definedName>
    <definedName name="bbbb" hidden="1">{"Minpmon",#N/A,FALSE,"Monthinput"}</definedName>
    <definedName name="bbbbbbbbbbbbb" localSheetId="5" hidden="1">{"Tab1",#N/A,FALSE,"P";"Tab2",#N/A,FALSE,"P"}</definedName>
    <definedName name="bbbbbbbbbbbbb" localSheetId="1" hidden="1">{"Tab1",#N/A,FALSE,"P";"Tab2",#N/A,FALSE,"P"}</definedName>
    <definedName name="bbbbbbbbbbbbb" localSheetId="7" hidden="1">{"Tab1",#N/A,FALSE,"P";"Tab2",#N/A,FALSE,"P"}</definedName>
    <definedName name="bbbbbbbbbbbbb" hidden="1">{"Tab1",#N/A,FALSE,"P";"Tab2",#N/A,FALSE,"P"}</definedName>
    <definedName name="BC" localSheetId="5">#REF!</definedName>
    <definedName name="BC" localSheetId="1">#REF!</definedName>
    <definedName name="BC" localSheetId="7">#REF!</definedName>
    <definedName name="BC">#REF!</definedName>
    <definedName name="BCA">#N/A</definedName>
    <definedName name="BCA_GDP">#N/A</definedName>
    <definedName name="BCA_NGDP" localSheetId="5">#REF!</definedName>
    <definedName name="BCA_NGDP" localSheetId="1">#REF!</definedName>
    <definedName name="BCA_NGDP" localSheetId="7">#REF!</definedName>
    <definedName name="BCA_NGDP">#REF!</definedName>
    <definedName name="BCEProg" localSheetId="5">#REF!</definedName>
    <definedName name="BCEProg" localSheetId="7">#REF!</definedName>
    <definedName name="BCEProg">#REF!</definedName>
    <definedName name="BCH" localSheetId="5">#REF!</definedName>
    <definedName name="BCH" localSheetId="1">#REF!</definedName>
    <definedName name="BCH" localSheetId="7">#REF!</definedName>
    <definedName name="BCH">#REF!</definedName>
    <definedName name="BCH_10G" localSheetId="5">#REF!</definedName>
    <definedName name="BCH_10G" localSheetId="1">#REF!</definedName>
    <definedName name="BCH_10G">#REF!</definedName>
    <definedName name="BCH_10R" localSheetId="5">#REF!</definedName>
    <definedName name="BCH_10R">#REF!</definedName>
    <definedName name="Bcos_Com_20G" localSheetId="5">#REF!</definedName>
    <definedName name="Bcos_Com_20G">#REF!</definedName>
    <definedName name="Bcos_Com20R" localSheetId="5">#REF!</definedName>
    <definedName name="Bcos_Com20R">#REF!</definedName>
    <definedName name="BCRD15" hidden="1">'[77]Crédito SPNF (fiscal)'!#REF!</definedName>
    <definedName name="BDEAC">[56]CIRRs!$C$70</definedName>
    <definedName name="BE">#N/A</definedName>
    <definedName name="BEA" localSheetId="5">#REF!</definedName>
    <definedName name="BEA" localSheetId="1">#REF!</definedName>
    <definedName name="BEA" localSheetId="7">#REF!</definedName>
    <definedName name="BEA">#REF!</definedName>
    <definedName name="BEABA" localSheetId="5">#REF!</definedName>
    <definedName name="BEABA" localSheetId="7">#REF!</definedName>
    <definedName name="BEABA">#REF!</definedName>
    <definedName name="BEABI" localSheetId="5">#REF!</definedName>
    <definedName name="BEABI" localSheetId="7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 localSheetId="1">#REF!</definedName>
    <definedName name="BEAMU" localSheetId="7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 localSheetId="1">#REF!</definedName>
    <definedName name="BEC" localSheetId="7">#REF!</definedName>
    <definedName name="BEC">#REF!</definedName>
    <definedName name="BED" localSheetId="5">#REF!</definedName>
    <definedName name="BED" localSheetId="1">#REF!</definedName>
    <definedName name="BED" localSheetId="7">#REF!</definedName>
    <definedName name="BED">#REF!</definedName>
    <definedName name="BED_6" localSheetId="5">#REF!</definedName>
    <definedName name="BED_6" localSheetId="1">#REF!</definedName>
    <definedName name="BED_6" localSheetId="7">#REF!</definedName>
    <definedName name="BED_6">#REF!</definedName>
    <definedName name="BEDE" localSheetId="5">#REF!</definedName>
    <definedName name="BEDE">#REF!</definedName>
    <definedName name="BEF">[56]CIRRs!$C$79</definedName>
    <definedName name="Bei" localSheetId="5">[78]terms!#REF!</definedName>
    <definedName name="Bei" localSheetId="1">[78]terms!#REF!</definedName>
    <definedName name="Bei" localSheetId="7">[78]terms!#REF!</definedName>
    <definedName name="Bei">[78]terms!#REF!</definedName>
    <definedName name="Belgium_wt">'[74]OECD wgt'!$B$15</definedName>
    <definedName name="BENEF98" localSheetId="5">#REF!</definedName>
    <definedName name="BENEF98" localSheetId="1">#REF!</definedName>
    <definedName name="BENEF98" localSheetId="7">#REF!</definedName>
    <definedName name="BENEF98">#REF!</definedName>
    <definedName name="BENEF99" localSheetId="5">#REF!</definedName>
    <definedName name="BENEF99" localSheetId="1">#REF!</definedName>
    <definedName name="BENEF99" localSheetId="7">#REF!</definedName>
    <definedName name="BENEF99">#REF!</definedName>
    <definedName name="BeneficioNetoY3">'[79]Vaciado 1'!$F$153</definedName>
    <definedName name="BEO" localSheetId="5">#REF!</definedName>
    <definedName name="BEO" localSheetId="1">#REF!</definedName>
    <definedName name="BEO" localSheetId="7">#REF!</definedName>
    <definedName name="BEO">#REF!</definedName>
    <definedName name="BER" localSheetId="5">#REF!</definedName>
    <definedName name="BER" localSheetId="7">#REF!</definedName>
    <definedName name="BER">#REF!</definedName>
    <definedName name="BERBA" localSheetId="5">#REF!</definedName>
    <definedName name="BERBA" localSheetId="7">#REF!</definedName>
    <definedName name="BERBA">#REF!</definedName>
    <definedName name="BERBI" localSheetId="5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5">#REF!</definedName>
    <definedName name="BFD" localSheetId="1">#REF!</definedName>
    <definedName name="BFD" localSheetId="7">#REF!</definedName>
    <definedName name="BFD">#REF!</definedName>
    <definedName name="BFDA" localSheetId="5">#REF!</definedName>
    <definedName name="BFDA" localSheetId="1">#REF!</definedName>
    <definedName name="BFDA" localSheetId="7">#REF!</definedName>
    <definedName name="BFDA">#REF!</definedName>
    <definedName name="BFDI" localSheetId="5">#REF!</definedName>
    <definedName name="BFDI" localSheetId="1">#REF!</definedName>
    <definedName name="BFDI" localSheetId="7">#REF!</definedName>
    <definedName name="BFDI">#REF!</definedName>
    <definedName name="BFDIL" localSheetId="5">#REF!</definedName>
    <definedName name="BFDIL">#REF!</definedName>
    <definedName name="BFL">#N/A</definedName>
    <definedName name="BFL_C_G" localSheetId="5">#REF!</definedName>
    <definedName name="BFL_C_G" localSheetId="1">#REF!</definedName>
    <definedName name="BFL_C_G" localSheetId="7">#REF!</definedName>
    <definedName name="BFL_C_G">#REF!</definedName>
    <definedName name="BFL_C_P" localSheetId="5">#REF!</definedName>
    <definedName name="BFL_C_P" localSheetId="7">#REF!</definedName>
    <definedName name="BFL_C_P">#REF!</definedName>
    <definedName name="BFL_CBA" localSheetId="5">#REF!</definedName>
    <definedName name="BFL_CBA" localSheetId="7">#REF!</definedName>
    <definedName name="BFL_CBA">#REF!</definedName>
    <definedName name="BFL_CBI" localSheetId="5">#REF!</definedName>
    <definedName name="BFL_CBI">#REF!</definedName>
    <definedName name="BFL_CMU" localSheetId="5">#REF!</definedName>
    <definedName name="BFL_CMU">#REF!</definedName>
    <definedName name="BFL_D">#N/A</definedName>
    <definedName name="BFL_D_G" localSheetId="5">#REF!</definedName>
    <definedName name="BFL_D_G" localSheetId="1">#REF!</definedName>
    <definedName name="BFL_D_G" localSheetId="7">#REF!</definedName>
    <definedName name="BFL_D_G">#REF!</definedName>
    <definedName name="BFL_D_P" localSheetId="5">#REF!</definedName>
    <definedName name="BFL_D_P" localSheetId="7">#REF!</definedName>
    <definedName name="BFL_D_P">#REF!</definedName>
    <definedName name="BFL_DBA" localSheetId="5">#REF!</definedName>
    <definedName name="BFL_DBA" localSheetId="7">#REF!</definedName>
    <definedName name="BFL_DBA">#REF!</definedName>
    <definedName name="BFL_DBI" localSheetId="5">#REF!</definedName>
    <definedName name="BFL_DBI">#REF!</definedName>
    <definedName name="BFL_DF">#N/A</definedName>
    <definedName name="BFL_DMU" localSheetId="5">#REF!</definedName>
    <definedName name="BFL_DMU" localSheetId="1">#REF!</definedName>
    <definedName name="BFL_DMU" localSheetId="7">#REF!</definedName>
    <definedName name="BFL_DMU">#REF!</definedName>
    <definedName name="BFLB">#N/A</definedName>
    <definedName name="BFLB_D">#N/A</definedName>
    <definedName name="BFLB_DF">#N/A</definedName>
    <definedName name="BFLD_DF" localSheetId="1">#REF!</definedName>
    <definedName name="BFLD_DF">[80]!BFLD_DF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 localSheetId="1">#REF!</definedName>
    <definedName name="BFLRES" localSheetId="7">#REF!</definedName>
    <definedName name="BFLRES">#REF!</definedName>
    <definedName name="BFO" localSheetId="5">#REF!</definedName>
    <definedName name="BFO" localSheetId="1">#REF!</definedName>
    <definedName name="BFO" localSheetId="7">#REF!</definedName>
    <definedName name="BFO">#REF!</definedName>
    <definedName name="BFO_S" localSheetId="5">#REF!</definedName>
    <definedName name="BFO_S" localSheetId="7">#REF!</definedName>
    <definedName name="BFO_S">#REF!</definedName>
    <definedName name="BFOA" localSheetId="5">#REF!</definedName>
    <definedName name="BFOA" localSheetId="1">#REF!</definedName>
    <definedName name="BFOA">#REF!</definedName>
    <definedName name="BFOAG" localSheetId="5">#REF!</definedName>
    <definedName name="BFOAG" localSheetId="1">#REF!</definedName>
    <definedName name="BFOAG">#REF!</definedName>
    <definedName name="BFOL" localSheetId="5">#REF!</definedName>
    <definedName name="BFOL">#REF!</definedName>
    <definedName name="BFOL_B" localSheetId="5">#REF!</definedName>
    <definedName name="BFOL_B">#REF!</definedName>
    <definedName name="BFOL_G" localSheetId="5">#REF!</definedName>
    <definedName name="BFOL_G">#REF!</definedName>
    <definedName name="BFOL_L" localSheetId="5">#REF!</definedName>
    <definedName name="BFOL_L">#REF!</definedName>
    <definedName name="BFOL_O" localSheetId="5">#REF!</definedName>
    <definedName name="BFOL_O">#REF!</definedName>
    <definedName name="BFOL_S" localSheetId="5">#REF!</definedName>
    <definedName name="BFOL_S">#REF!</definedName>
    <definedName name="BFOLB" localSheetId="5">#REF!</definedName>
    <definedName name="BFOLB">#REF!</definedName>
    <definedName name="BFOLG_L" localSheetId="5">#REF!</definedName>
    <definedName name="BFOLG_L">#REF!</definedName>
    <definedName name="BFOTH" localSheetId="5">#REF!</definedName>
    <definedName name="BFOTH">#REF!</definedName>
    <definedName name="BFP" localSheetId="5">#REF!</definedName>
    <definedName name="BFP">#REF!</definedName>
    <definedName name="BFPA" localSheetId="5">#REF!</definedName>
    <definedName name="BFPA">#REF!</definedName>
    <definedName name="BFPAG" localSheetId="5">#REF!</definedName>
    <definedName name="BFPAG">#REF!</definedName>
    <definedName name="BFPL" localSheetId="5">#REF!</definedName>
    <definedName name="BFPL">#REF!</definedName>
    <definedName name="BFPLBN" localSheetId="5">#REF!</definedName>
    <definedName name="BFPLBN">#REF!</definedName>
    <definedName name="BFPLD" localSheetId="5">#REF!</definedName>
    <definedName name="BFPLD">#REF!</definedName>
    <definedName name="BFPLD_G" localSheetId="5">#REF!</definedName>
    <definedName name="BFPLD_G">#REF!</definedName>
    <definedName name="BFPLE" localSheetId="5">#REF!</definedName>
    <definedName name="BFPLE">#REF!</definedName>
    <definedName name="BFPLE_G" localSheetId="5">#REF!</definedName>
    <definedName name="BFPLE_G">#REF!</definedName>
    <definedName name="BFPLMM" localSheetId="5">#REF!</definedName>
    <definedName name="BFPLMM">#REF!</definedName>
    <definedName name="BFRA">#N/A</definedName>
    <definedName name="BFUND" localSheetId="5">#REF!</definedName>
    <definedName name="BFUND" localSheetId="1">#REF!</definedName>
    <definedName name="BFUND" localSheetId="7">#REF!</definedName>
    <definedName name="BFUND">#REF!</definedName>
    <definedName name="BGS" localSheetId="5">#REF!</definedName>
    <definedName name="BGS" localSheetId="1">#REF!</definedName>
    <definedName name="BGS" localSheetId="7">#REF!</definedName>
    <definedName name="BGS">#REF!</definedName>
    <definedName name="BI">#N/A</definedName>
    <definedName name="BIO" localSheetId="5">[43]raw!#REF!</definedName>
    <definedName name="BIO" localSheetId="7">[43]raw!#REF!</definedName>
    <definedName name="BIO">[43]raw!#REF!</definedName>
    <definedName name="BIP" localSheetId="5">#REF!</definedName>
    <definedName name="BIP" localSheetId="1">#REF!</definedName>
    <definedName name="BIP" localSheetId="7">#REF!</definedName>
    <definedName name="BIP">#REF!</definedName>
    <definedName name="BK">#N/A</definedName>
    <definedName name="BKF">#N/A</definedName>
    <definedName name="BKFA" localSheetId="5">#REF!</definedName>
    <definedName name="BKFA" localSheetId="1">#REF!</definedName>
    <definedName name="BKFA" localSheetId="7">#REF!</definedName>
    <definedName name="BKFA">#REF!</definedName>
    <definedName name="BKFBA" localSheetId="5">#REF!</definedName>
    <definedName name="BKFBA" localSheetId="7">#REF!</definedName>
    <definedName name="BKFBA">#REF!</definedName>
    <definedName name="BKFBI" localSheetId="5">#REF!</definedName>
    <definedName name="BKFBI" localSheetId="7">#REF!</definedName>
    <definedName name="BKFBI">#REF!</definedName>
    <definedName name="BKFMU" localSheetId="5">#REF!</definedName>
    <definedName name="BKFMU">#REF!</definedName>
    <definedName name="BKO" localSheetId="5">#REF!</definedName>
    <definedName name="BKO" localSheetId="1">#REF!</definedName>
    <definedName name="BKO">#REF!</definedName>
    <definedName name="bla" localSheetId="5" hidden="1">#REF!</definedName>
    <definedName name="bla" localSheetId="1" hidden="1">#REF!</definedName>
    <definedName name="bla" hidden="1">#REF!</definedName>
    <definedName name="bloco1" localSheetId="5">#REF!</definedName>
    <definedName name="bloco1">#REF!</definedName>
    <definedName name="BLOQUE1">[81]RECIMP99!$A$1:$Q$74</definedName>
    <definedName name="BLOQUE2">[81]RECIMP2000!$A$1:$Q$74</definedName>
    <definedName name="BLOQUE3">[81]RECIMP99!$A$274:$Q$274</definedName>
    <definedName name="BLOQUE4">[81]RECIMP2000real!$A$1:$Q$74</definedName>
    <definedName name="BLOQUE5">[81]RECIMP99!$V$1:$AK$74</definedName>
    <definedName name="BLOQUE6">[81]RECIMP2000!$W$1:$AJ$75</definedName>
    <definedName name="BLOQUE7">[81]RECIMP99!$V$274:$AK$274</definedName>
    <definedName name="BLOQUE8">[81]RECIMP2000real!$V$1:$AK$74</definedName>
    <definedName name="BLPH1" hidden="1">'[82]Ex rate bloom'!$A$4</definedName>
    <definedName name="BLPH2" hidden="1">'[82]Ex rate bloom'!$D$4</definedName>
    <definedName name="BLPH3" hidden="1">'[82]Ex rate bloom'!$G$4</definedName>
    <definedName name="BLPH4" hidden="1">'[82]Ex rate bloom'!$J$4</definedName>
    <definedName name="BLPH5" hidden="1">'[82]Ex rate bloom'!$M$4</definedName>
    <definedName name="BLPH6" hidden="1">'[82]Ex rate bloom'!$P$4</definedName>
    <definedName name="BLPH7" hidden="1">'[82]Ex rate bloom'!$S$4</definedName>
    <definedName name="BLPH8" hidden="1">'[82]Ex rate bloom'!$V$4</definedName>
    <definedName name="BM" localSheetId="5">#REF!</definedName>
    <definedName name="BM" localSheetId="1">#REF!</definedName>
    <definedName name="BM" localSheetId="7">#REF!</definedName>
    <definedName name="BM">#REF!</definedName>
    <definedName name="BMG">[83]Q6!$E$28:$AH$28</definedName>
    <definedName name="BMI" localSheetId="5">#REF!</definedName>
    <definedName name="BMI" localSheetId="1">#REF!</definedName>
    <definedName name="BMI" localSheetId="7">#REF!</definedName>
    <definedName name="BMI">#REF!</definedName>
    <definedName name="BMII">#N/A</definedName>
    <definedName name="BMII_7" localSheetId="5">#REF!</definedName>
    <definedName name="BMII_7" localSheetId="1">#REF!</definedName>
    <definedName name="BMII_7" localSheetId="7">#REF!</definedName>
    <definedName name="BMII_7">#REF!</definedName>
    <definedName name="BMII_G" localSheetId="5">#REF!</definedName>
    <definedName name="BMII_G" localSheetId="7">#REF!</definedName>
    <definedName name="BMII_G">#REF!</definedName>
    <definedName name="BMII_P" localSheetId="5">#REF!</definedName>
    <definedName name="BMII_P" localSheetId="7">#REF!</definedName>
    <definedName name="BMII_P">#REF!</definedName>
    <definedName name="BMIIB">#N/A</definedName>
    <definedName name="BMIIBA" localSheetId="5">#REF!</definedName>
    <definedName name="BMIIBA" localSheetId="1">#REF!</definedName>
    <definedName name="BMIIBA" localSheetId="7">#REF!</definedName>
    <definedName name="BMIIBA">#REF!</definedName>
    <definedName name="BMIIBI" localSheetId="5">#REF!</definedName>
    <definedName name="BMIIBI" localSheetId="7">#REF!</definedName>
    <definedName name="BMIIBI">#REF!</definedName>
    <definedName name="BMIIG">#N/A</definedName>
    <definedName name="BMIIMU" localSheetId="5">#REF!</definedName>
    <definedName name="BMIIMU" localSheetId="1">#REF!</definedName>
    <definedName name="BMIIMU" localSheetId="7">#REF!</definedName>
    <definedName name="BMIIMU">#REF!</definedName>
    <definedName name="BMS" localSheetId="5">#REF!</definedName>
    <definedName name="BMS" localSheetId="1">#REF!</definedName>
    <definedName name="BMS" localSheetId="7">#REF!</definedName>
    <definedName name="BMS">#REF!</definedName>
    <definedName name="BNEO" localSheetId="5">#REF!</definedName>
    <definedName name="BNEO" localSheetId="7">#REF!</definedName>
    <definedName name="BNEO">#REF!</definedName>
    <definedName name="BNF">"CA"</definedName>
    <definedName name="BO" localSheetId="5">#REF!</definedName>
    <definedName name="BO" localSheetId="1">#REF!</definedName>
    <definedName name="BO" localSheetId="7">#REF!</definedName>
    <definedName name="BO">#REF!</definedName>
    <definedName name="BOG" localSheetId="5">#REF!</definedName>
    <definedName name="BOG" localSheetId="1">#REF!</definedName>
    <definedName name="BOG" localSheetId="7">#REF!</definedName>
    <definedName name="BOG">#REF!</definedName>
    <definedName name="BOLETIN" localSheetId="5">[65]BCP!#REF!</definedName>
    <definedName name="BOLETIN" localSheetId="1">#REF!</definedName>
    <definedName name="BOLETIN" localSheetId="7">[65]BCP!#REF!</definedName>
    <definedName name="BOLETIN">[65]BCP!#REF!</definedName>
    <definedName name="Bolivia" localSheetId="5">#REF!</definedName>
    <definedName name="Bolivia" localSheetId="1">#REF!</definedName>
    <definedName name="Bolivia" localSheetId="7">#REF!</definedName>
    <definedName name="Bolivia">#REF!</definedName>
    <definedName name="BOP">#N/A</definedName>
    <definedName name="BOPF" localSheetId="5">#REF!</definedName>
    <definedName name="BOPF" localSheetId="1">#REF!</definedName>
    <definedName name="BOPF" localSheetId="7">#REF!</definedName>
    <definedName name="BOPF">#REF!</definedName>
    <definedName name="BOPUSD" localSheetId="5">#REF!</definedName>
    <definedName name="BOPUSD" localSheetId="1">#REF!</definedName>
    <definedName name="BOPUSD" localSheetId="7">#REF!</definedName>
    <definedName name="BOPUSD">#REF!</definedName>
    <definedName name="BORRA_CUADROS" localSheetId="1">#REF!</definedName>
    <definedName name="BORRA_CUADROS">[84]!BORRA_CUADROS</definedName>
    <definedName name="BPBNF" localSheetId="5">#REF!</definedName>
    <definedName name="BPBNF" localSheetId="1">#REF!</definedName>
    <definedName name="BPBNF" localSheetId="7">#REF!</definedName>
    <definedName name="BPBNF">#REF!</definedName>
    <definedName name="BRASS" localSheetId="5">#REF!</definedName>
    <definedName name="BRASS" localSheetId="1">#REF!</definedName>
    <definedName name="BRASS" localSheetId="7">#REF!</definedName>
    <definedName name="BRASS">#REF!</definedName>
    <definedName name="BRASS_1" localSheetId="5">#REF!</definedName>
    <definedName name="BRASS_1" localSheetId="1">#REF!</definedName>
    <definedName name="BRASS_1" localSheetId="7">#REF!</definedName>
    <definedName name="BRASS_1">#REF!</definedName>
    <definedName name="BRASS_6" localSheetId="5">#REF!</definedName>
    <definedName name="BRASS_6">#REF!</definedName>
    <definedName name="Brazil" localSheetId="5">#REF!</definedName>
    <definedName name="Brazil">#REF!</definedName>
    <definedName name="BRECHA">[69]BRECHA!$E$3</definedName>
    <definedName name="BS" localSheetId="5">#REF!</definedName>
    <definedName name="BS" localSheetId="1">#REF!</definedName>
    <definedName name="BS" localSheetId="7">#REF!</definedName>
    <definedName name="BS">#REF!</definedName>
    <definedName name="BS1A" localSheetId="5">#REF!</definedName>
    <definedName name="BS1A" localSheetId="1">#REF!</definedName>
    <definedName name="BS1A" localSheetId="7">#REF!</definedName>
    <definedName name="BS1A">#REF!</definedName>
    <definedName name="Bstd" localSheetId="5">#REF!</definedName>
    <definedName name="Bstd" localSheetId="7">#REF!</definedName>
    <definedName name="Bstd">#REF!</definedName>
    <definedName name="BTO" localSheetId="5">#REF!</definedName>
    <definedName name="BTO">#REF!</definedName>
    <definedName name="BTR" localSheetId="5">#REF!</definedName>
    <definedName name="BTR">#REF!</definedName>
    <definedName name="BTRG" localSheetId="5">#REF!</definedName>
    <definedName name="BTRG">#REF!</definedName>
    <definedName name="BTRP" localSheetId="5">#REF!</definedName>
    <definedName name="BTRP">#REF!</definedName>
    <definedName name="Budget" localSheetId="5">#REF!</definedName>
    <definedName name="Budget" localSheetId="1">#REF!</definedName>
    <definedName name="Budget">#REF!</definedName>
    <definedName name="Budget_expenditure" localSheetId="5">#REF!</definedName>
    <definedName name="Budget_expenditure">#REF!</definedName>
    <definedName name="Budget_revenue" localSheetId="5">#REF!</definedName>
    <definedName name="Budget_revenue">#REF!</definedName>
    <definedName name="BURACO" localSheetId="5">#REF!</definedName>
    <definedName name="BURACO">#REF!</definedName>
    <definedName name="Button_13">"CLAGA2000_Consolidado_2001_List"</definedName>
    <definedName name="BX" localSheetId="5">#REF!</definedName>
    <definedName name="BX" localSheetId="1">#REF!</definedName>
    <definedName name="BX" localSheetId="7">#REF!</definedName>
    <definedName name="BX">#REF!</definedName>
    <definedName name="BXG">[83]Q6!$E$26:$AH$26</definedName>
    <definedName name="BXI" localSheetId="5">#REF!</definedName>
    <definedName name="BXI" localSheetId="1">#REF!</definedName>
    <definedName name="BXI" localSheetId="7">#REF!</definedName>
    <definedName name="BXI">#REF!</definedName>
    <definedName name="BXS" localSheetId="5">#REF!</definedName>
    <definedName name="BXS" localSheetId="1">#REF!</definedName>
    <definedName name="BXS" localSheetId="7">#REF!</definedName>
    <definedName name="BXS">#REF!</definedName>
    <definedName name="C.2" localSheetId="5">#REF!</definedName>
    <definedName name="C.2" localSheetId="1">#REF!</definedName>
    <definedName name="C.2" localSheetId="7">#REF!</definedName>
    <definedName name="C.2">#REF!</definedName>
    <definedName name="C_" localSheetId="5">#REF!</definedName>
    <definedName name="C_" localSheetId="1">#REF!</definedName>
    <definedName name="C_">#REF!</definedName>
    <definedName name="C_1" localSheetId="5">OFFSET(#REF!,0,0,COUNT(#REF!),1)</definedName>
    <definedName name="C_1" localSheetId="1">OFFSET(#REF!,0,0,COUNT(#REF!),1)</definedName>
    <definedName name="C_1" localSheetId="7">OFFSET(#REF!,0,0,COUNT(#REF!),1)</definedName>
    <definedName name="C_1">OFFSET(#REF!,0,0,COUNT(#REF!),1)</definedName>
    <definedName name="C_2" localSheetId="5">OFFSET(#REF!,0,0,COUNT(#REF!),1)</definedName>
    <definedName name="C_2">OFFSET(#REF!,0,0,COUNT(#REF!),1)</definedName>
    <definedName name="CA" localSheetId="5">#REF!</definedName>
    <definedName name="CA" localSheetId="1">#REF!</definedName>
    <definedName name="CA" localSheetId="7">#REF!</definedName>
    <definedName name="CA">#REF!</definedName>
    <definedName name="CAD" localSheetId="5">#REF!</definedName>
    <definedName name="CAD" localSheetId="1">#REF!</definedName>
    <definedName name="CAD" localSheetId="7">#REF!</definedName>
    <definedName name="CAD">#REF!</definedName>
    <definedName name="CAe" localSheetId="5">#REF!</definedName>
    <definedName name="CAe" localSheetId="7">#REF!</definedName>
    <definedName name="CAe">#REF!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5" hidden="1">#REF!</definedName>
    <definedName name="calculo" localSheetId="1" hidden="1">#REF!</definedName>
    <definedName name="calculo" localSheetId="7" hidden="1">#REF!</definedName>
    <definedName name="calculo" hidden="1">#REF!</definedName>
    <definedName name="CalificaciónFinal">'[54]base de datos MODULO I'!$B$4:$E$49</definedName>
    <definedName name="CalificIndica">'[54]base de datos MODULO I'!$F$5:$AM$50</definedName>
    <definedName name="CAMARON" localSheetId="5">#REF!</definedName>
    <definedName name="CAMARON" localSheetId="1">#REF!</definedName>
    <definedName name="CAMARON" localSheetId="7">#REF!</definedName>
    <definedName name="CAMARON">#REF!</definedName>
    <definedName name="Canada_wt">'[74]OECD wgt'!$B$10</definedName>
    <definedName name="CAPA" localSheetId="5">#REF!</definedName>
    <definedName name="CAPA" localSheetId="1">#REF!</definedName>
    <definedName name="CAPA" localSheetId="7">#REF!</definedName>
    <definedName name="CAPA">#REF!</definedName>
    <definedName name="CAperc" localSheetId="5">#REF!</definedName>
    <definedName name="CAperc" localSheetId="1">#REF!</definedName>
    <definedName name="CAperc" localSheetId="7">#REF!</definedName>
    <definedName name="CAperc">#REF!</definedName>
    <definedName name="Capit.Neto">'[54]Ranking Bancario'!$J$4:$N$54</definedName>
    <definedName name="Capitalizacion">'[54]Calidad del Activo'!$A$5:$K$24</definedName>
    <definedName name="CAr" localSheetId="5">#REF!</definedName>
    <definedName name="CAr" localSheetId="1">#REF!</definedName>
    <definedName name="CAr" localSheetId="7">#REF!</definedName>
    <definedName name="CAr">#REF!</definedName>
    <definedName name="CAS">[69]CASCADA!$C$4</definedName>
    <definedName name="Cascada">[85]Hoja3!$B$1:$L$98</definedName>
    <definedName name="Cavg" localSheetId="5">OFFSET(#REF!,0,0,COUNT(#REF!),1)</definedName>
    <definedName name="Cavg" localSheetId="1">OFFSET(#REF!,0,0,COUNT(#REF!),1)</definedName>
    <definedName name="Cavg" localSheetId="7">OFFSET(#REF!,0,0,COUNT(#REF!),1)</definedName>
    <definedName name="Cavg">OFFSET(#REF!,0,0,COUNT(#REF!),1)</definedName>
    <definedName name="cc" localSheetId="5" hidden="1">{"Riqfin97",#N/A,FALSE,"Tran";"Riqfinpro",#N/A,FALSE,"Tran"}</definedName>
    <definedName name="cc" localSheetId="1" hidden="1">{"Riqfin97",#N/A,FALSE,"Tran";"Riqfinpro",#N/A,FALSE,"Tran"}</definedName>
    <definedName name="cc" localSheetId="7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5" hidden="1">{"Minpmon",#N/A,FALSE,"Monthinput"}</definedName>
    <definedName name="ccccc" localSheetId="1" hidden="1">{"Minpmon",#N/A,FALSE,"Monthinput"}</definedName>
    <definedName name="ccccc" localSheetId="7" hidden="1">{"Minpmon",#N/A,FALSE,"Monthinput"}</definedName>
    <definedName name="ccccc" hidden="1">{"Minpmon",#N/A,FALSE,"Monthinput"}</definedName>
    <definedName name="cccccccccccccc" localSheetId="5" hidden="1">{"Tab1",#N/A,FALSE,"P";"Tab2",#N/A,FALSE,"P"}</definedName>
    <definedName name="cccccccccccccc" localSheetId="1" hidden="1">{"Tab1",#N/A,FALSE,"P";"Tab2",#N/A,FALSE,"P"}</definedName>
    <definedName name="cccccccccccccc" localSheetId="7" hidden="1">{"Tab1",#N/A,FALSE,"P";"Tab2",#N/A,FALSE,"P"}</definedName>
    <definedName name="cccccccccccccc" hidden="1">{"Tab1",#N/A,FALSE,"P";"Tab2",#N/A,FALSE,"P"}</definedName>
    <definedName name="cccm" localSheetId="5" hidden="1">{"Riqfin97",#N/A,FALSE,"Tran";"Riqfinpro",#N/A,FALSE,"Tran"}</definedName>
    <definedName name="cccm" localSheetId="1" hidden="1">{"Riqfin97",#N/A,FALSE,"Tran";"Riqfinpro",#N/A,FALSE,"Tran"}</definedName>
    <definedName name="cccm" localSheetId="7" hidden="1">{"Riqfin97",#N/A,FALSE,"Tran";"Riqfinpro",#N/A,FALSE,"Tran"}</definedName>
    <definedName name="cccm" hidden="1">{"Riqfin97",#N/A,FALSE,"Tran";"Riqfinpro",#N/A,FALSE,"Tran"}</definedName>
    <definedName name="ccme" localSheetId="5">#REF!</definedName>
    <definedName name="ccme" localSheetId="1">#REF!</definedName>
    <definedName name="ccme" localSheetId="7">#REF!</definedName>
    <definedName name="ccme">#REF!</definedName>
    <definedName name="ccme2000" localSheetId="5">#REF!</definedName>
    <definedName name="ccme2000" localSheetId="7">#REF!</definedName>
    <definedName name="ccme2000">#REF!</definedName>
    <definedName name="ccme2001" localSheetId="5">#REF!</definedName>
    <definedName name="ccme2001" localSheetId="7">#REF!</definedName>
    <definedName name="ccme2001">#REF!</definedName>
    <definedName name="ccme2002" localSheetId="5">#REF!</definedName>
    <definedName name="ccme2002">#REF!</definedName>
    <definedName name="ccme2003" localSheetId="5">#REF!</definedName>
    <definedName name="ccme2003">#REF!</definedName>
    <definedName name="ccme98" localSheetId="1">[24]Programa!#REF!</definedName>
    <definedName name="ccme98">[23]Programa!#REF!</definedName>
    <definedName name="ccme98j" localSheetId="1">[24]Programa!#REF!</definedName>
    <definedName name="ccme98j">[23]Programa!#REF!</definedName>
    <definedName name="ccme98s" localSheetId="5">#REF!</definedName>
    <definedName name="ccme98s" localSheetId="1">#REF!</definedName>
    <definedName name="ccme98s" localSheetId="7">#REF!</definedName>
    <definedName name="ccme98s">#REF!</definedName>
    <definedName name="ccme99" localSheetId="5">#REF!</definedName>
    <definedName name="ccme99" localSheetId="7">#REF!</definedName>
    <definedName name="ccme99">#REF!</definedName>
    <definedName name="ccode">273</definedName>
    <definedName name="CD" localSheetId="5">#REF!</definedName>
    <definedName name="CD" localSheetId="1">#REF!</definedName>
    <definedName name="CD" localSheetId="7">#REF!</definedName>
    <definedName name="CD">#REF!</definedName>
    <definedName name="CD1A" localSheetId="5">#REF!</definedName>
    <definedName name="CD1A" localSheetId="1">#REF!</definedName>
    <definedName name="CD1A" localSheetId="7">#REF!</definedName>
    <definedName name="CD1A">#REF!</definedName>
    <definedName name="cde" localSheetId="5" hidden="1">{"Riqfin97",#N/A,FALSE,"Tran";"Riqfinpro",#N/A,FALSE,"Tran"}</definedName>
    <definedName name="cde" localSheetId="1" hidden="1">{"Riqfin97",#N/A,FALSE,"Tran";"Riqfinpro",#N/A,FALSE,"Tran"}</definedName>
    <definedName name="cde" localSheetId="7" hidden="1">{"Riqfin97",#N/A,FALSE,"Tran";"Riqfinpro",#N/A,FALSE,"Tran"}</definedName>
    <definedName name="cde" hidden="1">{"Riqfin97",#N/A,FALSE,"Tran";"Riqfinpro",#N/A,FALSE,"Tran"}</definedName>
    <definedName name="CEMENTO" localSheetId="5">#REF!</definedName>
    <definedName name="CEMENTO" localSheetId="1">#REF!</definedName>
    <definedName name="CEMENTO" localSheetId="7">#REF!</definedName>
    <definedName name="CEMENTO">#REF!</definedName>
    <definedName name="CENGOVT" localSheetId="5">#REF!</definedName>
    <definedName name="CENGOVT" localSheetId="7">#REF!</definedName>
    <definedName name="CENGOVT">#REF!</definedName>
    <definedName name="CEPA96" localSheetId="5">#REF!</definedName>
    <definedName name="CEPA96" localSheetId="7">#REF!</definedName>
    <definedName name="CEPA96">#REF!</definedName>
    <definedName name="CFA">[56]CIRRs!$C$81</definedName>
    <definedName name="cfdfdf" localSheetId="5" hidden="1">#REF!</definedName>
    <definedName name="cfdfdf" localSheetId="1" hidden="1">#REF!</definedName>
    <definedName name="cfdfdf" localSheetId="7" hidden="1">#REF!</definedName>
    <definedName name="cfdfdf" hidden="1">#REF!</definedName>
    <definedName name="CG" localSheetId="5">#REF!</definedName>
    <definedName name="CG" localSheetId="7">#REF!</definedName>
    <definedName name="CG">#REF!</definedName>
    <definedName name="CGBUDG" localSheetId="5">#REF!</definedName>
    <definedName name="CGBUDG" localSheetId="7">#REF!</definedName>
    <definedName name="CGBUDG">#REF!</definedName>
    <definedName name="CGBUDG_" localSheetId="5">#REF!</definedName>
    <definedName name="CGBUDG_">#REF!</definedName>
    <definedName name="CGEXBUDG" localSheetId="5">#REF!</definedName>
    <definedName name="CGEXBUDG">#REF!</definedName>
    <definedName name="CGFIS" localSheetId="5">#REF!</definedName>
    <definedName name="CGFIS">#REF!</definedName>
    <definedName name="CGNRP" localSheetId="5">#REF!</definedName>
    <definedName name="CGNRP">#REF!</definedName>
    <definedName name="CGperc" localSheetId="5">#REF!</definedName>
    <definedName name="CGperc">#REF!</definedName>
    <definedName name="chart" localSheetId="5">#REF!</definedName>
    <definedName name="chart" localSheetId="1">#REF!</definedName>
    <definedName name="chart">#REF!</definedName>
    <definedName name="CHF" localSheetId="5">#REF!</definedName>
    <definedName name="CHF" localSheetId="1">#REF!</definedName>
    <definedName name="CHF">#REF!</definedName>
    <definedName name="CHILE" localSheetId="5">#REF!</definedName>
    <definedName name="CHILE">#REF!</definedName>
    <definedName name="CHK" localSheetId="5">#REF!</definedName>
    <definedName name="CHK">#REF!</definedName>
    <definedName name="CHK1.1" localSheetId="1">[86]Q1!#REF!</definedName>
    <definedName name="CHK1.1">[63]Q1!#REF!</definedName>
    <definedName name="CHK2.1" localSheetId="1">[86]Q2!#REF!</definedName>
    <definedName name="CHK2.1">[63]Q2!#REF!</definedName>
    <definedName name="CHK2.2" localSheetId="1">[86]Q2!#REF!</definedName>
    <definedName name="CHK2.2">[63]Q2!#REF!</definedName>
    <definedName name="CHK2.3" localSheetId="1">[86]Q2!#REF!</definedName>
    <definedName name="CHK2.3">[63]Q2!#REF!</definedName>
    <definedName name="CHK5.1" localSheetId="5">#REF!</definedName>
    <definedName name="CHK5.1" localSheetId="1">#REF!</definedName>
    <definedName name="CHK5.1" localSheetId="7">#REF!</definedName>
    <definedName name="CHK5.1">#REF!</definedName>
    <definedName name="cin" localSheetId="5">[23]Programa!#REF!</definedName>
    <definedName name="cin" localSheetId="1">[24]Programa!#REF!</definedName>
    <definedName name="cin" localSheetId="7">[23]Programa!#REF!</definedName>
    <definedName name="cin">[23]Programa!#REF!</definedName>
    <definedName name="cirr" localSheetId="5">#REF!</definedName>
    <definedName name="cirr" localSheetId="1">#REF!</definedName>
    <definedName name="cirr" localSheetId="7">#REF!</definedName>
    <definedName name="cirr">#REF!</definedName>
    <definedName name="ClaveDeColor" localSheetId="5">#REF!</definedName>
    <definedName name="ClaveDeColor" localSheetId="7">#REF!</definedName>
    <definedName name="ClaveDeColor">#REF!</definedName>
    <definedName name="CLUB_PARIS_2004" localSheetId="5">#REF!</definedName>
    <definedName name="CLUB_PARIS_2004" localSheetId="7">#REF!</definedName>
    <definedName name="CLUB_PARIS_2004">#REF!</definedName>
    <definedName name="CLUB91" localSheetId="5">#REF!</definedName>
    <definedName name="CLUB91" localSheetId="1">#REF!</definedName>
    <definedName name="CLUB91">#REF!</definedName>
    <definedName name="cmbccr" localSheetId="5">#REF!</definedName>
    <definedName name="cmbccr">#REF!</definedName>
    <definedName name="cmbcom" localSheetId="5">#REF!</definedName>
    <definedName name="cmbcom">#REF!</definedName>
    <definedName name="CMD">[65]BCP!#REF!</definedName>
    <definedName name="cmethapp" localSheetId="5">#REF!,#REF!,#REF!</definedName>
    <definedName name="cmethapp" localSheetId="1">#REF!,#REF!,#REF!</definedName>
    <definedName name="cmethapp" localSheetId="7">#REF!,#REF!,#REF!</definedName>
    <definedName name="cmethapp">#REF!,#REF!,#REF!</definedName>
    <definedName name="cmethmain" localSheetId="5">#REF!</definedName>
    <definedName name="cmethmain" localSheetId="1">#REF!</definedName>
    <definedName name="cmethmain" localSheetId="7">#REF!</definedName>
    <definedName name="cmethmain">#REF!</definedName>
    <definedName name="Cmin" localSheetId="5">OFFSET(#REF!,0,0,COUNT(#REF!),1)</definedName>
    <definedName name="Cmin" localSheetId="1">OFFSET(#REF!,0,0,COUNT(#REF!),1)</definedName>
    <definedName name="Cmin" localSheetId="7">OFFSET(#REF!,0,0,COUNT(#REF!),1)</definedName>
    <definedName name="Cmin">OFFSET(#REF!,0,0,COUNT(#REF!),1)</definedName>
    <definedName name="cmsbn" localSheetId="5">#REF!</definedName>
    <definedName name="cmsbn" localSheetId="1">#REF!</definedName>
    <definedName name="cmsbn" localSheetId="7">#REF!</definedName>
    <definedName name="cmsbn">#REF!</definedName>
    <definedName name="CN" localSheetId="5">#REF!</definedName>
    <definedName name="CN" localSheetId="1">#REF!</definedName>
    <definedName name="CN" localSheetId="7">#REF!</definedName>
    <definedName name="CN">#REF!</definedName>
    <definedName name="CN1A" localSheetId="5">#REF!</definedName>
    <definedName name="CN1A" localSheetId="1">#REF!</definedName>
    <definedName name="CN1A" localSheetId="7">#REF!</definedName>
    <definedName name="CN1A">#REF!</definedName>
    <definedName name="cnspnf" localSheetId="5">#REF!</definedName>
    <definedName name="cnspnf">#REF!</definedName>
    <definedName name="CNY" localSheetId="5">#REF!</definedName>
    <definedName name="CNY">#REF!</definedName>
    <definedName name="Cobertura">'[54]Ranking Bancario'!$Z$4:$AD$54</definedName>
    <definedName name="COLOMBIA" localSheetId="5">#REF!</definedName>
    <definedName name="COLOMBIA" localSheetId="1">#REF!</definedName>
    <definedName name="COLOMBIA" localSheetId="7">#REF!</definedName>
    <definedName name="COLOMBIA">#REF!</definedName>
    <definedName name="Colombia___Summary_Accounts_of_the_Financial_System" localSheetId="5">base-flow</definedName>
    <definedName name="Colombia___Summary_Accounts_of_the_Financial_System" localSheetId="1">#REF!-flow</definedName>
    <definedName name="Colombia___Summary_Accounts_of_the_Financial_System" localSheetId="7">base-flow</definedName>
    <definedName name="Colombia___Summary_Accounts_of_the_Financial_System">base-flow</definedName>
    <definedName name="Color1" localSheetId="5">#REF!</definedName>
    <definedName name="Color1" localSheetId="1">#REF!</definedName>
    <definedName name="Color1" localSheetId="7">#REF!</definedName>
    <definedName name="Color1">#REF!</definedName>
    <definedName name="Color2" localSheetId="5">#REF!</definedName>
    <definedName name="Color2" localSheetId="7">#REF!</definedName>
    <definedName name="Color2">#REF!</definedName>
    <definedName name="Color3" localSheetId="5">#REF!</definedName>
    <definedName name="Color3" localSheetId="7">#REF!</definedName>
    <definedName name="Color3">#REF!</definedName>
    <definedName name="Color4" localSheetId="5">#REF!</definedName>
    <definedName name="Color4">#REF!</definedName>
    <definedName name="Color5" localSheetId="5">#REF!</definedName>
    <definedName name="Color5">#REF!</definedName>
    <definedName name="Color6" localSheetId="5">#REF!</definedName>
    <definedName name="Color6">#REF!</definedName>
    <definedName name="COM" localSheetId="5">#REF!</definedName>
    <definedName name="COM">#REF!</definedName>
    <definedName name="coma" localSheetId="5">[23]Programa!#REF!</definedName>
    <definedName name="coma" localSheetId="1">[24]Programa!#REF!</definedName>
    <definedName name="coma" localSheetId="7">[23]Programa!#REF!</definedName>
    <definedName name="coma">[23]Programa!#REF!</definedName>
    <definedName name="COMPAR" localSheetId="5">#REF!</definedName>
    <definedName name="COMPAR" localSheetId="1">#REF!</definedName>
    <definedName name="COMPAR" localSheetId="7">#REF!</definedName>
    <definedName name="COMPAR">#REF!</definedName>
    <definedName name="COMPIGP" localSheetId="5">#REF!</definedName>
    <definedName name="COMPIGP" localSheetId="7">#REF!</definedName>
    <definedName name="COMPIGP">#REF!</definedName>
    <definedName name="COMPROJ99" localSheetId="5">#REF!</definedName>
    <definedName name="COMPROJ99" localSheetId="7">#REF!</definedName>
    <definedName name="COMPROJ99">#REF!</definedName>
    <definedName name="CONCK" localSheetId="5">#REF!</definedName>
    <definedName name="CONCK">#REF!</definedName>
    <definedName name="conor" localSheetId="5">#REF!</definedName>
    <definedName name="conor">#REF!</definedName>
    <definedName name="cons" localSheetId="5">#REF!</definedName>
    <definedName name="cons">#REF!</definedName>
    <definedName name="CONS1">[87]MONTHLY!$BP$4:$CA$4</definedName>
    <definedName name="cons12mon" localSheetId="5">'[88]GDP projections'!#REF!</definedName>
    <definedName name="cons12mon" localSheetId="1">'[88]GDP projections'!#REF!</definedName>
    <definedName name="cons12mon" localSheetId="7">'[88]GDP projections'!#REF!</definedName>
    <definedName name="cons12mon">'[88]GDP projections'!#REF!</definedName>
    <definedName name="CONS2">[87]MONTHLY!$CB$4:$CM$4</definedName>
    <definedName name="CONSOL" localSheetId="5">#REF!</definedName>
    <definedName name="CONSOL" localSheetId="1">#REF!</definedName>
    <definedName name="CONSOL" localSheetId="7">#REF!</definedName>
    <definedName name="CONSOL">#REF!</definedName>
    <definedName name="CONSOLC2" localSheetId="5">#REF!</definedName>
    <definedName name="CONSOLC2" localSheetId="1">#REF!</definedName>
    <definedName name="CONSOLC2" localSheetId="7">#REF!</definedName>
    <definedName name="CONSOLC2">#REF!</definedName>
    <definedName name="consperc" localSheetId="5">'[88]GDP projections'!#REF!</definedName>
    <definedName name="consperc" localSheetId="7">'[88]GDP projections'!#REF!</definedName>
    <definedName name="consperc">'[88]GDP projections'!#REF!</definedName>
    <definedName name="consqtr" localSheetId="5">'[88]GDP projections'!#REF!</definedName>
    <definedName name="consqtr" localSheetId="7">'[88]GDP projections'!#REF!</definedName>
    <definedName name="consqtr">'[88]GDP projections'!#REF!</definedName>
    <definedName name="CONTENTS" localSheetId="1">[89]Contents!$A$1:$F$36</definedName>
    <definedName name="CONTENTS">[90]Contents!$A$1:$F$36</definedName>
    <definedName name="cooperantes" localSheetId="5">#REF!</definedName>
    <definedName name="cooperantes" localSheetId="1">#REF!</definedName>
    <definedName name="cooperantes" localSheetId="7">#REF!</definedName>
    <definedName name="cooperantes">#REF!</definedName>
    <definedName name="COPA">#N/A</definedName>
    <definedName name="COPARTICIPACION_FEDERAL__LEY_N__23548">[4]C!$B$13:$N$13</definedName>
    <definedName name="copystart" localSheetId="5">#REF!</definedName>
    <definedName name="copystart" localSheetId="1">#REF!</definedName>
    <definedName name="copystart" localSheetId="7">#REF!</definedName>
    <definedName name="copystart">#REF!</definedName>
    <definedName name="Copytodebt" localSheetId="5">'[3]in-out'!#REF!</definedName>
    <definedName name="Copytodebt" localSheetId="1">#REF!</definedName>
    <definedName name="Copytodebt" localSheetId="7">'[3]in-out'!#REF!</definedName>
    <definedName name="Copytodebt">'[3]in-out'!#REF!</definedName>
    <definedName name="CostoVentasY1">'[79]Vaciado 1'!$D$126</definedName>
    <definedName name="CostoVentasY2">'[79]Vaciado 1'!$E$126</definedName>
    <definedName name="CostoVentasY3">'[79]Vaciado 1'!$F$126</definedName>
    <definedName name="COUNT" localSheetId="5">#REF!</definedName>
    <definedName name="COUNT" localSheetId="1">#REF!</definedName>
    <definedName name="COUNT" localSheetId="7">#REF!</definedName>
    <definedName name="COUNT">#REF!</definedName>
    <definedName name="COUNTER" localSheetId="5">#REF!</definedName>
    <definedName name="COUNTER" localSheetId="1">#REF!</definedName>
    <definedName name="COUNTER" localSheetId="7">#REF!</definedName>
    <definedName name="COUNTER">#REF!</definedName>
    <definedName name="CountryName" localSheetId="5">'[91]Exchange Rate chart'!#REF!</definedName>
    <definedName name="CountryName" localSheetId="1">'[92]Exchange Rate chart'!#REF!</definedName>
    <definedName name="CountryName" localSheetId="7">'[91]Exchange Rate chart'!#REF!</definedName>
    <definedName name="CountryName">'[91]Exchange Rate chart'!#REF!</definedName>
    <definedName name="cp" localSheetId="5" hidden="1">'[93]C Summary'!#REF!</definedName>
    <definedName name="cp" localSheetId="1" hidden="1">#REF!</definedName>
    <definedName name="cp" localSheetId="7" hidden="1">'[93]C Summary'!#REF!</definedName>
    <definedName name="cp" hidden="1">'[93]C Summary'!#REF!</definedName>
    <definedName name="CPF" localSheetId="5">#REF!</definedName>
    <definedName name="CPF" localSheetId="1">#REF!</definedName>
    <definedName name="CPF" localSheetId="7">#REF!</definedName>
    <definedName name="CPF">#REF!</definedName>
    <definedName name="CPI">[94]CPI!$A$4:$M$160</definedName>
    <definedName name="CPI_Core" localSheetId="5">#REF!</definedName>
    <definedName name="CPI_Core" localSheetId="1">#REF!</definedName>
    <definedName name="CPI_Core" localSheetId="7">#REF!</definedName>
    <definedName name="CPI_Core">#REF!</definedName>
    <definedName name="CPI_NAT_monthly" localSheetId="5">#REF!</definedName>
    <definedName name="CPI_NAT_monthly" localSheetId="1">#REF!</definedName>
    <definedName name="CPI_NAT_monthly" localSheetId="7">#REF!</definedName>
    <definedName name="CPI_NAT_monthly">#REF!</definedName>
    <definedName name="CPICUM" localSheetId="5">#REF!</definedName>
    <definedName name="CPICUM" localSheetId="7">#REF!</definedName>
    <definedName name="CPICUM">#REF!</definedName>
    <definedName name="CRECWM">[95]SUPUESTOS!A$15</definedName>
    <definedName name="cred" localSheetId="5">#REF!</definedName>
    <definedName name="cred" localSheetId="1">#REF!</definedName>
    <definedName name="cred" localSheetId="7">#REF!</definedName>
    <definedName name="cred">#REF!</definedName>
    <definedName name="cred1" localSheetId="5">#REF!</definedName>
    <definedName name="cred1" localSheetId="1">#REF!</definedName>
    <definedName name="cred1" localSheetId="7">#REF!</definedName>
    <definedName name="cred1">#REF!</definedName>
    <definedName name="CRED2" localSheetId="5">#REF!</definedName>
    <definedName name="CRED2" localSheetId="1">#REF!</definedName>
    <definedName name="CRED2" localSheetId="7">#REF!</definedName>
    <definedName name="CRED2">#REF!</definedName>
    <definedName name="cred2000" localSheetId="5">#REF!</definedName>
    <definedName name="cred2000">#REF!</definedName>
    <definedName name="cred2001" localSheetId="5">#REF!</definedName>
    <definedName name="cred2001">#REF!</definedName>
    <definedName name="cred2002" localSheetId="5">#REF!</definedName>
    <definedName name="cred2002">#REF!</definedName>
    <definedName name="cred2003" localSheetId="5">#REF!</definedName>
    <definedName name="cred2003">#REF!</definedName>
    <definedName name="cred98" localSheetId="5">[23]Programa!#REF!</definedName>
    <definedName name="cred98" localSheetId="1">[24]Programa!#REF!</definedName>
    <definedName name="cred98" localSheetId="7">[23]Programa!#REF!</definedName>
    <definedName name="cred98">[23]Programa!#REF!</definedName>
    <definedName name="cred98j" localSheetId="5">[23]Programa!#REF!</definedName>
    <definedName name="cred98j" localSheetId="1">[24]Programa!#REF!</definedName>
    <definedName name="cred98j" localSheetId="7">[23]Programa!#REF!</definedName>
    <definedName name="cred98j">[23]Programa!#REF!</definedName>
    <definedName name="cred98s" localSheetId="5">#REF!</definedName>
    <definedName name="cred98s" localSheetId="1">#REF!</definedName>
    <definedName name="cred98s" localSheetId="7">#REF!</definedName>
    <definedName name="cred98s">#REF!</definedName>
    <definedName name="cred99" localSheetId="5">#REF!</definedName>
    <definedName name="cred99" localSheetId="7">#REF!</definedName>
    <definedName name="cred99">#REF!</definedName>
    <definedName name="CREDITO" localSheetId="5">#REF!</definedName>
    <definedName name="CREDITO" localSheetId="7">#REF!</definedName>
    <definedName name="CREDITO">#REF!</definedName>
    <definedName name="CREDITOBCH" localSheetId="5">#REF!</definedName>
    <definedName name="CREDITOBCH">#REF!</definedName>
    <definedName name="CREDITORSB" localSheetId="5">#REF!</definedName>
    <definedName name="CREDITORSB">#REF!</definedName>
    <definedName name="Crng" localSheetId="5">OFFSET(#REF!,0,0,COUNT(#REF!),1)</definedName>
    <definedName name="Crng" localSheetId="1">OFFSET(#REF!,0,0,COUNT(#REF!),1)</definedName>
    <definedName name="Crng" localSheetId="7">OFFSET(#REF!,0,0,COUNT(#REF!),1)</definedName>
    <definedName name="Crng">OFFSET(#REF!,0,0,COUNT(#REF!),1)</definedName>
    <definedName name="Crt" localSheetId="5">#REF!</definedName>
    <definedName name="Crt" localSheetId="1">#REF!</definedName>
    <definedName name="Crt" localSheetId="7">#REF!</definedName>
    <definedName name="Crt">#REF!</definedName>
    <definedName name="CRUDE1">[87]MONTHLY!$B$437:$Z$444</definedName>
    <definedName name="CRUDE2">[87]MONTHLY!$B$451:$Z$458</definedName>
    <definedName name="CRUDE3">[87]MONTHLY!$B$465:$Z$472</definedName>
    <definedName name="CRUZ" localSheetId="5">#REF!</definedName>
    <definedName name="CRUZ" localSheetId="1">#REF!</definedName>
    <definedName name="CRUZ" localSheetId="7">#REF!</definedName>
    <definedName name="CRUZ">#REF!</definedName>
    <definedName name="CRUZ1" localSheetId="5">#REF!</definedName>
    <definedName name="CRUZ1" localSheetId="1">#REF!</definedName>
    <definedName name="CRUZ1" localSheetId="7">#REF!</definedName>
    <definedName name="CRUZ1">#REF!</definedName>
    <definedName name="CS" localSheetId="5">#REF!</definedName>
    <definedName name="CS" localSheetId="1">#REF!</definedName>
    <definedName name="CS" localSheetId="7">#REF!</definedName>
    <definedName name="CS">#REF!</definedName>
    <definedName name="CS1A" localSheetId="5">#REF!</definedName>
    <definedName name="CS1A" localSheetId="1">#REF!</definedName>
    <definedName name="CS1A">#REF!</definedName>
    <definedName name="CTOOMA00" localSheetId="5">#REF!</definedName>
    <definedName name="CTOOMA00">#REF!</definedName>
    <definedName name="CTOOMA97" localSheetId="5">#REF!</definedName>
    <definedName name="CTOOMA97">#REF!</definedName>
    <definedName name="CTOOMA98" localSheetId="5">#REF!</definedName>
    <definedName name="CTOOMA98">#REF!</definedName>
    <definedName name="CTOOMA99" localSheetId="5">#REF!</definedName>
    <definedName name="CTOOMA99">#REF!</definedName>
    <definedName name="CTOOMV00" localSheetId="5">#REF!</definedName>
    <definedName name="CTOOMV00">#REF!</definedName>
    <definedName name="CTOOMV97" localSheetId="5">#REF!</definedName>
    <definedName name="CTOOMV97">#REF!</definedName>
    <definedName name="CTOOMV98" localSheetId="5">#REF!</definedName>
    <definedName name="CTOOMV98">#REF!</definedName>
    <definedName name="CTOOMV99" localSheetId="5">#REF!</definedName>
    <definedName name="CTOOMV99">#REF!</definedName>
    <definedName name="cuad1" localSheetId="5">#REF!</definedName>
    <definedName name="cuad1">#REF!</definedName>
    <definedName name="cuad10" localSheetId="5">#REF!</definedName>
    <definedName name="cuad10">#REF!</definedName>
    <definedName name="cuad11" localSheetId="5">#REF!</definedName>
    <definedName name="cuad11">#REF!</definedName>
    <definedName name="cuad12" localSheetId="5">#REF!</definedName>
    <definedName name="cuad12">#REF!</definedName>
    <definedName name="cuad13" localSheetId="5">#REF!</definedName>
    <definedName name="cuad13">#REF!</definedName>
    <definedName name="cuad14" localSheetId="5">#REF!</definedName>
    <definedName name="cuad14">#REF!</definedName>
    <definedName name="cuad15" localSheetId="5">#REF!</definedName>
    <definedName name="cuad15">#REF!</definedName>
    <definedName name="cuad16" localSheetId="5">#REF!</definedName>
    <definedName name="cuad16">#REF!</definedName>
    <definedName name="cuad17" localSheetId="5">#REF!</definedName>
    <definedName name="cuad17">#REF!</definedName>
    <definedName name="cuad18" localSheetId="5">#REF!</definedName>
    <definedName name="cuad18">#REF!</definedName>
    <definedName name="cuad19" localSheetId="5">#REF!</definedName>
    <definedName name="cuad19">#REF!</definedName>
    <definedName name="cuad2" localSheetId="5">#REF!</definedName>
    <definedName name="cuad2">#REF!</definedName>
    <definedName name="cuad20" localSheetId="5">#REF!</definedName>
    <definedName name="cuad20">#REF!</definedName>
    <definedName name="cuad21" localSheetId="5">#REF!</definedName>
    <definedName name="cuad21">#REF!</definedName>
    <definedName name="cuad22" localSheetId="5">#REF!</definedName>
    <definedName name="cuad22">#REF!</definedName>
    <definedName name="cuad23" localSheetId="5">#REF!</definedName>
    <definedName name="cuad23">#REF!</definedName>
    <definedName name="cuad24" localSheetId="5">#REF!</definedName>
    <definedName name="cuad24">#REF!</definedName>
    <definedName name="cuad25" localSheetId="5">#REF!</definedName>
    <definedName name="cuad25">#REF!</definedName>
    <definedName name="cuad3" localSheetId="5">#REF!</definedName>
    <definedName name="cuad3">#REF!</definedName>
    <definedName name="cuad4" localSheetId="5">#REF!</definedName>
    <definedName name="cuad4">#REF!</definedName>
    <definedName name="cuad5" localSheetId="5">#REF!</definedName>
    <definedName name="cuad5">#REF!</definedName>
    <definedName name="cuad6" localSheetId="5">#REF!</definedName>
    <definedName name="cuad6">#REF!</definedName>
    <definedName name="cuad7" localSheetId="5">#REF!</definedName>
    <definedName name="cuad7">#REF!</definedName>
    <definedName name="cuad8" localSheetId="5">#REF!</definedName>
    <definedName name="cuad8">#REF!</definedName>
    <definedName name="cuad9" localSheetId="5">#REF!</definedName>
    <definedName name="cuad9">#REF!</definedName>
    <definedName name="CUADR11" localSheetId="5">#REF!</definedName>
    <definedName name="CUADR11">#REF!</definedName>
    <definedName name="CUADRO_10.3.1">'[96]fondo promedio'!$A$36:$L$74</definedName>
    <definedName name="CUADRO_N__4.1.3" localSheetId="5">#REF!</definedName>
    <definedName name="CUADRO_N__4.1.3" localSheetId="1">#REF!</definedName>
    <definedName name="CUADRO_N__4.1.3" localSheetId="7">#REF!</definedName>
    <definedName name="CUADRO_N__4.1.3">#REF!</definedName>
    <definedName name="CUADRO_No_9_C" localSheetId="5">#REF!</definedName>
    <definedName name="CUADRO_No_9_C" localSheetId="1">#REF!</definedName>
    <definedName name="CUADRO_No_9_C" localSheetId="7">#REF!</definedName>
    <definedName name="CUADRO_No_9_C">#REF!</definedName>
    <definedName name="CUADRO9" localSheetId="5">#REF!</definedName>
    <definedName name="CUADRO9" localSheetId="1">#REF!</definedName>
    <definedName name="CUADRO9" localSheetId="7">#REF!</definedName>
    <definedName name="CUADRO9">#REF!</definedName>
    <definedName name="CUADRO9A" localSheetId="5">#REF!</definedName>
    <definedName name="CUADRO9A">#REF!</definedName>
    <definedName name="CUADRO9B" localSheetId="5">#REF!</definedName>
    <definedName name="CUADRO9B">#REF!</definedName>
    <definedName name="CUADROI" localSheetId="5">#REF!</definedName>
    <definedName name="CUADROI">#REF!</definedName>
    <definedName name="CUADROII" localSheetId="5">#REF!</definedName>
    <definedName name="CUADROII">#REF!</definedName>
    <definedName name="CUADROIII" localSheetId="5">#REF!</definedName>
    <definedName name="CUADROIII">#REF!</definedName>
    <definedName name="CUADROIV" localSheetId="5">#REF!</definedName>
    <definedName name="CUADROIV">#REF!</definedName>
    <definedName name="CUADROV" localSheetId="5">#REF!</definedName>
    <definedName name="CUADROV">#REF!</definedName>
    <definedName name="CUADROVI" localSheetId="5">#REF!</definedName>
    <definedName name="CUADROVI">#REF!</definedName>
    <definedName name="CUADROVII" localSheetId="5">#REF!</definedName>
    <definedName name="CUADROVII">#REF!</definedName>
    <definedName name="CUENTASMON">[65]BCP!#REF!</definedName>
    <definedName name="culo">'[97]graf 1'!$A$1:$IV$2</definedName>
    <definedName name="cuman" localSheetId="1">[66]Contribution!$C$378:$DC$392</definedName>
    <definedName name="cuman">[67]Contribution!$C$378:$DC$392</definedName>
    <definedName name="Cuota">'[54]Dinámica Couta Mercado'!$A$11:$O$28</definedName>
    <definedName name="CurMonth" localSheetId="5">#REF!</definedName>
    <definedName name="CurMonth" localSheetId="1">#REF!</definedName>
    <definedName name="CurMonth" localSheetId="7">#REF!</definedName>
    <definedName name="CurMonth">#REF!</definedName>
    <definedName name="Currency" localSheetId="5">#REF!</definedName>
    <definedName name="Currency" localSheetId="1">#REF!</definedName>
    <definedName name="Currency" localSheetId="7">#REF!</definedName>
    <definedName name="Currency">#REF!</definedName>
    <definedName name="CURRENTYEAR" localSheetId="5">#REF!</definedName>
    <definedName name="CURRENTYEAR" localSheetId="7">#REF!</definedName>
    <definedName name="CURRENTYEAR">#REF!</definedName>
    <definedName name="CurrVintage" localSheetId="1">[98]Current!$D$66</definedName>
    <definedName name="CurrVintage">[99]Current!$D$66</definedName>
    <definedName name="cutoff">'[100]LIC cutoff'!$A$2:$B$15</definedName>
    <definedName name="CYEAR2021" localSheetId="1">[101]Coal!$B$583:$J$583</definedName>
    <definedName name="CYEAR2021">[102]Coal!$B$583:$J$583</definedName>
    <definedName name="CYEAR2022" localSheetId="1">[101]Coal!$K$583:$V$583</definedName>
    <definedName name="CYEAR2022">[102]Coal!$K$583:$V$583</definedName>
    <definedName name="CYEAR2023" localSheetId="1">[101]Coal!$W$583:$AH$583</definedName>
    <definedName name="CYEAR2023">[102]Coal!$W$583:$AH$583</definedName>
    <definedName name="CYEAR2024" localSheetId="1">[101]Coal!$AI$583:$AT$583</definedName>
    <definedName name="CYEAR2024">[102]Coal!$AI$583:$AT$583</definedName>
    <definedName name="CYEAR2025" localSheetId="1">[101]Coal!$AU$583:$AX$583</definedName>
    <definedName name="CYEAR2025">[102]Coal!$AU$583:$AX$583</definedName>
    <definedName name="d" localSheetId="5" hidden="1">'[103]Fax a enviar'!#REF!</definedName>
    <definedName name="d" localSheetId="1" hidden="1">#REF!</definedName>
    <definedName name="d" localSheetId="7" hidden="1">'[103]Fax a enviar'!#REF!</definedName>
    <definedName name="d" hidden="1">'[103]Fax a enviar'!#REF!</definedName>
    <definedName name="D_ALTBCA_GDP" localSheetId="5">#REF!</definedName>
    <definedName name="D_ALTBCA_GDP" localSheetId="1">#REF!</definedName>
    <definedName name="D_ALTBCA_GDP" localSheetId="7">#REF!</definedName>
    <definedName name="D_ALTBCA_GDP">#REF!</definedName>
    <definedName name="D_ALTNGDP_R" localSheetId="5">#REF!</definedName>
    <definedName name="D_ALTNGDP_R" localSheetId="1">#REF!</definedName>
    <definedName name="D_ALTNGDP_R" localSheetId="7">#REF!</definedName>
    <definedName name="D_ALTNGDP_R">#REF!</definedName>
    <definedName name="D_ALTNGDP_RG" localSheetId="5">#REF!</definedName>
    <definedName name="D_ALTNGDP_RG" localSheetId="1">#REF!</definedName>
    <definedName name="D_ALTNGDP_RG" localSheetId="7">#REF!</definedName>
    <definedName name="D_ALTNGDP_RG">#REF!</definedName>
    <definedName name="D_ALTPCPI" localSheetId="5">#REF!</definedName>
    <definedName name="D_ALTPCPI">#REF!</definedName>
    <definedName name="D_ALTPCPIG" localSheetId="5">#REF!</definedName>
    <definedName name="D_ALTPCPIG">#REF!</definedName>
    <definedName name="D_B" localSheetId="5">#REF!</definedName>
    <definedName name="D_B" localSheetId="1">#REF!</definedName>
    <definedName name="D_B">#REF!</definedName>
    <definedName name="D_BCA_GDP" localSheetId="5">#REF!</definedName>
    <definedName name="D_BCA_GDP">#REF!</definedName>
    <definedName name="D_BFD" localSheetId="5">#REF!</definedName>
    <definedName name="D_BFD">#REF!</definedName>
    <definedName name="D_BFL" localSheetId="5">#REF!</definedName>
    <definedName name="D_BFL">#REF!</definedName>
    <definedName name="D_BFL_D" localSheetId="5">#REF!</definedName>
    <definedName name="D_BFL_D">#REF!</definedName>
    <definedName name="D_BFL_S" localSheetId="5">#REF!</definedName>
    <definedName name="D_BFL_S">#REF!</definedName>
    <definedName name="D_BFLG" localSheetId="5">#REF!</definedName>
    <definedName name="D_BFLG">#REF!</definedName>
    <definedName name="D_BFOP" localSheetId="5">#REF!</definedName>
    <definedName name="D_BFOP">#REF!</definedName>
    <definedName name="D_BFPP" localSheetId="5">#REF!</definedName>
    <definedName name="D_BFPP">#REF!</definedName>
    <definedName name="D_BFRA1" localSheetId="5">#REF!</definedName>
    <definedName name="D_BFRA1">#REF!</definedName>
    <definedName name="D_BFX" localSheetId="5">#REF!</definedName>
    <definedName name="D_BFX">#REF!</definedName>
    <definedName name="D_BFXG" localSheetId="5">#REF!</definedName>
    <definedName name="D_BFXG">#REF!</definedName>
    <definedName name="D_BFXP" localSheetId="5">#REF!</definedName>
    <definedName name="D_BFXP">#REF!</definedName>
    <definedName name="D_BRASS" localSheetId="5">#REF!</definedName>
    <definedName name="D_BRASS">#REF!</definedName>
    <definedName name="D_CalcNGS" localSheetId="5">#REF!</definedName>
    <definedName name="D_CalcNGS">#REF!</definedName>
    <definedName name="D_CalcNMG_R" localSheetId="5">#REF!</definedName>
    <definedName name="D_CalcNMG_R">#REF!</definedName>
    <definedName name="D_CalcNXG_R" localSheetId="5">#REF!</definedName>
    <definedName name="D_CalcNXG_R">#REF!</definedName>
    <definedName name="D_D" localSheetId="5">#REF!</definedName>
    <definedName name="D_D">#REF!</definedName>
    <definedName name="D_D_B" localSheetId="5">#REF!</definedName>
    <definedName name="D_D_B">#REF!</definedName>
    <definedName name="D_D_Bdiff" localSheetId="5">#REF!</definedName>
    <definedName name="D_D_Bdiff">#REF!</definedName>
    <definedName name="D_D_Bdiff1" localSheetId="5">#REF!</definedName>
    <definedName name="D_D_Bdiff1">#REF!</definedName>
    <definedName name="D_D_G" localSheetId="5">#REF!</definedName>
    <definedName name="D_D_G">#REF!</definedName>
    <definedName name="D_D_Gdiff" localSheetId="5">#REF!</definedName>
    <definedName name="D_D_Gdiff">#REF!</definedName>
    <definedName name="D_D_Gdiff1" localSheetId="5">#REF!</definedName>
    <definedName name="D_D_Gdiff1">#REF!</definedName>
    <definedName name="D_D_S" localSheetId="5">#REF!</definedName>
    <definedName name="D_D_S">#REF!</definedName>
    <definedName name="D_D_Sdiff" localSheetId="5">#REF!</definedName>
    <definedName name="D_D_Sdiff">#REF!</definedName>
    <definedName name="D_D_Sdiff1" localSheetId="5">#REF!</definedName>
    <definedName name="D_D_Sdiff1">#REF!</definedName>
    <definedName name="D_DA" localSheetId="5">#REF!</definedName>
    <definedName name="D_DA">#REF!</definedName>
    <definedName name="D_DAdiff" localSheetId="5">#REF!</definedName>
    <definedName name="D_DAdiff">#REF!</definedName>
    <definedName name="D_DAdiff1" localSheetId="5">#REF!</definedName>
    <definedName name="D_DAdiff1">#REF!</definedName>
    <definedName name="D_Ddiff" localSheetId="5">#REF!</definedName>
    <definedName name="D_Ddiff">#REF!</definedName>
    <definedName name="D_Ddiff1" localSheetId="5">#REF!</definedName>
    <definedName name="D_Ddiff1">#REF!</definedName>
    <definedName name="D_DSdiff" localSheetId="5">#REF!</definedName>
    <definedName name="D_DSdiff">#REF!</definedName>
    <definedName name="D_DSdiff1" localSheetId="5">#REF!</definedName>
    <definedName name="D_DSdiff1">#REF!</definedName>
    <definedName name="D_EDNA" localSheetId="5">#REF!</definedName>
    <definedName name="D_EDNA">#REF!</definedName>
    <definedName name="D_EDNA_B">[104]DA!#REF!</definedName>
    <definedName name="D_EDNA_D">[104]DA!#REF!</definedName>
    <definedName name="D_EDNA_T">[104]DA!#REF!</definedName>
    <definedName name="D_EDNE">[104]DA!#REF!</definedName>
    <definedName name="D_ENDA" localSheetId="5">#REF!</definedName>
    <definedName name="D_ENDA" localSheetId="1">#REF!</definedName>
    <definedName name="D_ENDA" localSheetId="7">#REF!</definedName>
    <definedName name="D_ENDA">#REF!</definedName>
    <definedName name="D_G" localSheetId="5">#REF!</definedName>
    <definedName name="D_G" localSheetId="1">#REF!</definedName>
    <definedName name="D_G" localSheetId="7">#REF!</definedName>
    <definedName name="D_G">#REF!</definedName>
    <definedName name="D_GCB" localSheetId="5">#REF!</definedName>
    <definedName name="D_GCB" localSheetId="7">#REF!</definedName>
    <definedName name="D_GCB">#REF!</definedName>
    <definedName name="D_GGB" localSheetId="5">#REF!</definedName>
    <definedName name="D_GGB">#REF!</definedName>
    <definedName name="D_Ind" localSheetId="5">#REF!</definedName>
    <definedName name="D_Ind" localSheetId="1">#REF!</definedName>
    <definedName name="D_Ind">#REF!</definedName>
    <definedName name="D_L" localSheetId="5">#REF!</definedName>
    <definedName name="D_L">#REF!</definedName>
    <definedName name="D_MCV" localSheetId="5">#REF!</definedName>
    <definedName name="D_MCV">#REF!</definedName>
    <definedName name="D_MCV_B" localSheetId="5">#REF!</definedName>
    <definedName name="D_MCV_B">#REF!</definedName>
    <definedName name="D_MCV_D" localSheetId="5">#REF!</definedName>
    <definedName name="D_MCV_D">#REF!</definedName>
    <definedName name="D_MCV_N" localSheetId="5">#REF!</definedName>
    <definedName name="D_MCV_N">#REF!</definedName>
    <definedName name="D_MCV_T" localSheetId="5">#REF!</definedName>
    <definedName name="D_MCV_T">#REF!</definedName>
    <definedName name="D_NGDP" localSheetId="5">#REF!</definedName>
    <definedName name="D_NGDP">#REF!</definedName>
    <definedName name="D_NGDP_D" localSheetId="5">#REF!</definedName>
    <definedName name="D_NGDP_D">#REF!</definedName>
    <definedName name="D_NGDP_DAQ" localSheetId="5">#REF!</definedName>
    <definedName name="D_NGDP_DAQ">#REF!</definedName>
    <definedName name="D_NGDP_DQ" localSheetId="5">#REF!</definedName>
    <definedName name="D_NGDP_DQ">#REF!</definedName>
    <definedName name="D_NGDP_RG" localSheetId="5">#REF!</definedName>
    <definedName name="D_NGDP_RG">#REF!</definedName>
    <definedName name="D_NGDP_RGAQ" localSheetId="5">#REF!</definedName>
    <definedName name="D_NGDP_RGAQ">#REF!</definedName>
    <definedName name="D_NGDP_RGQ" localSheetId="5">#REF!</definedName>
    <definedName name="D_NGDP_RGQ">#REF!</definedName>
    <definedName name="D_NGDPD" localSheetId="5">#REF!</definedName>
    <definedName name="D_NGDPD">#REF!</definedName>
    <definedName name="D_NGDPDPC" localSheetId="5">#REF!</definedName>
    <definedName name="D_NGDPDPC">#REF!</definedName>
    <definedName name="D_NGS" localSheetId="5">#REF!</definedName>
    <definedName name="D_NGS">#REF!</definedName>
    <definedName name="D_NMG_R" localSheetId="5">#REF!</definedName>
    <definedName name="D_NMG_R">#REF!</definedName>
    <definedName name="D_NSDGDP" localSheetId="5">#REF!</definedName>
    <definedName name="D_NSDGDP">#REF!</definedName>
    <definedName name="D_NSDGDP_R" localSheetId="5">#REF!</definedName>
    <definedName name="D_NSDGDP_R">#REF!</definedName>
    <definedName name="D_NTDD_RG" localSheetId="5">#REF!</definedName>
    <definedName name="D_NTDD_RG">#REF!</definedName>
    <definedName name="D_NTDD_RGAQ" localSheetId="5">#REF!</definedName>
    <definedName name="D_NTDD_RGAQ">#REF!</definedName>
    <definedName name="D_NTDD_RGQ" localSheetId="5">#REF!</definedName>
    <definedName name="D_NTDD_RGQ">#REF!</definedName>
    <definedName name="D_NXG_R" localSheetId="5">#REF!</definedName>
    <definedName name="D_NXG_R">#REF!</definedName>
    <definedName name="D_O" localSheetId="5">#REF!</definedName>
    <definedName name="D_O">#REF!</definedName>
    <definedName name="D_OTB" localSheetId="5">#REF!</definedName>
    <definedName name="D_OTB">#REF!</definedName>
    <definedName name="D_P" localSheetId="5">#REF!</definedName>
    <definedName name="D_P">#REF!</definedName>
    <definedName name="D_PCPI" localSheetId="5">#REF!</definedName>
    <definedName name="D_PCPI">#REF!</definedName>
    <definedName name="D_PCPIAQ" localSheetId="5">#REF!</definedName>
    <definedName name="D_PCPIAQ">#REF!</definedName>
    <definedName name="D_PCPIG" localSheetId="5">#REF!</definedName>
    <definedName name="D_PCPIG">#REF!</definedName>
    <definedName name="D_PCPIGAQ" localSheetId="5">#REF!</definedName>
    <definedName name="D_PCPIGAQ">#REF!</definedName>
    <definedName name="D_PCPIGQ" localSheetId="5">#REF!</definedName>
    <definedName name="D_PCPIGQ">#REF!</definedName>
    <definedName name="D_PCPIQ" localSheetId="5">#REF!</definedName>
    <definedName name="D_PCPIQ">#REF!</definedName>
    <definedName name="D_PPPPC" localSheetId="5">#REF!</definedName>
    <definedName name="D_PPPPC">#REF!</definedName>
    <definedName name="D_PPPWGT" localSheetId="5">#REF!</definedName>
    <definedName name="D_PPPWGT">#REF!</definedName>
    <definedName name="D_S" localSheetId="5">#REF!</definedName>
    <definedName name="D_S">#REF!</definedName>
    <definedName name="D_SRM" localSheetId="5">#REF!</definedName>
    <definedName name="D_SRM">#REF!</definedName>
    <definedName name="D_SY" localSheetId="5">#REF!</definedName>
    <definedName name="D_SY">#REF!</definedName>
    <definedName name="D_WPCP33_D" localSheetId="5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5">#REF!</definedName>
    <definedName name="da">#REF!</definedName>
    <definedName name="DABA" localSheetId="5">#REF!</definedName>
    <definedName name="DABA">#REF!</definedName>
    <definedName name="DABI" localSheetId="5">#REF!</definedName>
    <definedName name="DABI">#REF!</definedName>
    <definedName name="DABproj">#N/A</definedName>
    <definedName name="DAGproj">#N/A</definedName>
    <definedName name="Daily_Depreciation">'[75]Inter-Bank'!$E$5</definedName>
    <definedName name="DAMU" localSheetId="5">#REF!</definedName>
    <definedName name="DAMU" localSheetId="1">#REF!</definedName>
    <definedName name="DAMU" localSheetId="7">#REF!</definedName>
    <definedName name="DAMU">#REF!</definedName>
    <definedName name="DAperc" localSheetId="5">#REF!</definedName>
    <definedName name="DAperc" localSheetId="1">#REF!</definedName>
    <definedName name="DAperc" localSheetId="7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5">#REF!</definedName>
    <definedName name="data" localSheetId="1">#REF!</definedName>
    <definedName name="data" localSheetId="7">#REF!</definedName>
    <definedName name="data">#REF!</definedName>
    <definedName name="data1" localSheetId="5">#REF!</definedName>
    <definedName name="data1" localSheetId="1">#REF!</definedName>
    <definedName name="data1" localSheetId="7">#REF!</definedName>
    <definedName name="data1">#REF!</definedName>
    <definedName name="Data2" localSheetId="5">#REF!</definedName>
    <definedName name="Data2" localSheetId="1">#REF!</definedName>
    <definedName name="Data2" localSheetId="7">#REF!</definedName>
    <definedName name="Data2">#REF!</definedName>
    <definedName name="Database_MI" localSheetId="5">#REF!</definedName>
    <definedName name="Database_MI">#REF!</definedName>
    <definedName name="dataSeguimiento" localSheetId="5">#REF!</definedName>
    <definedName name="dataSeguimiento">#REF!</definedName>
    <definedName name="Dataset" localSheetId="5">#REF!</definedName>
    <definedName name="Dataset" localSheetId="1">#REF!</definedName>
    <definedName name="Dataset">#REF!</definedName>
    <definedName name="datatbl" localSheetId="5">#REF!</definedName>
    <definedName name="datatbl">#REF!</definedName>
    <definedName name="date" localSheetId="1">#REF!</definedName>
    <definedName name="date">[105]Tablas!$IV$1:$IV$2</definedName>
    <definedName name="dates">'[50]shared data'!$S$8:$S$155</definedName>
    <definedName name="DATES_A">'[50]shared data'!$D$2:$AC$2</definedName>
    <definedName name="dates_w" localSheetId="5">#REF!</definedName>
    <definedName name="dates_w" localSheetId="1">#REF!</definedName>
    <definedName name="dates_w" localSheetId="7">#REF!</definedName>
    <definedName name="dates_w">#REF!</definedName>
    <definedName name="Dates1" localSheetId="5">#REF!</definedName>
    <definedName name="Dates1" localSheetId="1">#REF!</definedName>
    <definedName name="Dates1" localSheetId="7">#REF!</definedName>
    <definedName name="Dates1">#REF!</definedName>
    <definedName name="datesaa" localSheetId="5">#REF!</definedName>
    <definedName name="datesaa" localSheetId="7">#REF!</definedName>
    <definedName name="datesaa">#REF!</definedName>
    <definedName name="datess" localSheetId="5">#REF!</definedName>
    <definedName name="datess">#REF!</definedName>
    <definedName name="DB" localSheetId="5">#REF!</definedName>
    <definedName name="DB" localSheetId="1">#REF!</definedName>
    <definedName name="DB">#REF!</definedName>
    <definedName name="DBA" localSheetId="5">#REF!</definedName>
    <definedName name="DBA">#REF!</definedName>
    <definedName name="DBI" localSheetId="5">#REF!</definedName>
    <definedName name="DBI">#REF!</definedName>
    <definedName name="dbo" localSheetId="5">#REF!</definedName>
    <definedName name="dbo" localSheetId="1">#REF!</definedName>
    <definedName name="dbo">#REF!</definedName>
    <definedName name="DBproj">#N/A</definedName>
    <definedName name="dcc" localSheetId="5">#REF!</definedName>
    <definedName name="dcc" localSheetId="1">#REF!</definedName>
    <definedName name="dcc" localSheetId="7">#REF!</definedName>
    <definedName name="dcc">#REF!</definedName>
    <definedName name="dcc98j" localSheetId="5">[23]Programa!#REF!</definedName>
    <definedName name="dcc98j" localSheetId="1">[24]Programa!#REF!</definedName>
    <definedName name="dcc98j" localSheetId="7">[23]Programa!#REF!</definedName>
    <definedName name="dcc98j">[23]Programa!#REF!</definedName>
    <definedName name="dcc98s" localSheetId="5">#REF!</definedName>
    <definedName name="dcc98s" localSheetId="1">#REF!</definedName>
    <definedName name="dcc98s" localSheetId="7">#REF!</definedName>
    <definedName name="dcc98s">#REF!</definedName>
    <definedName name="dd" localSheetId="5" hidden="1">{"Riqfin97",#N/A,FALSE,"Tran";"Riqfinpro",#N/A,FALSE,"Tran"}</definedName>
    <definedName name="dd" localSheetId="1" hidden="1">{"Riqfin97",#N/A,FALSE,"Tran";"Riqfinpro",#N/A,FALSE,"Tran"}</definedName>
    <definedName name="dd" localSheetId="7" hidden="1">{"Riqfin97",#N/A,FALSE,"Tran";"Riqfinpro",#N/A,FALSE,"Tran"}</definedName>
    <definedName name="dd" hidden="1">{"Riqfin97",#N/A,FALSE,"Tran";"Riqfinpro",#N/A,FALSE,"Tran"}</definedName>
    <definedName name="DD__Charts_area" localSheetId="5">#REF!</definedName>
    <definedName name="DD__Charts_area" localSheetId="1">#REF!</definedName>
    <definedName name="DD__Charts_area" localSheetId="7">#REF!</definedName>
    <definedName name="DD__Charts_area">#REF!</definedName>
    <definedName name="DD__GDI" localSheetId="5">#REF!</definedName>
    <definedName name="DD__GDI" localSheetId="7">#REF!</definedName>
    <definedName name="DD__GDI">#REF!</definedName>
    <definedName name="DD__GDP_real_by_sector_of_origin" localSheetId="5">#REF!</definedName>
    <definedName name="DD__GDP_real_by_sector_of_origin" localSheetId="7">#REF!</definedName>
    <definedName name="DD__GDP_real_by_sector_of_origin">#REF!</definedName>
    <definedName name="DD__Labor_Productivity" localSheetId="5">#REF!</definedName>
    <definedName name="DD__Labor_Productivity">#REF!</definedName>
    <definedName name="DD__National_Accounts_at_1958_prices_" localSheetId="5">#REF!</definedName>
    <definedName name="DD__National_Accounts_at_1958_prices_">#REF!</definedName>
    <definedName name="DD__National_Accounts_at_Current_Prices" localSheetId="5">#REF!</definedName>
    <definedName name="DD__National_Accounts_at_Current_Prices">#REF!</definedName>
    <definedName name="DD__National_Accounts_Deflators" localSheetId="5">#REF!</definedName>
    <definedName name="DD__National_Accounts_Deflators">#REF!</definedName>
    <definedName name="DD__Prices_CPI_all_items" localSheetId="5">#REF!</definedName>
    <definedName name="DD__Prices_CPI_all_items">#REF!</definedName>
    <definedName name="DD__Prices_CPI_by_components" localSheetId="5">#REF!</definedName>
    <definedName name="DD__Prices_CPI_by_components">#REF!</definedName>
    <definedName name="DD__Prices_Wage_Indicators" localSheetId="5">#REF!</definedName>
    <definedName name="DD__Prices_Wage_Indicators">#REF!</definedName>
    <definedName name="DD__Selected_Agricultural_Sector_Statistics" localSheetId="5">#REF!</definedName>
    <definedName name="DD__Selected_Agricultural_Sector_Statistics">#REF!</definedName>
    <definedName name="DD__Selected_Agricultural_Sector_Statistics__concluded" localSheetId="5">#REF!</definedName>
    <definedName name="DD__Selected_Agricultural_Sector_Statistics__concluded">#REF!</definedName>
    <definedName name="DD_Index_of_employment" localSheetId="5">#REF!</definedName>
    <definedName name="DD_Index_of_employment">#REF!</definedName>
    <definedName name="DD_Indicators_of_emp_wages_ulc" localSheetId="5">#REF!</definedName>
    <definedName name="DD_Indicators_of_emp_wages_ulc">#REF!</definedName>
    <definedName name="DD_Labor_Productivity" localSheetId="5">#REF!</definedName>
    <definedName name="DD_Labor_Productivity">#REF!</definedName>
    <definedName name="DDD" localSheetId="5">#REF!</definedName>
    <definedName name="DDD" localSheetId="1">#REF!</definedName>
    <definedName name="DDD">#REF!</definedName>
    <definedName name="dddd" localSheetId="5" hidden="1">{"Minpmon",#N/A,FALSE,"Monthinput"}</definedName>
    <definedName name="dddd" localSheetId="1" hidden="1">{"Minpmon",#N/A,FALSE,"Monthinput"}</definedName>
    <definedName name="dddd" localSheetId="7" hidden="1">{"Minpmon",#N/A,FALSE,"Monthinput"}</definedName>
    <definedName name="dddd" hidden="1">{"Minpmon",#N/A,FALSE,"Monthinput"}</definedName>
    <definedName name="dddddd" localSheetId="5" hidden="1">{"Tab1",#N/A,FALSE,"P";"Tab2",#N/A,FALSE,"P"}</definedName>
    <definedName name="dddddd" localSheetId="1" hidden="1">{"Tab1",#N/A,FALSE,"P";"Tab2",#N/A,FALSE,"P"}</definedName>
    <definedName name="dddddd" localSheetId="7" hidden="1">{"Tab1",#N/A,FALSE,"P";"Tab2",#N/A,FALSE,"P"}</definedName>
    <definedName name="dddddd" hidden="1">{"Tab1",#N/A,FALSE,"P";"Tab2",#N/A,FALSE,"P"}</definedName>
    <definedName name="ddgdg" localSheetId="5" hidden="1">#REF!</definedName>
    <definedName name="ddgdg" localSheetId="1" hidden="1">#REF!</definedName>
    <definedName name="ddgdg" localSheetId="7" hidden="1">#REF!</definedName>
    <definedName name="ddgdg" hidden="1">#REF!</definedName>
    <definedName name="DDR" localSheetId="5">#REF!</definedName>
    <definedName name="DDR" localSheetId="7">#REF!</definedName>
    <definedName name="DDR">#REF!</definedName>
    <definedName name="DDRBA" localSheetId="5">#REF!</definedName>
    <definedName name="DDRBA" localSheetId="7">#REF!</definedName>
    <definedName name="DDRBA">#REF!</definedName>
    <definedName name="Deal_Date">'[75]Inter-Bank'!$B$5</definedName>
    <definedName name="DEBRIEF" localSheetId="5">#REF!</definedName>
    <definedName name="DEBRIEF" localSheetId="1">#REF!</definedName>
    <definedName name="DEBRIEF" localSheetId="7">#REF!</definedName>
    <definedName name="DEBRIEF">#REF!</definedName>
    <definedName name="DEBT" localSheetId="5">#REF!</definedName>
    <definedName name="DEBT" localSheetId="1">#REF!</definedName>
    <definedName name="DEBT" localSheetId="7">#REF!</definedName>
    <definedName name="DEBT">#REF!</definedName>
    <definedName name="DEBT_NEW" localSheetId="5">[64]Debt!#REF!</definedName>
    <definedName name="DEBT_NEW" localSheetId="7">[64]Debt!#REF!</definedName>
    <definedName name="DEBT_NEW">[64]Debt!#REF!</definedName>
    <definedName name="DEBT_OLD" localSheetId="5">[64]Debt!#REF!</definedName>
    <definedName name="DEBT_OLD" localSheetId="7">[64]Debt!#REF!</definedName>
    <definedName name="DEBT_OLD">[64]Debt!#REF!</definedName>
    <definedName name="DEBT_TOT" localSheetId="5">[64]Debt!#REF!</definedName>
    <definedName name="DEBT_TOT" localSheetId="7">[64]Debt!#REF!</definedName>
    <definedName name="DEBT_TOT">[64]Debt!#REF!</definedName>
    <definedName name="DEBT1" localSheetId="5">#REF!</definedName>
    <definedName name="DEBT1" localSheetId="1">#REF!</definedName>
    <definedName name="DEBT1" localSheetId="7">#REF!</definedName>
    <definedName name="DEBT1">#REF!</definedName>
    <definedName name="DEBT10" localSheetId="5">#REF!</definedName>
    <definedName name="DEBT10" localSheetId="1">#REF!</definedName>
    <definedName name="DEBT10" localSheetId="7">#REF!</definedName>
    <definedName name="DEBT10">#REF!</definedName>
    <definedName name="DEBT11" localSheetId="5">#REF!</definedName>
    <definedName name="DEBT11" localSheetId="1">#REF!</definedName>
    <definedName name="DEBT11" localSheetId="7">#REF!</definedName>
    <definedName name="DEBT11">#REF!</definedName>
    <definedName name="DEBT12" localSheetId="5">#REF!</definedName>
    <definedName name="DEBT12">#REF!</definedName>
    <definedName name="DEBT13" localSheetId="5">#REF!</definedName>
    <definedName name="DEBT13">#REF!</definedName>
    <definedName name="DEBT14" localSheetId="5">#REF!</definedName>
    <definedName name="DEBT14">#REF!</definedName>
    <definedName name="DEBT15" localSheetId="5">#REF!</definedName>
    <definedName name="DEBT15">#REF!</definedName>
    <definedName name="DEBT16" localSheetId="5">#REF!</definedName>
    <definedName name="DEBT16">#REF!</definedName>
    <definedName name="DEBT2" localSheetId="5">#REF!</definedName>
    <definedName name="DEBT2">#REF!</definedName>
    <definedName name="DEBT3" localSheetId="5">#REF!</definedName>
    <definedName name="DEBT3">#REF!</definedName>
    <definedName name="DEBT4" localSheetId="5">#REF!</definedName>
    <definedName name="DEBT4">#REF!</definedName>
    <definedName name="DEBT5" localSheetId="5">#REF!</definedName>
    <definedName name="DEBT5">#REF!</definedName>
    <definedName name="DEBT6" localSheetId="5">#REF!</definedName>
    <definedName name="DEBT6">#REF!</definedName>
    <definedName name="DEBT7" localSheetId="5">#REF!</definedName>
    <definedName name="DEBT7">#REF!</definedName>
    <definedName name="DEBT8" localSheetId="5">#REF!</definedName>
    <definedName name="DEBT8">#REF!</definedName>
    <definedName name="DEBT9" localSheetId="5">#REF!</definedName>
    <definedName name="DEBT9">#REF!</definedName>
    <definedName name="defesti" localSheetId="5">#REF!</definedName>
    <definedName name="defesti">#REF!</definedName>
    <definedName name="deficit" localSheetId="5">#REF!</definedName>
    <definedName name="deficit">#REF!</definedName>
    <definedName name="DEFICIT98" localSheetId="5">#REF!</definedName>
    <definedName name="DEFICIT98">#REF!</definedName>
    <definedName name="DEFICIT99" localSheetId="5">#REF!</definedName>
    <definedName name="DEFICIT99">#REF!</definedName>
    <definedName name="DEFL" localSheetId="5">#REF!</definedName>
    <definedName name="DEFL">#REF!</definedName>
    <definedName name="DEG" localSheetId="5">#REF!</definedName>
    <definedName name="DEG" localSheetId="1">#REF!</definedName>
    <definedName name="DEG">#REF!</definedName>
    <definedName name="DEM">[56]CIRRs!$C$84</definedName>
    <definedName name="DEMEURO" localSheetId="5">#REF!</definedName>
    <definedName name="DEMEURO" localSheetId="1">#REF!</definedName>
    <definedName name="DEMEURO" localSheetId="7">#REF!</definedName>
    <definedName name="DEMEURO">#REF!</definedName>
    <definedName name="Denmark_wt">'[74]OECD wgt'!$B$17</definedName>
    <definedName name="Department" localSheetId="5">'[91]Exchange Rate chart'!#REF!</definedName>
    <definedName name="Department" localSheetId="1">'[92]Exchange Rate chart'!#REF!</definedName>
    <definedName name="Department" localSheetId="7">'[91]Exchange Rate chart'!#REF!</definedName>
    <definedName name="Department">'[91]Exchange Rate chart'!#REF!</definedName>
    <definedName name="DependenciaBrecha">[106]ROE!$B$136</definedName>
    <definedName name="DependenciaBrecha2" localSheetId="1">[107]ROE!$B$136</definedName>
    <definedName name="DependenciaBrecha2">[108]ROE!$B$136</definedName>
    <definedName name="DependenciaSpread">[106]ROE!$B$134</definedName>
    <definedName name="DependenciaSpread2" localSheetId="1">[107]ROE!$B$134</definedName>
    <definedName name="DependenciaSpread2">[108]ROE!$B$134</definedName>
    <definedName name="der" localSheetId="5" hidden="1">{"Tab1",#N/A,FALSE,"P";"Tab2",#N/A,FALSE,"P"}</definedName>
    <definedName name="der" localSheetId="1" hidden="1">{"Tab1",#N/A,FALSE,"P";"Tab2",#N/A,FALSE,"P"}</definedName>
    <definedName name="der" localSheetId="7" hidden="1">{"Tab1",#N/A,FALSE,"P";"Tab2",#N/A,FALSE,"P"}</definedName>
    <definedName name="der" hidden="1">{"Tab1",#N/A,FALSE,"P";"Tab2",#N/A,FALSE,"P"}</definedName>
    <definedName name="DES" localSheetId="5">#REF!</definedName>
    <definedName name="DES" localSheetId="1">#REF!</definedName>
    <definedName name="DES" localSheetId="7">#REF!</definedName>
    <definedName name="DES">#REF!</definedName>
    <definedName name="DESC96" localSheetId="5">#REF!</definedName>
    <definedName name="DESC96" localSheetId="7">#REF!</definedName>
    <definedName name="DESC96">#REF!</definedName>
    <definedName name="DESPUESCORTE" localSheetId="5">#REF!</definedName>
    <definedName name="DESPUESCORTE" localSheetId="7">#REF!</definedName>
    <definedName name="DESPUESCORTE">#REF!</definedName>
    <definedName name="dexbccr" localSheetId="5">#REF!</definedName>
    <definedName name="dexbccr">#REF!</definedName>
    <definedName name="df" localSheetId="1">[5]!df</definedName>
    <definedName name="df">[6]!df</definedName>
    <definedName name="dfdf" localSheetId="5" hidden="1">'[103]Fax a enviar'!#REF!</definedName>
    <definedName name="dfdf" localSheetId="1" hidden="1">#REF!</definedName>
    <definedName name="dfdf" localSheetId="7" hidden="1">'[103]Fax a enviar'!#REF!</definedName>
    <definedName name="dfdf" hidden="1">'[103]Fax a enviar'!#REF!</definedName>
    <definedName name="dfdfsd" localSheetId="5" hidden="1">'[109]Fax a enviar'!#REF!</definedName>
    <definedName name="dfdfsd" localSheetId="1" hidden="1">#REF!</definedName>
    <definedName name="dfdfsd" localSheetId="7" hidden="1">'[109]Fax a enviar'!#REF!</definedName>
    <definedName name="dfdfsd" hidden="1">'[109]Fax a enviar'!#REF!</definedName>
    <definedName name="dfdgfdfd" localSheetId="5" hidden="1">'[110]Fax a enviar'!#REF!</definedName>
    <definedName name="dfdgfdfd" localSheetId="1" hidden="1">'[110]Fax a enviar'!#REF!</definedName>
    <definedName name="dfdgfdfd" localSheetId="7" hidden="1">'[110]Fax a enviar'!#REF!</definedName>
    <definedName name="dfdgfdfd" hidden="1">'[110]Fax a enviar'!#REF!</definedName>
    <definedName name="dfdgfdsfsd" localSheetId="5" hidden="1">#REF!</definedName>
    <definedName name="dfdgfdsfsd" localSheetId="1" hidden="1">#REF!</definedName>
    <definedName name="dfdgfdsfsd" localSheetId="7" hidden="1">#REF!</definedName>
    <definedName name="dfdgfdsfsd" hidden="1">#REF!</definedName>
    <definedName name="dfgd" localSheetId="5">#REF!</definedName>
    <definedName name="dfgd" localSheetId="1">#REF!</definedName>
    <definedName name="dfgd" localSheetId="7">#REF!</definedName>
    <definedName name="dfgd">#REF!</definedName>
    <definedName name="DG" localSheetId="5">#REF!</definedName>
    <definedName name="DG" localSheetId="7">#REF!</definedName>
    <definedName name="DG">#REF!</definedName>
    <definedName name="DG_S" localSheetId="5">#REF!</definedName>
    <definedName name="DG_S">#REF!</definedName>
    <definedName name="dgdgd" localSheetId="5" hidden="1">#REF!</definedName>
    <definedName name="dgdgd" localSheetId="1" hidden="1">#REF!</definedName>
    <definedName name="dgdgd" hidden="1">#REF!</definedName>
    <definedName name="DGImonth" localSheetId="5">#REF!</definedName>
    <definedName name="DGImonth">#REF!</definedName>
    <definedName name="DGproj">#N/A</definedName>
    <definedName name="DIARIO" localSheetId="5">#REF!</definedName>
    <definedName name="DIARIO" localSheetId="1">#REF!</definedName>
    <definedName name="DIARIO" localSheetId="7">#REF!</definedName>
    <definedName name="DIARIO">#REF!</definedName>
    <definedName name="DIC._88" localSheetId="5">#REF!</definedName>
    <definedName name="DIC._88" localSheetId="7">#REF!</definedName>
    <definedName name="DIC._88">#REF!</definedName>
    <definedName name="DIC._89" localSheetId="5">#REF!</definedName>
    <definedName name="DIC._89" localSheetId="7">#REF!</definedName>
    <definedName name="DIC._89">#REF!</definedName>
    <definedName name="DIFCTO00" localSheetId="5">#REF!</definedName>
    <definedName name="DIFCTO00">#REF!</definedName>
    <definedName name="DIFCTO97" localSheetId="5">#REF!</definedName>
    <definedName name="DIFCTO97">#REF!</definedName>
    <definedName name="DIFCTO98" localSheetId="5">#REF!</definedName>
    <definedName name="DIFCTO98">#REF!</definedName>
    <definedName name="DIFCTO99" localSheetId="5">#REF!</definedName>
    <definedName name="DIFCTO99">#REF!</definedName>
    <definedName name="Diferencia">[111]A.11!#REF!</definedName>
    <definedName name="DISB">[64]Debt!#REF!</definedName>
    <definedName name="Discount_IDA">[112]NPV!$B$28</definedName>
    <definedName name="Discount_IDA1" localSheetId="5">#REF!</definedName>
    <definedName name="Discount_IDA1" localSheetId="1">#REF!</definedName>
    <definedName name="Discount_IDA1" localSheetId="7">#REF!</definedName>
    <definedName name="Discount_IDA1">#REF!</definedName>
    <definedName name="Discount_NC" localSheetId="5">[112]NPV!#REF!</definedName>
    <definedName name="Discount_NC" localSheetId="1">#REF!</definedName>
    <definedName name="Discount_NC" localSheetId="7">[112]NPV!#REF!</definedName>
    <definedName name="Discount_NC">[112]NPV!#REF!</definedName>
    <definedName name="DiscountRate" localSheetId="5">#REF!</definedName>
    <definedName name="DiscountRate" localSheetId="1">#REF!</definedName>
    <definedName name="DiscountRate" localSheetId="7">#REF!</definedName>
    <definedName name="DiscountRate">#REF!</definedName>
    <definedName name="divi">[113]Base!$H$2816</definedName>
    <definedName name="DIVISOOR">[114]Sheet2!$A$46</definedName>
    <definedName name="DIVISOR" localSheetId="5">#REF!</definedName>
    <definedName name="DIVISOR" localSheetId="1">#REF!</definedName>
    <definedName name="DIVISOR" localSheetId="7">#REF!</definedName>
    <definedName name="DIVISOR">#REF!</definedName>
    <definedName name="DIVISOR1" localSheetId="5">#REF!</definedName>
    <definedName name="DIVISOR1" localSheetId="1">#REF!</definedName>
    <definedName name="DIVISOR1" localSheetId="7">#REF!</definedName>
    <definedName name="DIVISOR1">#REF!</definedName>
    <definedName name="DKK" localSheetId="5">#REF!</definedName>
    <definedName name="DKK" localSheetId="1">#REF!</definedName>
    <definedName name="DKK" localSheetId="7">#REF!</definedName>
    <definedName name="DKK">#REF!</definedName>
    <definedName name="DKR" localSheetId="5">#REF!</definedName>
    <definedName name="DKR" localSheetId="1">#REF!</definedName>
    <definedName name="DKR">#REF!</definedName>
    <definedName name="DM" localSheetId="5">#REF!</definedName>
    <definedName name="DM" localSheetId="1">#REF!</definedName>
    <definedName name="DM">#REF!</definedName>
    <definedName name="DM1A" localSheetId="5">#REF!</definedName>
    <definedName name="DM1A" localSheetId="1">#REF!</definedName>
    <definedName name="DM1A">#REF!</definedName>
    <definedName name="DMBYS">[95]RESULTADOS!$A$86:$IV$86</definedName>
    <definedName name="DMU" localSheetId="5">#REF!</definedName>
    <definedName name="DMU" localSheetId="1">#REF!</definedName>
    <definedName name="DMU" localSheetId="7">#REF!</definedName>
    <definedName name="DMU">#REF!</definedName>
    <definedName name="DNP">[95]SUPUESTOS!A$18</definedName>
    <definedName name="DO" localSheetId="5">#REF!</definedName>
    <definedName name="DO" localSheetId="1">#REF!</definedName>
    <definedName name="DO" localSheetId="7">#REF!</definedName>
    <definedName name="DO">#REF!</definedName>
    <definedName name="DOMI">#N/A</definedName>
    <definedName name="DOMINIO2">#N/A</definedName>
    <definedName name="DPOB">[95]SUPUESTOS!A$7</definedName>
    <definedName name="Dproj">#N/A</definedName>
    <definedName name="DR" localSheetId="5">#REF!</definedName>
    <definedName name="DR" localSheetId="1">#REF!</definedName>
    <definedName name="DR" localSheetId="7">#REF!</definedName>
    <definedName name="DR">#REF!</definedName>
    <definedName name="DR1A" localSheetId="5">#REF!</definedName>
    <definedName name="DR1A" localSheetId="1">#REF!</definedName>
    <definedName name="DR1A" localSheetId="7">#REF!</definedName>
    <definedName name="DR1A">#REF!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'[95]SMONET-FINANC'!$A$99:$IV$99</definedName>
    <definedName name="ds" localSheetId="5" hidden="1">'[103]Fax a enviar'!#REF!</definedName>
    <definedName name="ds" localSheetId="1" hidden="1">'[103]Fax a enviar'!#REF!</definedName>
    <definedName name="ds" localSheetId="7" hidden="1">'[103]Fax a enviar'!#REF!</definedName>
    <definedName name="ds" hidden="1">'[103]Fax a enviar'!#REF!</definedName>
    <definedName name="DSA_Assumptions" localSheetId="5">#REF!</definedName>
    <definedName name="DSA_Assumptions" localSheetId="1">#REF!</definedName>
    <definedName name="DSA_Assumptions" localSheetId="7">#REF!</definedName>
    <definedName name="DSA_Assumptions">#REF!</definedName>
    <definedName name="dsaout" localSheetId="5">#REF!</definedName>
    <definedName name="dsaout" localSheetId="7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5" hidden="1">'[103]Fax a enviar'!#REF!</definedName>
    <definedName name="dsds" localSheetId="1" hidden="1">#REF!</definedName>
    <definedName name="dsds" localSheetId="7" hidden="1">'[103]Fax a enviar'!#REF!</definedName>
    <definedName name="dsds" hidden="1">'[103]Fax a enviar'!#REF!</definedName>
    <definedName name="DSI" localSheetId="5">#REF!</definedName>
    <definedName name="DSI" localSheetId="1">#REF!</definedName>
    <definedName name="DSI" localSheetId="7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5">#REF!</definedName>
    <definedName name="DSP" localSheetId="1">#REF!</definedName>
    <definedName name="DSP" localSheetId="7">#REF!</definedName>
    <definedName name="DSP">#REF!</definedName>
    <definedName name="DSPBproj">#N/A</definedName>
    <definedName name="DSPG" localSheetId="5">#REF!</definedName>
    <definedName name="DSPG" localSheetId="1">#REF!</definedName>
    <definedName name="DSPG" localSheetId="7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 localSheetId="1">#REF!</definedName>
    <definedName name="DTS" localSheetId="7">#REF!</definedName>
    <definedName name="DTS">#REF!</definedName>
    <definedName name="dummy" localSheetId="5">#REF!</definedName>
    <definedName name="dummy" localSheetId="7">#REF!</definedName>
    <definedName name="dummy">#REF!</definedName>
    <definedName name="DXBYS">[95]RESULTADOS!$A$82:$IV$82</definedName>
    <definedName name="DY" localSheetId="5">#REF!</definedName>
    <definedName name="DY" localSheetId="1">#REF!</definedName>
    <definedName name="DY" localSheetId="7">#REF!</definedName>
    <definedName name="DY">#REF!</definedName>
    <definedName name="DY1A" localSheetId="5">#REF!</definedName>
    <definedName name="DY1A" localSheetId="1">#REF!</definedName>
    <definedName name="DY1A" localSheetId="7">#REF!</definedName>
    <definedName name="DY1A">#REF!</definedName>
    <definedName name="E" localSheetId="5">#REF!</definedName>
    <definedName name="E" localSheetId="1">#REF!</definedName>
    <definedName name="E" localSheetId="7">#REF!</definedName>
    <definedName name="E">#REF!</definedName>
    <definedName name="EBRD" localSheetId="5">#REF!</definedName>
    <definedName name="EBRD">#REF!</definedName>
    <definedName name="Ecowas">[78]terms!#REF!</definedName>
    <definedName name="ECU" localSheetId="5">#REF!</definedName>
    <definedName name="ECU" localSheetId="1">#REF!</definedName>
    <definedName name="ECU" localSheetId="7">#REF!</definedName>
    <definedName name="ECU">#REF!</definedName>
    <definedName name="EDNA">#N/A</definedName>
    <definedName name="EDNA_B" localSheetId="5">[104]Q6!#REF!</definedName>
    <definedName name="EDNA_B" localSheetId="1">[104]Q6!#REF!</definedName>
    <definedName name="EDNA_B" localSheetId="7">[104]Q6!#REF!</definedName>
    <definedName name="EDNA_B">[104]Q6!#REF!</definedName>
    <definedName name="EDNA_D" localSheetId="5">[104]Q7!#REF!</definedName>
    <definedName name="EDNA_D" localSheetId="1">[104]Q7!#REF!</definedName>
    <definedName name="EDNA_D">[104]Q7!#REF!</definedName>
    <definedName name="EDNA_T">[104]Q5!#REF!</definedName>
    <definedName name="EDNE">[104]Q7!#REF!</definedName>
    <definedName name="edr" localSheetId="5" hidden="1">{"Riqfin97",#N/A,FALSE,"Tran";"Riqfinpro",#N/A,FALSE,"Tran"}</definedName>
    <definedName name="edr" localSheetId="1" hidden="1">{"Riqfin97",#N/A,FALSE,"Tran";"Riqfinpro",#N/A,FALSE,"Tran"}</definedName>
    <definedName name="edr" localSheetId="7" hidden="1">{"Riqfin97",#N/A,FALSE,"Tran";"Riqfinpro",#N/A,FALSE,"Tran"}</definedName>
    <definedName name="edr" hidden="1">{"Riqfin97",#N/A,FALSE,"Tran";"Riqfinpro",#N/A,FALSE,"Tran"}</definedName>
    <definedName name="ee" localSheetId="5" hidden="1">{"Tab1",#N/A,FALSE,"P";"Tab2",#N/A,FALSE,"P"}</definedName>
    <definedName name="ee" localSheetId="1" hidden="1">{"Tab1",#N/A,FALSE,"P";"Tab2",#N/A,FALSE,"P"}</definedName>
    <definedName name="ee" localSheetId="7" hidden="1">{"Tab1",#N/A,FALSE,"P";"Tab2",#N/A,FALSE,"P"}</definedName>
    <definedName name="ee" hidden="1">{"Tab1",#N/A,FALSE,"P";"Tab2",#N/A,FALSE,"P"}</definedName>
    <definedName name="EE_Table_02.___Selected_National_Accounts_Aggregates" localSheetId="5">#REF!</definedName>
    <definedName name="EE_Table_02.___Selected_National_Accounts_Aggregates" localSheetId="1">#REF!</definedName>
    <definedName name="EE_Table_02.___Selected_National_Accounts_Aggregates" localSheetId="7">#REF!</definedName>
    <definedName name="EE_Table_02.___Selected_National_Accounts_Aggregates">#REF!</definedName>
    <definedName name="EE_Table_03.___Expenditure_and_Savings" localSheetId="5">#REF!</definedName>
    <definedName name="EE_Table_03.___Expenditure_and_Savings" localSheetId="7">#REF!</definedName>
    <definedName name="EE_Table_03.___Expenditure_and_Savings">#REF!</definedName>
    <definedName name="EE_Table_04.___Consumer_Price_Indices____1" localSheetId="5">#REF!</definedName>
    <definedName name="EE_Table_04.___Consumer_Price_Indices____1" localSheetId="7">#REF!</definedName>
    <definedName name="EE_Table_04.___Consumer_Price_Indices____1">#REF!</definedName>
    <definedName name="EE_Table_16.__National_Accounts_at_Current_Prices" localSheetId="5">#REF!</definedName>
    <definedName name="EE_Table_16.__National_Accounts_at_Current_Prices">#REF!</definedName>
    <definedName name="EE_Table_17___Real_Gross_Domestic_Expenditure" localSheetId="5">#REF!</definedName>
    <definedName name="EE_Table_17___Real_Gross_Domestic_Expenditure">#REF!</definedName>
    <definedName name="EE_Table_18.__Real_Gross_Domestic_Product_by_Sector" localSheetId="5">#REF!</definedName>
    <definedName name="EE_Table_18.__Real_Gross_Domestic_Product_by_Sector">#REF!</definedName>
    <definedName name="EE_Table_19.__Gross_Domestic_Investment" localSheetId="5">#REF!</definedName>
    <definedName name="EE_Table_19.__Gross_Domestic_Investment">#REF!</definedName>
    <definedName name="EE_Table_20.__Selected_Agricultural_Sector_Statistics" localSheetId="5">#REF!</definedName>
    <definedName name="EE_Table_20.__Selected_Agricultural_Sector_Statistics">#REF!</definedName>
    <definedName name="EE_Table_20.5__Ag_Sector_Statistics__concluded" localSheetId="5">#REF!</definedName>
    <definedName name="EE_Table_20.5__Ag_Sector_Statistics__concluded">#REF!</definedName>
    <definedName name="EE_Table_21.__Manufacturing_Production" localSheetId="5">#REF!</definedName>
    <definedName name="EE_Table_21.__Manufacturing_Production">#REF!</definedName>
    <definedName name="EE_Table_22.__Production_Exports_and_Imports_of_Petroleum" localSheetId="5">#REF!</definedName>
    <definedName name="EE_Table_22.__Production_Exports_and_Imports_of_Petroleum">#REF!</definedName>
    <definedName name="EE_Table_23.__Retail_Prices_for_Petroleum_Products" localSheetId="5">#REF!</definedName>
    <definedName name="EE_Table_23.__Retail_Prices_for_Petroleum_Products">#REF!</definedName>
    <definedName name="EE_Table_24.__Consumption_of_Petroleum_and_Derivatives" localSheetId="5">#REF!</definedName>
    <definedName name="EE_Table_24.__Consumption_of_Petroleum_and_Derivatives">#REF!</definedName>
    <definedName name="EE_Table_25.__Production_and_Distribution_Electricity" localSheetId="5">#REF!</definedName>
    <definedName name="EE_Table_25.__Production_and_Distribution_Electricity">#REF!</definedName>
    <definedName name="EE_Table_26.__Average_Price_of_Electricity" localSheetId="5">#REF!</definedName>
    <definedName name="EE_Table_26.__Average_Price_of_Electricity">#REF!</definedName>
    <definedName name="EE_Table_27.__Guatemala___Consumer_Price_Indices__1" localSheetId="5">#REF!</definedName>
    <definedName name="EE_Table_27.__Guatemala___Consumer_Price_Indices__1">#REF!</definedName>
    <definedName name="EE_Table_28._Guatemala___Selected_Wage_Indicators_1" localSheetId="5">#REF!</definedName>
    <definedName name="EE_Table_28._Guatemala___Selected_Wage_Indicators_1">#REF!</definedName>
    <definedName name="EE_Table_29.__Minimum_Monthly_Wages_by_Economic_Activity" localSheetId="5">#REF!</definedName>
    <definedName name="EE_Table_29.__Minimum_Monthly_Wages_by_Economic_Activity">#REF!</definedName>
    <definedName name="EE_Table_30._Guatemala___Selected_Employment_and_Labor_Productivity_Indicators" localSheetId="5">#REF!</definedName>
    <definedName name="EE_Table_30._Guatemala___Selected_Employment_and_Labor_Productivity_Indicators">#REF!</definedName>
    <definedName name="EE_Table_31._Wage_and_Employment_Indicators_1" localSheetId="5">#REF!</definedName>
    <definedName name="EE_Table_31._Wage_and_Employment_Indicators_1">#REF!</definedName>
    <definedName name="EE_Table_32_ULC_PROD_indicators" localSheetId="5">#REF!</definedName>
    <definedName name="EE_Table_32_ULC_PROD_indicators">#REF!</definedName>
    <definedName name="EE_Table_33_Indicators_of_Competitiveness" localSheetId="5">#REF!</definedName>
    <definedName name="EE_Table_33_Indicators_of_Competitiveness">#REF!</definedName>
    <definedName name="eee" localSheetId="5" hidden="1">{"Tab1",#N/A,FALSE,"P";"Tab2",#N/A,FALSE,"P"}</definedName>
    <definedName name="eee" localSheetId="1" hidden="1">{"Tab1",#N/A,FALSE,"P";"Tab2",#N/A,FALSE,"P"}</definedName>
    <definedName name="eee" localSheetId="7" hidden="1">{"Tab1",#N/A,FALSE,"P";"Tab2",#N/A,FALSE,"P"}</definedName>
    <definedName name="eee" hidden="1">{"Tab1",#N/A,FALSE,"P";"Tab2",#N/A,FALSE,"P"}</definedName>
    <definedName name="eeee" localSheetId="5" hidden="1">{"Riqfin97",#N/A,FALSE,"Tran";"Riqfinpro",#N/A,FALSE,"Tran"}</definedName>
    <definedName name="eeee" localSheetId="1" hidden="1">{"Riqfin97",#N/A,FALSE,"Tran";"Riqfinpro",#N/A,FALSE,"Tran"}</definedName>
    <definedName name="eeee" localSheetId="7" hidden="1">{"Riqfin97",#N/A,FALSE,"Tran";"Riqfinpro",#N/A,FALSE,"Tran"}</definedName>
    <definedName name="eeee" hidden="1">{"Riqfin97",#N/A,FALSE,"Tran";"Riqfinpro",#N/A,FALSE,"Tran"}</definedName>
    <definedName name="eeeee" localSheetId="5" hidden="1">{"Riqfin97",#N/A,FALSE,"Tran";"Riqfinpro",#N/A,FALSE,"Tran"}</definedName>
    <definedName name="eeeee" localSheetId="1" hidden="1">{"Riqfin97",#N/A,FALSE,"Tran";"Riqfinpro",#N/A,FALSE,"Tran"}</definedName>
    <definedName name="eeeee" localSheetId="7" hidden="1">{"Riqfin97",#N/A,FALSE,"Tran";"Riqfinpro",#N/A,FALSE,"Tran"}</definedName>
    <definedName name="eeeee" hidden="1">{"Riqfin97",#N/A,FALSE,"Tran";"Riqfinpro",#N/A,FALSE,"Tran"}</definedName>
    <definedName name="eeeeeee" localSheetId="5" hidden="1">{"Riqfin97",#N/A,FALSE,"Tran";"Riqfinpro",#N/A,FALSE,"Tran"}</definedName>
    <definedName name="eeeeeee" localSheetId="1" hidden="1">{"Riqfin97",#N/A,FALSE,"Tran";"Riqfinpro",#N/A,FALSE,"Tran"}</definedName>
    <definedName name="eeeeeee" localSheetId="7" hidden="1">{"Riqfin97",#N/A,FALSE,"Tran";"Riqfinpro",#N/A,FALSE,"Tran"}</definedName>
    <definedName name="eeeeeee" hidden="1">{"Riqfin97",#N/A,FALSE,"Tran";"Riqfinpro",#N/A,FALSE,"Tran"}</definedName>
    <definedName name="eeeeeeeeee" localSheetId="5" hidden="1">#REF!</definedName>
    <definedName name="eeeeeeeeee" localSheetId="1" hidden="1">#REF!</definedName>
    <definedName name="eeeeeeeeee" localSheetId="7" hidden="1">#REF!</definedName>
    <definedName name="eeeeeeeeee" hidden="1">#REF!</definedName>
    <definedName name="efdfrd" localSheetId="5" hidden="1">{"Tab1",#N/A,FALSE,"P";"Tab2",#N/A,FALSE,"P"}</definedName>
    <definedName name="efdfrd" localSheetId="1" hidden="1">{"Tab1",#N/A,FALSE,"P";"Tab2",#N/A,FALSE,"P"}</definedName>
    <definedName name="efdfrd" localSheetId="7" hidden="1">{"Tab1",#N/A,FALSE,"P";"Tab2",#N/A,FALSE,"P"}</definedName>
    <definedName name="efdfrd" hidden="1">{"Tab1",#N/A,FALSE,"P";"Tab2",#N/A,FALSE,"P"}</definedName>
    <definedName name="efdgd" localSheetId="1" hidden="1">#REF!</definedName>
    <definedName name="efdgd" hidden="1">'[115]Fax a enviar'!#REF!</definedName>
    <definedName name="EfectivoCuentasBancarias">'[79]Vaciado 1'!$D$13</definedName>
    <definedName name="efefte" localSheetId="5" hidden="1">'[115]Fax a enviar'!#REF!</definedName>
    <definedName name="efefte" localSheetId="1" hidden="1">#REF!</definedName>
    <definedName name="efefte" localSheetId="7" hidden="1">'[115]Fax a enviar'!#REF!</definedName>
    <definedName name="efefte" hidden="1">'[115]Fax a enviar'!#REF!</definedName>
    <definedName name="efsdfsd" localSheetId="5" hidden="1">#REF!</definedName>
    <definedName name="efsdfsd" localSheetId="1" hidden="1">#REF!</definedName>
    <definedName name="efsdfsd" localSheetId="7" hidden="1">#REF!</definedName>
    <definedName name="efsdfsd" hidden="1">#REF!</definedName>
    <definedName name="EIB">[56]CIRRs!$C$61</definedName>
    <definedName name="eka" localSheetId="5">#REF!</definedName>
    <definedName name="eka" localSheetId="1">#REF!</definedName>
    <definedName name="eka" localSheetId="7">#REF!</definedName>
    <definedName name="eka">#REF!</definedName>
    <definedName name="ele" localSheetId="5">#REF!</definedName>
    <definedName name="ele" localSheetId="7">#REF!</definedName>
    <definedName name="ele">#REF!</definedName>
    <definedName name="elect" localSheetId="5">#REF!</definedName>
    <definedName name="elect" localSheetId="7">#REF!</definedName>
    <definedName name="elect">#REF!</definedName>
    <definedName name="ELV" localSheetId="5">[116]FIN!#REF!</definedName>
    <definedName name="ELV" localSheetId="1">[117]FIN!#REF!</definedName>
    <definedName name="ELV" localSheetId="7">[116]FIN!#REF!</definedName>
    <definedName name="ELV">[116]FIN!#REF!</definedName>
    <definedName name="EMETEL" localSheetId="5">#REF!</definedName>
    <definedName name="EMETEL" localSheetId="1">#REF!</definedName>
    <definedName name="EMETEL" localSheetId="7">#REF!</definedName>
    <definedName name="EMETEL">#REF!</definedName>
    <definedName name="emi" localSheetId="5">#REF!</definedName>
    <definedName name="emi" localSheetId="1">#REF!</definedName>
    <definedName name="emi" localSheetId="7">#REF!</definedName>
    <definedName name="emi">#REF!</definedName>
    <definedName name="emi98j" localSheetId="5">[23]Programa!#REF!</definedName>
    <definedName name="emi98j" localSheetId="1">#REF!</definedName>
    <definedName name="emi98j" localSheetId="7">[23]Programa!#REF!</definedName>
    <definedName name="emi98j">[23]Programa!#REF!</definedName>
    <definedName name="emi98s" localSheetId="5">#REF!</definedName>
    <definedName name="emi98s" localSheetId="1">#REF!</definedName>
    <definedName name="emi98s" localSheetId="7">#REF!</definedName>
    <definedName name="emi98s">#REF!</definedName>
    <definedName name="EMISION" localSheetId="5">[65]BCP!#REF!</definedName>
    <definedName name="EMISION" localSheetId="1">#REF!</definedName>
    <definedName name="EMISION" localSheetId="7">[65]BCP!#REF!</definedName>
    <definedName name="EMISION">[65]BCP!#REF!</definedName>
    <definedName name="EMIT">'[118]Ranking Bancario'!$BF$5:$BJ$54</definedName>
    <definedName name="empty" localSheetId="5">#REF!</definedName>
    <definedName name="empty" localSheetId="1">#REF!</definedName>
    <definedName name="empty" localSheetId="7">#REF!</definedName>
    <definedName name="empty">#REF!</definedName>
    <definedName name="encajec" localSheetId="5">#REF!</definedName>
    <definedName name="encajec" localSheetId="7">#REF!</definedName>
    <definedName name="encajec">#REF!</definedName>
    <definedName name="encajed" localSheetId="5">#REF!</definedName>
    <definedName name="encajed" localSheetId="7">#REF!</definedName>
    <definedName name="encajed">#REF!</definedName>
    <definedName name="ENDA">#N/A</definedName>
    <definedName name="ENDA_PR" localSheetId="5">#REF!</definedName>
    <definedName name="ENDA_PR" localSheetId="1">#REF!</definedName>
    <definedName name="ENDA_PR" localSheetId="7">#REF!</definedName>
    <definedName name="ENDA_PR">#REF!</definedName>
    <definedName name="enda2">[1]Q6!$E$132:$AH$132</definedName>
    <definedName name="ENDE" localSheetId="5">#REF!</definedName>
    <definedName name="ENDE" localSheetId="1">#REF!</definedName>
    <definedName name="ENDE" localSheetId="7">#REF!</definedName>
    <definedName name="ENDE">#REF!</definedName>
    <definedName name="ENE._89" localSheetId="5">#REF!</definedName>
    <definedName name="ENE._89" localSheetId="7">#REF!</definedName>
    <definedName name="ENE._89">#REF!</definedName>
    <definedName name="ENE._90" localSheetId="5">#REF!</definedName>
    <definedName name="ENE._90" localSheetId="7">#REF!</definedName>
    <definedName name="ENE._90">#REF!</definedName>
    <definedName name="enri" localSheetId="5">#REF!</definedName>
    <definedName name="enri" localSheetId="1">#REF!</definedName>
    <definedName name="enri">#REF!</definedName>
    <definedName name="EP" localSheetId="5">#REF!</definedName>
    <definedName name="EP">#REF!</definedName>
    <definedName name="EPNF96" localSheetId="5">#REF!</definedName>
    <definedName name="EPNF96">#REF!</definedName>
    <definedName name="erererer" localSheetId="1" hidden="1">#REF!</definedName>
    <definedName name="erererer" hidden="1">'[103]Fax a enviar'!#REF!</definedName>
    <definedName name="ererwrw" localSheetId="1" hidden="1">#REF!</definedName>
    <definedName name="ererwrw" hidden="1">'[110]Fax a enviar'!#REF!</definedName>
    <definedName name="ergferger" localSheetId="5" hidden="1">{"Main Economic Indicators",#N/A,FALSE,"C"}</definedName>
    <definedName name="ergferger" localSheetId="1" hidden="1">{"Main Economic Indicators",#N/A,FALSE,"C"}</definedName>
    <definedName name="ergferger" localSheetId="7" hidden="1">{"Main Economic Indicators",#N/A,FALSE,"C"}</definedName>
    <definedName name="ergferger" hidden="1">{"Main Economic Indicators",#N/A,FALSE,"C"}</definedName>
    <definedName name="ergferger1" localSheetId="5" hidden="1">{"Main Economic Indicators",#N/A,FALSE,"C"}</definedName>
    <definedName name="ergferger1" localSheetId="1" hidden="1">{"Main Economic Indicators",#N/A,FALSE,"C"}</definedName>
    <definedName name="ergferger1" localSheetId="7" hidden="1">{"Main Economic Indicators",#N/A,FALSE,"C"}</definedName>
    <definedName name="ergferger1" hidden="1">{"Main Economic Indicators",#N/A,FALSE,"C"}</definedName>
    <definedName name="ernesto">#N/A</definedName>
    <definedName name="ert" localSheetId="5" hidden="1">{"Minpmon",#N/A,FALSE,"Monthinput"}</definedName>
    <definedName name="ert" localSheetId="1" hidden="1">{"Minpmon",#N/A,FALSE,"Monthinput"}</definedName>
    <definedName name="ert" localSheetId="7" hidden="1">{"Minpmon",#N/A,FALSE,"Monthinput"}</definedName>
    <definedName name="ert" hidden="1">{"Minpmon",#N/A,FALSE,"Monthinput"}</definedName>
    <definedName name="ESAF_QUAR_GDP" localSheetId="5">#REF!</definedName>
    <definedName name="ESAF_QUAR_GDP" localSheetId="1">#REF!</definedName>
    <definedName name="ESAF_QUAR_GDP" localSheetId="7">#REF!</definedName>
    <definedName name="ESAF_QUAR_GDP">#REF!</definedName>
    <definedName name="esafr" localSheetId="5">#REF!</definedName>
    <definedName name="esafr" localSheetId="1">#REF!</definedName>
    <definedName name="esafr" localSheetId="7">#REF!</definedName>
    <definedName name="esafr">#REF!</definedName>
    <definedName name="ESC" localSheetId="5">#REF!</definedName>
    <definedName name="ESC" localSheetId="1">#REF!</definedName>
    <definedName name="ESC" localSheetId="7">#REF!</definedName>
    <definedName name="ESC">#REF!</definedName>
    <definedName name="ESP" localSheetId="5">#REF!</definedName>
    <definedName name="ESP">#REF!</definedName>
    <definedName name="estacional" localSheetId="5">#REF!</definedName>
    <definedName name="estacional">#REF!</definedName>
    <definedName name="ESTRUCTURA" localSheetId="1" hidden="1">#REF!</definedName>
    <definedName name="ESTRUCTURA" hidden="1">[10]C!#REF!</definedName>
    <definedName name="etewte" localSheetId="5" hidden="1">#REF!</definedName>
    <definedName name="etewte" localSheetId="1" hidden="1">#REF!</definedName>
    <definedName name="etewte" localSheetId="7" hidden="1">#REF!</definedName>
    <definedName name="etewte" hidden="1">#REF!</definedName>
    <definedName name="etwt" localSheetId="5" hidden="1">#REF!</definedName>
    <definedName name="etwt" localSheetId="1" hidden="1">#REF!</definedName>
    <definedName name="etwt" localSheetId="7" hidden="1">#REF!</definedName>
    <definedName name="etwt" hidden="1">#REF!</definedName>
    <definedName name="EU">[56]CIRRs!$C$62</definedName>
    <definedName name="EUR">[56]CIRRs!$C$87</definedName>
    <definedName name="EURCRUDE87" localSheetId="5">#REF!</definedName>
    <definedName name="EURCRUDE87" localSheetId="1">#REF!</definedName>
    <definedName name="EURCRUDE87" localSheetId="7">#REF!</definedName>
    <definedName name="EURCRUDE87">#REF!</definedName>
    <definedName name="EURCRUDE88" localSheetId="5">#REF!</definedName>
    <definedName name="EURCRUDE88" localSheetId="1">#REF!</definedName>
    <definedName name="EURCRUDE88" localSheetId="7">#REF!</definedName>
    <definedName name="EURCRUDE88">#REF!</definedName>
    <definedName name="EURO" localSheetId="5">#REF!</definedName>
    <definedName name="EURO" localSheetId="1">#REF!</definedName>
    <definedName name="EURO" localSheetId="7">#REF!</definedName>
    <definedName name="EURO">#REF!</definedName>
    <definedName name="EURO1" localSheetId="5">#REF!</definedName>
    <definedName name="EURO1" localSheetId="1">#REF!</definedName>
    <definedName name="EURO1">#REF!</definedName>
    <definedName name="EURPROD87" localSheetId="5">#REF!</definedName>
    <definedName name="EURPROD87" localSheetId="1">#REF!</definedName>
    <definedName name="EURPROD87">#REF!</definedName>
    <definedName name="EURPROD88" localSheetId="5">#REF!</definedName>
    <definedName name="EURPROD88" localSheetId="1">#REF!</definedName>
    <definedName name="EURPROD88">#REF!</definedName>
    <definedName name="EURTOT87" localSheetId="5">#REF!</definedName>
    <definedName name="EURTOT87" localSheetId="1">#REF!</definedName>
    <definedName name="EURTOT87">#REF!</definedName>
    <definedName name="EURTOT88" localSheetId="5">#REF!</definedName>
    <definedName name="EURTOT88" localSheetId="1">#REF!</definedName>
    <definedName name="EURTOT88">#REF!</definedName>
    <definedName name="eustocks">#N/A</definedName>
    <definedName name="ex">[119]Sheet1!$N$2:$Q$26</definedName>
    <definedName name="EXCEDENTE_DEL_10__SEGUN_EL_TOPE_ASIGNADO_A__BUENOS_AIRES__LEY_N__23621">[4]C!$B$18:$N$18</definedName>
    <definedName name="Exch.Rate" localSheetId="5">#REF!</definedName>
    <definedName name="Exch.Rate" localSheetId="1">#REF!</definedName>
    <definedName name="Exch.Rate" localSheetId="7">#REF!</definedName>
    <definedName name="Exch.Rate">#REF!</definedName>
    <definedName name="ExitWRS">[120]Main!$AB$25</definedName>
    <definedName name="Exportacion_Por_Importancia">[121]Macro1!$A$1</definedName>
    <definedName name="EXR_UPDATE" localSheetId="5">#REF!</definedName>
    <definedName name="EXR_UPDATE" localSheetId="1">#REF!</definedName>
    <definedName name="EXR_UPDATE" localSheetId="7">#REF!</definedName>
    <definedName name="EXR_UPDATE">#REF!</definedName>
    <definedName name="External_debt_indicators">[122]Table3!$F$8:$AB$437:'[122]Table3'!$AB$9</definedName>
    <definedName name="FAL" localSheetId="5">#REF!</definedName>
    <definedName name="FAL" localSheetId="1">#REF!</definedName>
    <definedName name="FAL" localSheetId="7">#REF!</definedName>
    <definedName name="FAL">#REF!</definedName>
    <definedName name="FB" localSheetId="5">#REF!</definedName>
    <definedName name="FB" localSheetId="1">#REF!</definedName>
    <definedName name="FB" localSheetId="7">#REF!</definedName>
    <definedName name="FB">#REF!</definedName>
    <definedName name="FB1A" localSheetId="5">#REF!</definedName>
    <definedName name="FB1A" localSheetId="1">#REF!</definedName>
    <definedName name="FB1A" localSheetId="7">#REF!</definedName>
    <definedName name="FB1A">#REF!</definedName>
    <definedName name="fdfd" localSheetId="5" hidden="1">'[35]Fax a enviar'!#REF!</definedName>
    <definedName name="fdfd" localSheetId="7" hidden="1">'[35]Fax a enviar'!#REF!</definedName>
    <definedName name="fdfd" hidden="1">'[35]Fax a enviar'!#REF!</definedName>
    <definedName name="fdfdd" localSheetId="5" hidden="1">#REF!</definedName>
    <definedName name="fdfdd" localSheetId="1" hidden="1">#REF!</definedName>
    <definedName name="fdfdd" localSheetId="7" hidden="1">#REF!</definedName>
    <definedName name="fdfdd" hidden="1">#REF!</definedName>
    <definedName name="fdfddf" localSheetId="5" hidden="1">#REF!</definedName>
    <definedName name="fdfddf" localSheetId="1" hidden="1">#REF!</definedName>
    <definedName name="fdfddf" localSheetId="7" hidden="1">#REF!</definedName>
    <definedName name="fdfddf" hidden="1">#REF!</definedName>
    <definedName name="fdfdf" localSheetId="5" hidden="1">'[35]Fax a enviar'!#REF!</definedName>
    <definedName name="fdfdf" localSheetId="7" hidden="1">'[35]Fax a enviar'!#REF!</definedName>
    <definedName name="fdfdf" hidden="1">'[35]Fax a enviar'!#REF!</definedName>
    <definedName name="fdfds" localSheetId="5" hidden="1">#REF!</definedName>
    <definedName name="fdfds" localSheetId="1" hidden="1">#REF!</definedName>
    <definedName name="fdfds" localSheetId="7" hidden="1">#REF!</definedName>
    <definedName name="fdfds" hidden="1">#REF!</definedName>
    <definedName name="fdfdsafsdf" localSheetId="5" hidden="1">'[109]Fax a enviar'!#REF!</definedName>
    <definedName name="fdfdsafsdf" localSheetId="1" hidden="1">#REF!</definedName>
    <definedName name="fdfdsafsdf" localSheetId="7" hidden="1">'[109]Fax a enviar'!#REF!</definedName>
    <definedName name="fdfdsafsdf" hidden="1">'[109]Fax a enviar'!#REF!</definedName>
    <definedName name="fdfdsf" localSheetId="5" hidden="1">#REF!</definedName>
    <definedName name="fdfdsf" localSheetId="1" hidden="1">#REF!</definedName>
    <definedName name="fdfdsf" localSheetId="7" hidden="1">#REF!</definedName>
    <definedName name="fdfdsf" hidden="1">#REF!</definedName>
    <definedName name="fdfsd" localSheetId="5" hidden="1">'[71]Fax a enviar'!#REF!</definedName>
    <definedName name="fdfsd" localSheetId="1" hidden="1">#REF!</definedName>
    <definedName name="fdfsd" localSheetId="7" hidden="1">'[71]Fax a enviar'!#REF!</definedName>
    <definedName name="fdfsd" hidden="1">'[71]Fax a enviar'!#REF!</definedName>
    <definedName name="feb" localSheetId="5">[23]Programa!#REF!</definedName>
    <definedName name="feb" localSheetId="1">[24]Programa!#REF!</definedName>
    <definedName name="feb" localSheetId="7">[23]Programa!#REF!</definedName>
    <definedName name="feb">[23]Programa!#REF!</definedName>
    <definedName name="FEB._89" localSheetId="5">#REF!</definedName>
    <definedName name="FEB._89" localSheetId="1">#REF!</definedName>
    <definedName name="FEB._89" localSheetId="7">#REF!</definedName>
    <definedName name="FEB._89">#REF!</definedName>
    <definedName name="fecha" localSheetId="5">[23]Programa!#REF!</definedName>
    <definedName name="fecha" localSheetId="1">#REF!</definedName>
    <definedName name="fecha" localSheetId="7">[23]Programa!#REF!</definedName>
    <definedName name="fecha">[23]Programa!#REF!</definedName>
    <definedName name="fechas" localSheetId="1">[66]Contribution!$K$51:$DC$52</definedName>
    <definedName name="fechas">[67]Contribution!$K$51:$DC$52</definedName>
    <definedName name="fed" localSheetId="5" hidden="1">{"Riqfin97",#N/A,FALSE,"Tran";"Riqfinpro",#N/A,FALSE,"Tran"}</definedName>
    <definedName name="fed" localSheetId="1" hidden="1">{"Riqfin97",#N/A,FALSE,"Tran";"Riqfinpro",#N/A,FALSE,"Tran"}</definedName>
    <definedName name="fed" localSheetId="7" hidden="1">{"Riqfin97",#N/A,FALSE,"Tran";"Riqfinpro",#N/A,FALSE,"Tran"}</definedName>
    <definedName name="fed" hidden="1">{"Riqfin97",#N/A,FALSE,"Tran";"Riqfinpro",#N/A,FALSE,"Tran"}</definedName>
    <definedName name="feere" hidden="1">'[103]Fax a enviar'!#REF!</definedName>
    <definedName name="fef" hidden="1">'[103]Fax a enviar'!#REF!</definedName>
    <definedName name="fer" localSheetId="5" hidden="1">{"Riqfin97",#N/A,FALSE,"Tran";"Riqfinpro",#N/A,FALSE,"Tran"}</definedName>
    <definedName name="fer" localSheetId="1" hidden="1">{"Riqfin97",#N/A,FALSE,"Tran";"Riqfinpro",#N/A,FALSE,"Tran"}</definedName>
    <definedName name="fer" localSheetId="7" hidden="1">{"Riqfin97",#N/A,FALSE,"Tran";"Riqfinpro",#N/A,FALSE,"Tran"}</definedName>
    <definedName name="fer" hidden="1">{"Riqfin97",#N/A,FALSE,"Tran";"Riqfinpro",#N/A,FALSE,"Tran"}</definedName>
    <definedName name="FF" localSheetId="5">#REF!</definedName>
    <definedName name="FF" localSheetId="1">#REF!</definedName>
    <definedName name="FF" localSheetId="7">#REF!</definedName>
    <definedName name="FF">#REF!</definedName>
    <definedName name="FF1A" localSheetId="5">#REF!</definedName>
    <definedName name="FF1A" localSheetId="1">#REF!</definedName>
    <definedName name="FF1A" localSheetId="7">#REF!</definedName>
    <definedName name="FF1A">#REF!</definedName>
    <definedName name="fff" localSheetId="5" hidden="1">#REF!</definedName>
    <definedName name="fff" localSheetId="1" hidden="1">#REF!</definedName>
    <definedName name="fff" localSheetId="7" hidden="1">#REF!</definedName>
    <definedName name="fff" hidden="1">#REF!</definedName>
    <definedName name="ffff" localSheetId="5" hidden="1">{"Riqfin97",#N/A,FALSE,"Tran";"Riqfinpro",#N/A,FALSE,"Tran"}</definedName>
    <definedName name="ffff" localSheetId="1" hidden="1">{"Riqfin97",#N/A,FALSE,"Tran";"Riqfinpro",#N/A,FALSE,"Tran"}</definedName>
    <definedName name="ffff" localSheetId="7" hidden="1">{"Riqfin97",#N/A,FALSE,"Tran";"Riqfinpro",#N/A,FALSE,"Tran"}</definedName>
    <definedName name="ffff" hidden="1">{"Riqfin97",#N/A,FALSE,"Tran";"Riqfinpro",#N/A,FALSE,"Tran"}</definedName>
    <definedName name="fffff" localSheetId="5">#REF!</definedName>
    <definedName name="fffff" localSheetId="1">#REF!</definedName>
    <definedName name="fffff" localSheetId="7">#REF!</definedName>
    <definedName name="fffff">#REF!</definedName>
    <definedName name="ffffff" localSheetId="5" hidden="1">#REF!</definedName>
    <definedName name="ffffff" localSheetId="1" hidden="1">#REF!</definedName>
    <definedName name="ffffff" localSheetId="7" hidden="1">#REF!</definedName>
    <definedName name="ffffff" hidden="1">#REF!</definedName>
    <definedName name="fffffff" localSheetId="5" hidden="1">{"Minpmon",#N/A,FALSE,"Monthinput"}</definedName>
    <definedName name="fffffff" localSheetId="1" hidden="1">{"Minpmon",#N/A,FALSE,"Monthinput"}</definedName>
    <definedName name="fffffff" localSheetId="7" hidden="1">{"Minpmon",#N/A,FALSE,"Monthinput"}</definedName>
    <definedName name="fffffff" hidden="1">{"Minpmon",#N/A,FALSE,"Monthinput"}</definedName>
    <definedName name="fffffffff" hidden="1">'[103]Fax a enviar'!#REF!</definedName>
    <definedName name="ffffffffffffff" localSheetId="5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7" hidden="1">{"Riqfin97",#N/A,FALSE,"Tran";"Riqfinpro",#N/A,FALSE,"Tran"}</definedName>
    <definedName name="ffffffffffffff" hidden="1">{"Riqfin97",#N/A,FALSE,"Tran";"Riqfinpro",#N/A,FALSE,"Tran"}</definedName>
    <definedName name="FFNN" localSheetId="5">#REF!</definedName>
    <definedName name="FFNN" localSheetId="1">#REF!</definedName>
    <definedName name="FFNN" localSheetId="7">#REF!</definedName>
    <definedName name="FFNN">#REF!</definedName>
    <definedName name="fgf" localSheetId="5" hidden="1">{"Riqfin97",#N/A,FALSE,"Tran";"Riqfinpro",#N/A,FALSE,"Tran"}</definedName>
    <definedName name="fgf" localSheetId="1" hidden="1">{"Riqfin97",#N/A,FALSE,"Tran";"Riqfinpro",#N/A,FALSE,"Tran"}</definedName>
    <definedName name="fgf" localSheetId="7" hidden="1">{"Riqfin97",#N/A,FALSE,"Tran";"Riqfinpro",#N/A,FALSE,"Tran"}</definedName>
    <definedName name="fgf" hidden="1">{"Riqfin97",#N/A,FALSE,"Tran";"Riqfinpro",#N/A,FALSE,"Tran"}</definedName>
    <definedName name="fgfg" hidden="1">'[110]Fax a enviar'!#REF!</definedName>
    <definedName name="fghfghf" hidden="1">'[123]Fax a enviar'!#REF!</definedName>
    <definedName name="fhnfdj" hidden="1">'[103]Fax a enviar'!#REF!</definedName>
    <definedName name="FIDR" localSheetId="5">#REF!</definedName>
    <definedName name="FIDR" localSheetId="1">#REF!</definedName>
    <definedName name="FIDR" localSheetId="7">#REF!</definedName>
    <definedName name="FIDR">#REF!</definedName>
    <definedName name="Fig.1" localSheetId="5">#REF!</definedName>
    <definedName name="Fig.1" localSheetId="1">#REF!</definedName>
    <definedName name="Fig.1" localSheetId="7">#REF!</definedName>
    <definedName name="Fig.1">#REF!</definedName>
    <definedName name="FigTitle" localSheetId="5">#REF!</definedName>
    <definedName name="FigTitle" localSheetId="1">#REF!</definedName>
    <definedName name="FigTitle" localSheetId="7">#REF!</definedName>
    <definedName name="FigTitle">#REF!</definedName>
    <definedName name="Figure.3" localSheetId="5">#REF!</definedName>
    <definedName name="Figure.3" localSheetId="1">#REF!</definedName>
    <definedName name="Figure.3">#REF!</definedName>
    <definedName name="FIM" localSheetId="5">#REF!</definedName>
    <definedName name="FIM">#REF!</definedName>
    <definedName name="finan" localSheetId="5">#REF!</definedName>
    <definedName name="finan">#REF!</definedName>
    <definedName name="finan1" localSheetId="5">#REF!</definedName>
    <definedName name="finan1">#REF!</definedName>
    <definedName name="Financing" localSheetId="5" hidden="1">{"Tab1",#N/A,FALSE,"P";"Tab2",#N/A,FALSE,"P"}</definedName>
    <definedName name="Financing" localSheetId="1" hidden="1">{"Tab1",#N/A,FALSE,"P";"Tab2",#N/A,FALSE,"P"}</definedName>
    <definedName name="Financing" localSheetId="7" hidden="1">{"Tab1",#N/A,FALSE,"P";"Tab2",#N/A,FALSE,"P"}</definedName>
    <definedName name="Financing" hidden="1">{"Tab1",#N/A,FALSE,"P";"Tab2",#N/A,FALSE,"P"}</definedName>
    <definedName name="Finland_wt">'[74]OECD wgt'!$B$18</definedName>
    <definedName name="FIP" localSheetId="5">[124]Q4!#REF!</definedName>
    <definedName name="FIP" localSheetId="1">[124]Q4!#REF!</definedName>
    <definedName name="FIP" localSheetId="7">[124]Q4!#REF!</definedName>
    <definedName name="FIP">[124]Q4!#REF!</definedName>
    <definedName name="Fisc" localSheetId="5">#REF!</definedName>
    <definedName name="Fisc" localSheetId="1">#REF!</definedName>
    <definedName name="Fisc" localSheetId="7">#REF!</definedName>
    <definedName name="Fisc">#REF!</definedName>
    <definedName name="Fisca" localSheetId="5">#REF!</definedName>
    <definedName name="Fisca" localSheetId="1">#REF!</definedName>
    <definedName name="Fisca" localSheetId="7">#REF!</definedName>
    <definedName name="Fisca">#REF!</definedName>
    <definedName name="FISUM" localSheetId="5">#REF!</definedName>
    <definedName name="FISUM" localSheetId="7">#REF!</definedName>
    <definedName name="FISUM">#REF!</definedName>
    <definedName name="FLIBOR" localSheetId="5">[124]Q4!#REF!</definedName>
    <definedName name="FLIBOR" localSheetId="7">[124]Q4!#REF!</definedName>
    <definedName name="FLIBOR">[124]Q4!#REF!</definedName>
    <definedName name="FLOPEC" localSheetId="5">#REF!</definedName>
    <definedName name="FLOPEC" localSheetId="1">#REF!</definedName>
    <definedName name="FLOPEC" localSheetId="7">#REF!</definedName>
    <definedName name="FLOPEC">#REF!</definedName>
    <definedName name="FLOWS" localSheetId="5">#REF!</definedName>
    <definedName name="FLOWS" localSheetId="1">#REF!</definedName>
    <definedName name="FLOWS" localSheetId="7">#REF!</definedName>
    <definedName name="FLOWS">#REF!</definedName>
    <definedName name="fluct" localSheetId="5">#REF!</definedName>
    <definedName name="fluct" localSheetId="1">#REF!</definedName>
    <definedName name="fluct" localSheetId="7">#REF!</definedName>
    <definedName name="fluct">#REF!</definedName>
    <definedName name="Flujo">[85]Hoja5!$X$1:$AF$61</definedName>
    <definedName name="FLUXO" localSheetId="5">#REF!</definedName>
    <definedName name="FLUXO" localSheetId="1">#REF!</definedName>
    <definedName name="FLUXO" localSheetId="7">#REF!</definedName>
    <definedName name="FLUXO">#REF!</definedName>
    <definedName name="FMB" localSheetId="5">#REF!</definedName>
    <definedName name="FMB" localSheetId="1">#REF!</definedName>
    <definedName name="FMB" localSheetId="7">#REF!</definedName>
    <definedName name="FMB">#REF!</definedName>
    <definedName name="FMI" localSheetId="5">[65]BCP!#REF!</definedName>
    <definedName name="FMI" localSheetId="1">#REF!</definedName>
    <definedName name="FMI" localSheetId="7">[65]BCP!#REF!</definedName>
    <definedName name="FMI">[65]BCP!#REF!</definedName>
    <definedName name="FMK" localSheetId="5">#REF!</definedName>
    <definedName name="FMK" localSheetId="1">#REF!</definedName>
    <definedName name="FMK" localSheetId="7">#REF!</definedName>
    <definedName name="FMK">#REF!</definedName>
    <definedName name="FODESEC" localSheetId="5">#REF!</definedName>
    <definedName name="FODESEC" localSheetId="7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[85]Hoja5!$J$1:$U$44</definedName>
    <definedName name="FORMATO">#N/A</definedName>
    <definedName name="FRAMENO" localSheetId="5">#REF!</definedName>
    <definedName name="FRAMENO" localSheetId="1">#REF!</definedName>
    <definedName name="FRAMENO" localSheetId="7">#REF!</definedName>
    <definedName name="FRAMENO">#REF!</definedName>
    <definedName name="framework_macro" localSheetId="5">#REF!</definedName>
    <definedName name="framework_macro" localSheetId="1">#REF!</definedName>
    <definedName name="framework_macro" localSheetId="7">#REF!</definedName>
    <definedName name="framework_macro">#REF!</definedName>
    <definedName name="framework_macro_new" localSheetId="5">#REF!</definedName>
    <definedName name="framework_macro_new" localSheetId="1">#REF!</definedName>
    <definedName name="framework_macro_new" localSheetId="7">#REF!</definedName>
    <definedName name="framework_macro_new">#REF!</definedName>
    <definedName name="framework_monetary" localSheetId="5">#REF!</definedName>
    <definedName name="framework_monetary">#REF!</definedName>
    <definedName name="FRAMEYES" localSheetId="5">#REF!</definedName>
    <definedName name="FRAMEYES">#REF!</definedName>
    <definedName name="France_wt">'[74]OECD wgt'!$B$7</definedName>
    <definedName name="fre" localSheetId="5" hidden="1">{"Tab1",#N/A,FALSE,"P";"Tab2",#N/A,FALSE,"P"}</definedName>
    <definedName name="fre" localSheetId="1" hidden="1">{"Tab1",#N/A,FALSE,"P";"Tab2",#N/A,FALSE,"P"}</definedName>
    <definedName name="fre" localSheetId="7" hidden="1">{"Tab1",#N/A,FALSE,"P";"Tab2",#N/A,FALSE,"P"}</definedName>
    <definedName name="fre" hidden="1">{"Tab1",#N/A,FALSE,"P";"Tab2",#N/A,FALSE,"P"}</definedName>
    <definedName name="FRF" localSheetId="5">#REF!</definedName>
    <definedName name="FRF" localSheetId="1">#REF!</definedName>
    <definedName name="FRF" localSheetId="7">#REF!</definedName>
    <definedName name="FRF">#REF!</definedName>
    <definedName name="FRFEURO" localSheetId="5">#REF!</definedName>
    <definedName name="FRFEURO" localSheetId="1">#REF!</definedName>
    <definedName name="FRFEURO" localSheetId="7">#REF!</definedName>
    <definedName name="FRFEURO">#REF!</definedName>
    <definedName name="FS" localSheetId="5">#REF!</definedName>
    <definedName name="FS" localSheetId="1">#REF!</definedName>
    <definedName name="FS" localSheetId="7">#REF!</definedName>
    <definedName name="FS">#REF!</definedName>
    <definedName name="FS1A" localSheetId="5">#REF!</definedName>
    <definedName name="FS1A" localSheetId="1">#REF!</definedName>
    <definedName name="FS1A">#REF!</definedName>
    <definedName name="fsdfsd" hidden="1">[125]C!#REF!</definedName>
    <definedName name="fsdsdfa" hidden="1">'[109]Fax a enviar'!#REF!</definedName>
    <definedName name="FT" localSheetId="5">#REF!</definedName>
    <definedName name="FT" localSheetId="1">#REF!</definedName>
    <definedName name="FT" localSheetId="7">#REF!</definedName>
    <definedName name="FT">#REF!</definedName>
    <definedName name="FT1A" localSheetId="5">#REF!</definedName>
    <definedName name="FT1A" localSheetId="1">#REF!</definedName>
    <definedName name="FT1A" localSheetId="7">#REF!</definedName>
    <definedName name="FT1A">#REF!</definedName>
    <definedName name="ftaref" localSheetId="5">#REF!</definedName>
    <definedName name="ftaref" localSheetId="7">#REF!</definedName>
    <definedName name="ftaref">#REF!</definedName>
    <definedName name="ftconf" localSheetId="5">#REF!</definedName>
    <definedName name="ftconf">#REF!</definedName>
    <definedName name="ftima" localSheetId="5">#REF!</definedName>
    <definedName name="ftima">#REF!</definedName>
    <definedName name="ftimaf" localSheetId="5">#REF!</definedName>
    <definedName name="ftimaf">#REF!</definedName>
    <definedName name="ftr" localSheetId="5" hidden="1">{"Riqfin97",#N/A,FALSE,"Tran";"Riqfinpro",#N/A,FALSE,"Tran"}</definedName>
    <definedName name="ftr" localSheetId="1" hidden="1">{"Riqfin97",#N/A,FALSE,"Tran";"Riqfinpro",#N/A,FALSE,"Tran"}</definedName>
    <definedName name="ftr" localSheetId="7" hidden="1">{"Riqfin97",#N/A,FALSE,"Tran";"Riqfinpro",#N/A,FALSE,"Tran"}</definedName>
    <definedName name="ftr" hidden="1">{"Riqfin97",#N/A,FALSE,"Tran";"Riqfinpro",#N/A,FALSE,"Tran"}</definedName>
    <definedName name="fty" localSheetId="5" hidden="1">{"Riqfin97",#N/A,FALSE,"Tran";"Riqfinpro",#N/A,FALSE,"Tran"}</definedName>
    <definedName name="fty" localSheetId="1" hidden="1">{"Riqfin97",#N/A,FALSE,"Tran";"Riqfinpro",#N/A,FALSE,"Tran"}</definedName>
    <definedName name="fty" localSheetId="7" hidden="1">{"Riqfin97",#N/A,FALSE,"Tran";"Riqfinpro",#N/A,FALSE,"Tran"}</definedName>
    <definedName name="fty" hidden="1">{"Riqfin97",#N/A,FALSE,"Tran";"Riqfinpro",#N/A,FALSE,"Tran"}</definedName>
    <definedName name="FUENTE" localSheetId="5">#REF!</definedName>
    <definedName name="FUENTE" localSheetId="1">#REF!</definedName>
    <definedName name="FUENTE" localSheetId="7">#REF!</definedName>
    <definedName name="FUENTE">#REF!</definedName>
    <definedName name="fuente1" localSheetId="5">#REF!</definedName>
    <definedName name="fuente1" localSheetId="1">#REF!</definedName>
    <definedName name="fuente1" localSheetId="7">#REF!</definedName>
    <definedName name="fuente1">#REF!</definedName>
    <definedName name="FUENTE2" localSheetId="5">#REF!</definedName>
    <definedName name="FUENTE2" localSheetId="7">#REF!</definedName>
    <definedName name="FUENTE2">#REF!</definedName>
    <definedName name="Fuentes" localSheetId="5">#REF!</definedName>
    <definedName name="Fuentes">#REF!</definedName>
    <definedName name="fx" localSheetId="5">#REF!</definedName>
    <definedName name="fx" localSheetId="1">#REF!</definedName>
    <definedName name="fx">#REF!</definedName>
    <definedName name="FX98IGP" localSheetId="5">#REF!</definedName>
    <definedName name="FX98IGP">#REF!</definedName>
    <definedName name="FX98RE" localSheetId="5">#REF!</definedName>
    <definedName name="FX98RE">#REF!</definedName>
    <definedName name="FX99RE" localSheetId="5">#REF!</definedName>
    <definedName name="FX99RE">#REF!</definedName>
    <definedName name="G" localSheetId="5" hidden="1">{"Main Economic Indicators",#N/A,FALSE,"C"}</definedName>
    <definedName name="G" localSheetId="1" hidden="1">{"Main Economic Indicators",#N/A,FALSE,"C"}</definedName>
    <definedName name="G" localSheetId="7" hidden="1">{"Main Economic Indicators",#N/A,FALSE,"C"}</definedName>
    <definedName name="G" hidden="1">{"Main Economic Indicators",#N/A,FALSE,"C"}</definedName>
    <definedName name="g1std" localSheetId="5">#REF!</definedName>
    <definedName name="g1std" localSheetId="1">#REF!</definedName>
    <definedName name="g1std" localSheetId="7">#REF!</definedName>
    <definedName name="g1std">#REF!</definedName>
    <definedName name="g2std" localSheetId="5">#REF!</definedName>
    <definedName name="g2std" localSheetId="7">#REF!</definedName>
    <definedName name="g2std">#REF!</definedName>
    <definedName name="GAP" localSheetId="5">#REF!</definedName>
    <definedName name="GAP" localSheetId="7">#REF!</definedName>
    <definedName name="GAP">#REF!</definedName>
    <definedName name="GAPFGFROM" localSheetId="5">#REF!</definedName>
    <definedName name="GAPFGFROM" localSheetId="1">#REF!</definedName>
    <definedName name="GAPFGFROM">#REF!</definedName>
    <definedName name="GAPFGTO" localSheetId="5">#REF!</definedName>
    <definedName name="GAPFGTO" localSheetId="1">#REF!</definedName>
    <definedName name="GAPFGTO">#REF!</definedName>
    <definedName name="GAPSTFROM" localSheetId="5">#REF!</definedName>
    <definedName name="GAPSTFROM">#REF!</definedName>
    <definedName name="GAPSTTO" localSheetId="5">#REF!</definedName>
    <definedName name="GAPSTTO">#REF!</definedName>
    <definedName name="GAPTEST" localSheetId="5">#REF!</definedName>
    <definedName name="GAPTEST">#REF!</definedName>
    <definedName name="GAPTESTFG" localSheetId="5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 localSheetId="1">#REF!</definedName>
    <definedName name="GATO" localSheetId="7">#REF!</definedName>
    <definedName name="GATO">#REF!</definedName>
    <definedName name="Gave" localSheetId="5">#REF!</definedName>
    <definedName name="Gave" localSheetId="7">#REF!</definedName>
    <definedName name="Gave">#REF!</definedName>
    <definedName name="GAZZETTE" localSheetId="5">#REF!</definedName>
    <definedName name="GAZZETTE" localSheetId="7">#REF!</definedName>
    <definedName name="GAZZETTE">#REF!</definedName>
    <definedName name="GBP" localSheetId="5">#REF!</definedName>
    <definedName name="GBP" localSheetId="1">#REF!</definedName>
    <definedName name="GBP">#REF!</definedName>
    <definedName name="GCB" localSheetId="1">[86]Q4!#REF!</definedName>
    <definedName name="GCB">[63]Q4!#REF!</definedName>
    <definedName name="GCB_NGDP">#N/A</definedName>
    <definedName name="GCEC" localSheetId="5">#REF!</definedName>
    <definedName name="GCEC" localSheetId="1">#REF!</definedName>
    <definedName name="GCEC" localSheetId="7">#REF!</definedName>
    <definedName name="GCEC">#REF!</definedName>
    <definedName name="GCED" localSheetId="5">#REF!</definedName>
    <definedName name="GCED" localSheetId="7">#REF!</definedName>
    <definedName name="GCED">#REF!</definedName>
    <definedName name="GCEE" localSheetId="5">#REF!</definedName>
    <definedName name="GCEE" localSheetId="7">#REF!</definedName>
    <definedName name="GCEE">#REF!</definedName>
    <definedName name="GCEEP" localSheetId="5">#REF!</definedName>
    <definedName name="GCEEP">#REF!</definedName>
    <definedName name="GCEES" localSheetId="5">#REF!</definedName>
    <definedName name="GCEES">#REF!</definedName>
    <definedName name="GCEG" localSheetId="5">#REF!</definedName>
    <definedName name="GCEG">#REF!</definedName>
    <definedName name="GCEH" localSheetId="5">#REF!</definedName>
    <definedName name="GCEH">#REF!</definedName>
    <definedName name="GCEHP" localSheetId="5">#REF!</definedName>
    <definedName name="GCEHP">#REF!</definedName>
    <definedName name="GCEI_D" localSheetId="5">#REF!</definedName>
    <definedName name="GCEI_D">#REF!</definedName>
    <definedName name="GCEI_F" localSheetId="5">#REF!</definedName>
    <definedName name="GCEI_F">#REF!</definedName>
    <definedName name="GCENL" localSheetId="5">#REF!</definedName>
    <definedName name="GCENL">#REF!</definedName>
    <definedName name="GCEO" localSheetId="5">#REF!</definedName>
    <definedName name="GCEO">#REF!</definedName>
    <definedName name="GCESWH" localSheetId="5">#REF!</definedName>
    <definedName name="GCESWH">#REF!</definedName>
    <definedName name="GCEW" localSheetId="5">#REF!</definedName>
    <definedName name="GCEW">#REF!</definedName>
    <definedName name="GCG" localSheetId="5">#REF!</definedName>
    <definedName name="GCG">#REF!</definedName>
    <definedName name="GCGC" localSheetId="5">#REF!</definedName>
    <definedName name="GCGC">#REF!</definedName>
    <definedName name="GCND_NGDP" localSheetId="1">[86]Q4!#REF!</definedName>
    <definedName name="GCND_NGDP">[63]Q4!#REF!</definedName>
    <definedName name="GCRG" localSheetId="5">#REF!</definedName>
    <definedName name="GCRG" localSheetId="1">#REF!</definedName>
    <definedName name="GCRG" localSheetId="7">#REF!</definedName>
    <definedName name="GCRG">#REF!</definedName>
    <definedName name="gdg" localSheetId="5" hidden="1">'[103]Fax a enviar'!#REF!</definedName>
    <definedName name="gdg" localSheetId="1" hidden="1">#REF!</definedName>
    <definedName name="gdg" localSheetId="7" hidden="1">'[103]Fax a enviar'!#REF!</definedName>
    <definedName name="gdg" hidden="1">'[103]Fax a enviar'!#REF!</definedName>
    <definedName name="gdgd" localSheetId="5" hidden="1">'[115]Fax a enviar'!#REF!</definedName>
    <definedName name="gdgd" localSheetId="1" hidden="1">#REF!</definedName>
    <definedName name="gdgd" hidden="1">'[115]Fax a enviar'!#REF!</definedName>
    <definedName name="gdp">[126]GDP_WEO!$A$3:$AB$188</definedName>
    <definedName name="gdpall">[126]GDP!$B$2:$AD$134</definedName>
    <definedName name="GDPDEFL" localSheetId="5">[127]NA!#REF!</definedName>
    <definedName name="GDPDEFL" localSheetId="1">[128]NA!#REF!</definedName>
    <definedName name="GDPDEFL" localSheetId="7">[127]NA!#REF!</definedName>
    <definedName name="GDPDEFL">[127]NA!#REF!</definedName>
    <definedName name="GDPOR" localSheetId="5">[127]NA!#REF!</definedName>
    <definedName name="GDPOR" localSheetId="1">[128]NA!#REF!</definedName>
    <definedName name="GDPOR" localSheetId="7">[127]NA!#REF!</definedName>
    <definedName name="GDPOR">[127]NA!#REF!</definedName>
    <definedName name="GDPOR_" localSheetId="5">[127]NA!#REF!</definedName>
    <definedName name="GDPOR_" localSheetId="1">[128]NA!#REF!</definedName>
    <definedName name="GDPOR_" localSheetId="7">[127]NA!#REF!</definedName>
    <definedName name="GDPOR_">[127]NA!#REF!</definedName>
    <definedName name="gdppc">[126]GDPpc_WEO!$A$3:$AC$188</definedName>
    <definedName name="Germany_wt">'[74]OECD wgt'!$B$6</definedName>
    <definedName name="Gestión">[85]Hoja2!$A$1:$L$76</definedName>
    <definedName name="gfdsgfsa" localSheetId="5" hidden="1">{"Riqfin97",#N/A,FALSE,"Tran";"Riqfinpro",#N/A,FALSE,"Tran"}</definedName>
    <definedName name="gfdsgfsa" localSheetId="1" hidden="1">{"Riqfin97",#N/A,FALSE,"Tran";"Riqfinpro",#N/A,FALSE,"Tran"}</definedName>
    <definedName name="gfdsgfsa" localSheetId="7" hidden="1">{"Riqfin97",#N/A,FALSE,"Tran";"Riqfinpro",#N/A,FALSE,"Tran"}</definedName>
    <definedName name="gfdsgfsa" hidden="1">{"Riqfin97",#N/A,FALSE,"Tran";"Riqfinpro",#N/A,FALSE,"Tran"}</definedName>
    <definedName name="GG" localSheetId="5">#REF!</definedName>
    <definedName name="GG" localSheetId="1">#REF!</definedName>
    <definedName name="GG" localSheetId="7">#REF!</definedName>
    <definedName name="GG">#REF!</definedName>
    <definedName name="GGB" localSheetId="5">[63]Q4!#REF!</definedName>
    <definedName name="GGB" localSheetId="1">[86]Q4!#REF!</definedName>
    <definedName name="GGB" localSheetId="7">[63]Q4!#REF!</definedName>
    <definedName name="GGB">[63]Q4!#REF!</definedName>
    <definedName name="GGB_NGDP">#N/A</definedName>
    <definedName name="GGBXI" localSheetId="5">[124]Q4!#REF!</definedName>
    <definedName name="GGBXI" localSheetId="7">[124]Q4!#REF!</definedName>
    <definedName name="GGBXI">[124]Q4!#REF!</definedName>
    <definedName name="GGEC" localSheetId="5">#REF!</definedName>
    <definedName name="GGEC" localSheetId="1">#REF!</definedName>
    <definedName name="GGEC" localSheetId="7">#REF!</definedName>
    <definedName name="GGEC">#REF!</definedName>
    <definedName name="GGENL" localSheetId="5">#REF!</definedName>
    <definedName name="GGENL" localSheetId="1">#REF!</definedName>
    <definedName name="GGENL" localSheetId="7">#REF!</definedName>
    <definedName name="GGENL">#REF!</definedName>
    <definedName name="ggfrfff" localSheetId="5" hidden="1">#REF!</definedName>
    <definedName name="ggfrfff" localSheetId="1" hidden="1">#REF!</definedName>
    <definedName name="ggfrfff" localSheetId="7" hidden="1">#REF!</definedName>
    <definedName name="ggfrfff" hidden="1">#REF!</definedName>
    <definedName name="ggg" localSheetId="5" hidden="1">{"Riqfin97",#N/A,FALSE,"Tran";"Riqfinpro",#N/A,FALSE,"Tran"}</definedName>
    <definedName name="ggg" localSheetId="1" hidden="1">{"Riqfin97",#N/A,FALSE,"Tran";"Riqfinpro",#N/A,FALSE,"Tran"}</definedName>
    <definedName name="ggg" localSheetId="7" hidden="1">{"Riqfin97",#N/A,FALSE,"Tran";"Riqfinpro",#N/A,FALSE,"Tran"}</definedName>
    <definedName name="ggg" hidden="1">{"Riqfin97",#N/A,FALSE,"Tran";"Riqfinpro",#N/A,FALSE,"Tran"}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'[129]J(Priv.Cap)'!#REF!</definedName>
    <definedName name="ggggggggggggggg" localSheetId="5" hidden="1">#REF!</definedName>
    <definedName name="ggggggggggggggg" localSheetId="1" hidden="1">#REF!</definedName>
    <definedName name="ggggggggggggggg" localSheetId="7" hidden="1">#REF!</definedName>
    <definedName name="ggggggggggggggg" hidden="1">#REF!</definedName>
    <definedName name="GGperc" localSheetId="5">#REF!</definedName>
    <definedName name="GGperc" localSheetId="7">#REF!</definedName>
    <definedName name="GGperc">#REF!</definedName>
    <definedName name="GGRG" localSheetId="5">#REF!</definedName>
    <definedName name="GGRG" localSheetId="7">#REF!</definedName>
    <definedName name="GGRG">#REF!</definedName>
    <definedName name="GGSB" localSheetId="5">[124]Q4!#REF!</definedName>
    <definedName name="GGSB" localSheetId="7">[124]Q4!#REF!</definedName>
    <definedName name="GGSB">[124]Q4!#REF!</definedName>
    <definedName name="GGSBXS" localSheetId="5">[124]Q4!#REF!</definedName>
    <definedName name="GGSBXS" localSheetId="7">[124]Q4!#REF!</definedName>
    <definedName name="GGSBXS">[124]Q4!#REF!</definedName>
    <definedName name="ght" localSheetId="5" hidden="1">{"Tab1",#N/A,FALSE,"P";"Tab2",#N/A,FALSE,"P"}</definedName>
    <definedName name="ght" localSheetId="1" hidden="1">{"Tab1",#N/A,FALSE,"P";"Tab2",#N/A,FALSE,"P"}</definedName>
    <definedName name="ght" localSheetId="7" hidden="1">{"Tab1",#N/A,FALSE,"P";"Tab2",#N/A,FALSE,"P"}</definedName>
    <definedName name="ght" hidden="1">{"Tab1",#N/A,FALSE,"P";"Tab2",#N/A,FALSE,"P"}</definedName>
    <definedName name="GL_Z" localSheetId="5">#REF!</definedName>
    <definedName name="GL_Z" localSheetId="1">#REF!</definedName>
    <definedName name="GL_Z" localSheetId="7">#REF!</definedName>
    <definedName name="GL_Z">#REF!</definedName>
    <definedName name="gni">[100]GNIpc!$A$1:$R$235</definedName>
    <definedName name="goafrica" localSheetId="1">#REF!</definedName>
    <definedName name="goafrica">[130]!goafrica</definedName>
    <definedName name="goasia" localSheetId="1">#REF!</definedName>
    <definedName name="goasia">[130]!goasia</definedName>
    <definedName name="GOB" localSheetId="5">#REF!</definedName>
    <definedName name="GOB" localSheetId="1">#REF!</definedName>
    <definedName name="GOB" localSheetId="7">#REF!</definedName>
    <definedName name="GOB">#REF!</definedName>
    <definedName name="goeeup" localSheetId="1">#REF!</definedName>
    <definedName name="goeeup">[130]!goeeup</definedName>
    <definedName name="GOESC96" localSheetId="5">#REF!</definedName>
    <definedName name="GOESC96" localSheetId="1">#REF!</definedName>
    <definedName name="GOESC96" localSheetId="7">#REF!</definedName>
    <definedName name="GOESC96">#REF!</definedName>
    <definedName name="goeurope" localSheetId="1">#REF!</definedName>
    <definedName name="goeurope">[130]!goeurope</definedName>
    <definedName name="golamerica" localSheetId="1">#REF!</definedName>
    <definedName name="golamerica">[130]!golamerica</definedName>
    <definedName name="gomeast" localSheetId="1">#REF!</definedName>
    <definedName name="gomeast">[130]!gomeast</definedName>
    <definedName name="gooecd" localSheetId="1">#REF!</definedName>
    <definedName name="gooecd">[130]!gooecd</definedName>
    <definedName name="goopec" localSheetId="1">#REF!</definedName>
    <definedName name="goopec">[130]!goopec</definedName>
    <definedName name="gosummary" localSheetId="1">#REF!</definedName>
    <definedName name="gosummary">[130]!gosummary</definedName>
    <definedName name="_xlnm.Recorder" localSheetId="5">#REF!</definedName>
    <definedName name="_xlnm.Recorder" localSheetId="1">#REF!</definedName>
    <definedName name="_xlnm.Recorder" localSheetId="7">#REF!</definedName>
    <definedName name="_xlnm.Recorder">#REF!</definedName>
    <definedName name="Grace_IDA">[112]NPV!$B$25</definedName>
    <definedName name="Grace_IDA1" localSheetId="5">#REF!</definedName>
    <definedName name="Grace_IDA1" localSheetId="1">#REF!</definedName>
    <definedName name="Grace_IDA1" localSheetId="7">#REF!</definedName>
    <definedName name="Grace_IDA1">#REF!</definedName>
    <definedName name="Grace_NC" localSheetId="5">[112]NPV!#REF!</definedName>
    <definedName name="Grace_NC" localSheetId="1">#REF!</definedName>
    <definedName name="Grace_NC" localSheetId="7">[112]NPV!#REF!</definedName>
    <definedName name="Grace_NC">[112]NPV!#REF!</definedName>
    <definedName name="Grace1_IDA" localSheetId="5">#REF!</definedName>
    <definedName name="Grace1_IDA" localSheetId="1">#REF!</definedName>
    <definedName name="Grace1_IDA" localSheetId="7">#REF!</definedName>
    <definedName name="Grace1_IDA">#REF!</definedName>
    <definedName name="graf">#N/A</definedName>
    <definedName name="GRAF2">#N/A</definedName>
    <definedName name="GRAFDOM">#N/A</definedName>
    <definedName name="grafico" localSheetId="1">[5]!grafico</definedName>
    <definedName name="grafico">[6]!grafico</definedName>
    <definedName name="GRÁFICO_10.3.1.">'[96]GRÁFICO DE FONDO POR AFILIADO'!$A$3:$H$35</definedName>
    <definedName name="GRÁFICO_10.3.2">'[96]GRÁFICO DE FONDO POR AFILIADO'!$A$36:$H$68</definedName>
    <definedName name="GRÁFICO_10.3.3">'[96]GRÁFICO DE FONDO POR AFILIADO'!$A$69:$H$101</definedName>
    <definedName name="GRÁFICO_10.3.4.">'[96]GRÁFICO DE FONDO POR AFILIADO'!$A$103:$H$135</definedName>
    <definedName name="GRÁFICO_N_10.2.4." localSheetId="5">#REF!</definedName>
    <definedName name="GRÁFICO_N_10.2.4." localSheetId="1">#REF!</definedName>
    <definedName name="GRÁFICO_N_10.2.4." localSheetId="7">#REF!</definedName>
    <definedName name="GRÁFICO_N_10.2.4.">#REF!</definedName>
    <definedName name="GRAFICO2">#N/A</definedName>
    <definedName name="gre" localSheetId="5" hidden="1">{"Riqfin97",#N/A,FALSE,"Tran";"Riqfinpro",#N/A,FALSE,"Tran"}</definedName>
    <definedName name="gre" localSheetId="1" hidden="1">{"Riqfin97",#N/A,FALSE,"Tran";"Riqfinpro",#N/A,FALSE,"Tran"}</definedName>
    <definedName name="gre" localSheetId="7" hidden="1">{"Riqfin97",#N/A,FALSE,"Tran";"Riqfinpro",#N/A,FALSE,"Tran"}</definedName>
    <definedName name="gre" hidden="1">{"Riqfin97",#N/A,FALSE,"Tran";"Riqfinpro",#N/A,FALSE,"Tran"}</definedName>
    <definedName name="Greece_wt">'[74]OECD wgt'!$B$19</definedName>
    <definedName name="grtrt" localSheetId="5" hidden="1">'[110]Fax a enviar'!#REF!</definedName>
    <definedName name="grtrt" localSheetId="1" hidden="1">'[110]Fax a enviar'!#REF!</definedName>
    <definedName name="grtrt" localSheetId="7" hidden="1">'[110]Fax a enviar'!#REF!</definedName>
    <definedName name="grtrt" hidden="1">'[110]Fax a enviar'!#REF!</definedName>
    <definedName name="Gstd" localSheetId="5">#REF!</definedName>
    <definedName name="Gstd" localSheetId="1">#REF!</definedName>
    <definedName name="Gstd" localSheetId="7">#REF!</definedName>
    <definedName name="Gstd">#REF!</definedName>
    <definedName name="GT">'[69]GT%'!$C$5</definedName>
    <definedName name="gtryrtyr" localSheetId="5" hidden="1">#REF!</definedName>
    <definedName name="gtryrtyr" localSheetId="1" hidden="1">#REF!</definedName>
    <definedName name="gtryrtyr" localSheetId="7" hidden="1">#REF!</definedName>
    <definedName name="gtryrtyr" hidden="1">#REF!</definedName>
    <definedName name="GUEBVIO" localSheetId="5" hidden="1">#REF!</definedName>
    <definedName name="GUEBVIO" localSheetId="7" hidden="1">#REF!</definedName>
    <definedName name="GUEBVIO" hidden="1">#REF!</definedName>
    <definedName name="GUIL" localSheetId="5">#REF!</definedName>
    <definedName name="GUIL" localSheetId="1">#REF!</definedName>
    <definedName name="GUIL" localSheetId="7">#REF!</definedName>
    <definedName name="GUIL">#REF!</definedName>
    <definedName name="GUIL1" localSheetId="5">#REF!</definedName>
    <definedName name="GUIL1" localSheetId="1">#REF!</definedName>
    <definedName name="GUIL1">#REF!</definedName>
    <definedName name="GYEAR2021" localSheetId="1">[101]Gold!$B$583:$J$583</definedName>
    <definedName name="GYEAR2021">[102]Gold!$B$583:$J$583</definedName>
    <definedName name="GYEAR2022" localSheetId="1">[101]Gold!$K$583:$U$583</definedName>
    <definedName name="GYEAR2022">[102]Gold!$K$583:$U$583</definedName>
    <definedName name="gyu" localSheetId="5" hidden="1">{"Tab1",#N/A,FALSE,"P";"Tab2",#N/A,FALSE,"P"}</definedName>
    <definedName name="gyu" localSheetId="1" hidden="1">{"Tab1",#N/A,FALSE,"P";"Tab2",#N/A,FALSE,"P"}</definedName>
    <definedName name="gyu" localSheetId="7" hidden="1">{"Tab1",#N/A,FALSE,"P";"Tab2",#N/A,FALSE,"P"}</definedName>
    <definedName name="gyu" hidden="1">{"Tab1",#N/A,FALSE,"P";"Tab2",#N/A,FALSE,"P"}</definedName>
    <definedName name="h" localSheetId="5" hidden="1">#REF!</definedName>
    <definedName name="h" localSheetId="1" hidden="1">#REF!</definedName>
    <definedName name="h" localSheetId="7" hidden="1">#REF!</definedName>
    <definedName name="h" hidden="1">#REF!</definedName>
    <definedName name="hdhdfghdf" localSheetId="5" hidden="1">{"Minpmon",#N/A,FALSE,"Monthinput"}</definedName>
    <definedName name="hdhdfghdf" localSheetId="1" hidden="1">{"Minpmon",#N/A,FALSE,"Monthinput"}</definedName>
    <definedName name="hdhdfghdf" localSheetId="7" hidden="1">{"Minpmon",#N/A,FALSE,"Monthinput"}</definedName>
    <definedName name="hdhdfghdf" hidden="1">{"Minpmon",#N/A,FALSE,"Monthinput"}</definedName>
    <definedName name="HEADING" localSheetId="5">#REF!</definedName>
    <definedName name="HEADING" localSheetId="1">#REF!</definedName>
    <definedName name="HEADING" localSheetId="7">#REF!</definedName>
    <definedName name="HEADING">#REF!</definedName>
    <definedName name="Heading2" localSheetId="5">#REF!</definedName>
    <definedName name="Heading2" localSheetId="7">#REF!</definedName>
    <definedName name="Heading2">#REF!</definedName>
    <definedName name="Heading39">'[50]shared data'!$A$1:$G$5</definedName>
    <definedName name="hfhf" localSheetId="5">#REF!</definedName>
    <definedName name="hfhf" localSheetId="1">#REF!</definedName>
    <definedName name="hfhf" localSheetId="7">#REF!</definedName>
    <definedName name="hfhf">#REF!</definedName>
    <definedName name="hfhfhf" localSheetId="5" hidden="1">'[103]Fax a enviar'!#REF!</definedName>
    <definedName name="hfhfhf" localSheetId="1" hidden="1">#REF!</definedName>
    <definedName name="hfhfhf" localSheetId="7" hidden="1">'[103]Fax a enviar'!#REF!</definedName>
    <definedName name="hfhfhf" hidden="1">'[103]Fax a enviar'!#REF!</definedName>
    <definedName name="hhh" localSheetId="5" hidden="1">'[131]J(Priv.Cap)'!#REF!</definedName>
    <definedName name="hhh" localSheetId="1" hidden="1">#REF!</definedName>
    <definedName name="hhh" hidden="1">'[131]J(Priv.Cap)'!#REF!</definedName>
    <definedName name="HHHH" localSheetId="5" hidden="1">#REF!</definedName>
    <definedName name="HHHH" localSheetId="1" hidden="1">#REF!</definedName>
    <definedName name="HHHH" localSheetId="7" hidden="1">#REF!</definedName>
    <definedName name="HHHH" hidden="1">#REF!</definedName>
    <definedName name="hhhhh" localSheetId="5" hidden="1">{"Tab1",#N/A,FALSE,"P";"Tab2",#N/A,FALSE,"P"}</definedName>
    <definedName name="hhhhh" localSheetId="1" hidden="1">{"Tab1",#N/A,FALSE,"P";"Tab2",#N/A,FALSE,"P"}</definedName>
    <definedName name="hhhhh" localSheetId="7" hidden="1">{"Tab1",#N/A,FALSE,"P";"Tab2",#N/A,FALSE,"P"}</definedName>
    <definedName name="hhhhh" hidden="1">{"Tab1",#N/A,FALSE,"P";"Tab2",#N/A,FALSE,"P"}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5">#REF!</definedName>
    <definedName name="High_external" localSheetId="1">#REF!</definedName>
    <definedName name="High_external" localSheetId="7">#REF!</definedName>
    <definedName name="High_external">#REF!</definedName>
    <definedName name="High_fiscal" localSheetId="5">#REF!</definedName>
    <definedName name="High_fiscal" localSheetId="7">#REF!</definedName>
    <definedName name="High_fiscal">#REF!</definedName>
    <definedName name="High_growth_extended" localSheetId="5">#REF!</definedName>
    <definedName name="High_growth_extended" localSheetId="7">#REF!</definedName>
    <definedName name="High_growth_extended">#REF!</definedName>
    <definedName name="High_growth_summary" localSheetId="5">#REF!</definedName>
    <definedName name="High_growth_summary">#REF!</definedName>
    <definedName name="High_monetary" localSheetId="5">#REF!</definedName>
    <definedName name="High_monetary">#REF!</definedName>
    <definedName name="High_real" localSheetId="5">#REF!</definedName>
    <definedName name="High_real">#REF!</definedName>
    <definedName name="High_summary" localSheetId="5">#REF!</definedName>
    <definedName name="High_summary">#REF!</definedName>
    <definedName name="Highest_Inter_Bank_Rate">'[75]Inter-Bank'!$L$5</definedName>
    <definedName name="hio" localSheetId="5" hidden="1">{"Tab1",#N/A,FALSE,"P";"Tab2",#N/A,FALSE,"P"}</definedName>
    <definedName name="hio" localSheetId="1" hidden="1">{"Tab1",#N/A,FALSE,"P";"Tab2",#N/A,FALSE,"P"}</definedName>
    <definedName name="hio" localSheetId="7" hidden="1">{"Tab1",#N/A,FALSE,"P";"Tab2",#N/A,FALSE,"P"}</definedName>
    <definedName name="hio" hidden="1">{"Tab1",#N/A,FALSE,"P";"Tab2",#N/A,FALSE,"P"}</definedName>
    <definedName name="HIPCDATA" localSheetId="5">#REF!</definedName>
    <definedName name="HIPCDATA" localSheetId="1">#REF!</definedName>
    <definedName name="HIPCDATA" localSheetId="7">#REF!</definedName>
    <definedName name="HIPCDATA">#REF!</definedName>
    <definedName name="hjkhgkky" localSheetId="5" hidden="1">'[110]Fax a enviar'!#REF!</definedName>
    <definedName name="hjkhgkky" localSheetId="1" hidden="1">'[110]Fax a enviar'!#REF!</definedName>
    <definedName name="hjkhgkky" localSheetId="7" hidden="1">'[110]Fax a enviar'!#REF!</definedName>
    <definedName name="hjkhgkky" hidden="1">'[110]Fax a enviar'!#REF!</definedName>
    <definedName name="hkh" localSheetId="5" hidden="1">#REF!</definedName>
    <definedName name="hkh" localSheetId="1" hidden="1">#REF!</definedName>
    <definedName name="hkh" localSheetId="7" hidden="1">#REF!</definedName>
    <definedName name="hkh" hidden="1">#REF!</definedName>
    <definedName name="hkhkh" localSheetId="5" hidden="1">#REF!</definedName>
    <definedName name="hkhkh" localSheetId="1" hidden="1">#REF!</definedName>
    <definedName name="hkhkh" localSheetId="7" hidden="1">#REF!</definedName>
    <definedName name="hkhkh" hidden="1">#REF!</definedName>
    <definedName name="hola" localSheetId="5">#REF!</definedName>
    <definedName name="hola" localSheetId="1">#REF!</definedName>
    <definedName name="hola" localSheetId="7">#REF!</definedName>
    <definedName name="hola">#REF!</definedName>
    <definedName name="holalalala" localSheetId="5" hidden="1">'[35]Fax a enviar'!#REF!</definedName>
    <definedName name="holalalala" localSheetId="7" hidden="1">'[35]Fax a enviar'!#REF!</definedName>
    <definedName name="holalalala" hidden="1">'[35]Fax a enviar'!#REF!</definedName>
    <definedName name="holallll" localSheetId="5">#REF!</definedName>
    <definedName name="holallll" localSheetId="1">#REF!</definedName>
    <definedName name="holallll" localSheetId="7">#REF!</definedName>
    <definedName name="holallll">#REF!</definedName>
    <definedName name="hora" localSheetId="5">[23]Programa!#REF!</definedName>
    <definedName name="hora" localSheetId="1">[24]Programa!#REF!</definedName>
    <definedName name="hora" localSheetId="7">[23]Programa!#REF!</definedName>
    <definedName name="hora">[23]Programa!#REF!</definedName>
    <definedName name="HOSP96" localSheetId="5">#REF!</definedName>
    <definedName name="HOSP96" localSheetId="1">#REF!</definedName>
    <definedName name="HOSP96" localSheetId="7">#REF!</definedName>
    <definedName name="HOSP96">#REF!</definedName>
    <definedName name="hpu" localSheetId="5" hidden="1">{"Tab1",#N/A,FALSE,"P";"Tab2",#N/A,FALSE,"P"}</definedName>
    <definedName name="hpu" localSheetId="1" hidden="1">{"Tab1",#N/A,FALSE,"P";"Tab2",#N/A,FALSE,"P"}</definedName>
    <definedName name="hpu" localSheetId="7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5" hidden="1">{"'para SB'!$A$1318:$F$1381"}</definedName>
    <definedName name="HTML_Control" localSheetId="1" hidden="1">{"'para SB'!$A$1318:$F$1381"}</definedName>
    <definedName name="HTML_Control" localSheetId="7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5" hidden="1">{"Tab1",#N/A,FALSE,"P";"Tab2",#N/A,FALSE,"P"}</definedName>
    <definedName name="hui" localSheetId="1" hidden="1">{"Tab1",#N/A,FALSE,"P";"Tab2",#N/A,FALSE,"P"}</definedName>
    <definedName name="hui" localSheetId="7" hidden="1">{"Tab1",#N/A,FALSE,"P";"Tab2",#N/A,FALSE,"P"}</definedName>
    <definedName name="hui" hidden="1">{"Tab1",#N/A,FALSE,"P";"Tab2",#N/A,FALSE,"P"}</definedName>
    <definedName name="huo" localSheetId="5" hidden="1">{"Tab1",#N/A,FALSE,"P";"Tab2",#N/A,FALSE,"P"}</definedName>
    <definedName name="huo" localSheetId="1" hidden="1">{"Tab1",#N/A,FALSE,"P";"Tab2",#N/A,FALSE,"P"}</definedName>
    <definedName name="huo" localSheetId="7" hidden="1">{"Tab1",#N/A,FALSE,"P";"Tab2",#N/A,FALSE,"P"}</definedName>
    <definedName name="huo" hidden="1">{"Tab1",#N/A,FALSE,"P";"Tab2",#N/A,FALSE,"P"}</definedName>
    <definedName name="hutyu7" localSheetId="5" hidden="1">#REF!</definedName>
    <definedName name="hutyu7" localSheetId="1" hidden="1">#REF!</definedName>
    <definedName name="hutyu7" localSheetId="7" hidden="1">#REF!</definedName>
    <definedName name="hutyu7" hidden="1">#REF!</definedName>
    <definedName name="HVYNONO1" localSheetId="5">[73]nonopec!#REF!</definedName>
    <definedName name="HVYNONO1" localSheetId="1">#REF!</definedName>
    <definedName name="HVYNONO1" localSheetId="7">[73]nonopec!#REF!</definedName>
    <definedName name="HVYNONO1">[73]nonopec!#REF!</definedName>
    <definedName name="HVYNONO2" localSheetId="5">[73]nonopec!#REF!</definedName>
    <definedName name="HVYNONO2" localSheetId="1">#REF!</definedName>
    <definedName name="HVYNONO2" localSheetId="7">[73]nonopec!#REF!</definedName>
    <definedName name="HVYNONO2">[73]nonopec!#REF!</definedName>
    <definedName name="HVYNONOPEC" localSheetId="1">#REF!</definedName>
    <definedName name="HVYNONOPEC">[73]nonopec!#REF!</definedName>
    <definedName name="HVYOECD" localSheetId="1">[73]nonopec!#REF!</definedName>
    <definedName name="HVYOECD">[73]nonopec!#REF!</definedName>
    <definedName name="HVYOPEC" localSheetId="1">[73]nonopec!#REF!</definedName>
    <definedName name="HVYOPEC">[73]nonopec!#REF!</definedName>
    <definedName name="HVYSUMM">[73]nonopec!#REF!</definedName>
    <definedName name="i" localSheetId="5">#REF!</definedName>
    <definedName name="i" localSheetId="1">#REF!</definedName>
    <definedName name="i" localSheetId="7">#REF!</definedName>
    <definedName name="i">#REF!</definedName>
    <definedName name="i2std" localSheetId="5">#REF!</definedName>
    <definedName name="i2std" localSheetId="1">#REF!</definedName>
    <definedName name="i2std" localSheetId="7">#REF!</definedName>
    <definedName name="i2std">#REF!</definedName>
    <definedName name="iave" localSheetId="5">#REF!</definedName>
    <definedName name="iave" localSheetId="1">#REF!</definedName>
    <definedName name="iave" localSheetId="7">#REF!</definedName>
    <definedName name="iave">#REF!</definedName>
    <definedName name="ibank1" localSheetId="5">#REF!</definedName>
    <definedName name="ibank1">#REF!</definedName>
    <definedName name="ibank2" localSheetId="5">#REF!</definedName>
    <definedName name="ibank2">#REF!</definedName>
    <definedName name="ibank3" localSheetId="5">#REF!</definedName>
    <definedName name="ibank3">#REF!</definedName>
    <definedName name="IBCA">'[69]IBCA-MOODY´S'!$C$4</definedName>
    <definedName name="Ibrd">[56]CIRRs!$C$63</definedName>
    <definedName name="Iceland_wt">'[74]OECD wgt'!$B$21</definedName>
    <definedName name="IDA">[56]CIRRs!$C$64</definedName>
    <definedName name="IDA_assistance">'[132]tab 14'!$B$6:$U$25</definedName>
    <definedName name="IDAr" localSheetId="5">#REF!</definedName>
    <definedName name="IDAr" localSheetId="1">#REF!</definedName>
    <definedName name="IDAr" localSheetId="7">#REF!</definedName>
    <definedName name="IDAr">#REF!</definedName>
    <definedName name="IDB" localSheetId="5">#REF!</definedName>
    <definedName name="IDB" localSheetId="1">#REF!</definedName>
    <definedName name="IDB" localSheetId="7">#REF!</definedName>
    <definedName name="IDB">#REF!</definedName>
    <definedName name="IESS" localSheetId="5">#REF!</definedName>
    <definedName name="IESS" localSheetId="7">#REF!</definedName>
    <definedName name="IESS">#REF!</definedName>
    <definedName name="Ifad">[56]CIRRs!$C$65</definedName>
    <definedName name="IFSASSETS" localSheetId="5">#REF!</definedName>
    <definedName name="IFSASSETS" localSheetId="1">#REF!</definedName>
    <definedName name="IFSASSETS" localSheetId="7">#REF!</definedName>
    <definedName name="IFSASSETS">#REF!</definedName>
    <definedName name="IFSLIABS" localSheetId="5">#REF!</definedName>
    <definedName name="IFSLIABS" localSheetId="7">#REF!</definedName>
    <definedName name="IFSLIABS">#REF!</definedName>
    <definedName name="ii" localSheetId="5" hidden="1">{"Tab1",#N/A,FALSE,"P";"Tab2",#N/A,FALSE,"P"}</definedName>
    <definedName name="ii" localSheetId="1" hidden="1">{"Tab1",#N/A,FALSE,"P";"Tab2",#N/A,FALSE,"P"}</definedName>
    <definedName name="ii" localSheetId="7" hidden="1">{"Tab1",#N/A,FALSE,"P";"Tab2",#N/A,FALSE,"P"}</definedName>
    <definedName name="ii" hidden="1">{"Tab1",#N/A,FALSE,"P";"Tab2",#N/A,FALSE,"P"}</definedName>
    <definedName name="iii" localSheetId="5" hidden="1">{"Riqfin97",#N/A,FALSE,"Tran";"Riqfinpro",#N/A,FALSE,"Tran"}</definedName>
    <definedName name="iii" localSheetId="1" hidden="1">{"Riqfin97",#N/A,FALSE,"Tran";"Riqfinpro",#N/A,FALSE,"Tran"}</definedName>
    <definedName name="iii" localSheetId="7" hidden="1">{"Riqfin97",#N/A,FALSE,"Tran";"Riqfinpro",#N/A,FALSE,"Tran"}</definedName>
    <definedName name="iii" hidden="1">{"Riqfin97",#N/A,FALSE,"Tran";"Riqfinpro",#N/A,FALSE,"Tran"}</definedName>
    <definedName name="iiiiiiiiiii" localSheetId="5" hidden="1">#REF!</definedName>
    <definedName name="iiiiiiiiiii" localSheetId="1" hidden="1">#REF!</definedName>
    <definedName name="iiiiiiiiiii" localSheetId="7" hidden="1">#REF!</definedName>
    <definedName name="iiiiiiiiiii" hidden="1">#REF!</definedName>
    <definedName name="iiiiiiiiiiii" localSheetId="5" hidden="1">'[103]Fax a enviar'!#REF!</definedName>
    <definedName name="iiiiiiiiiiii" localSheetId="1" hidden="1">#REF!</definedName>
    <definedName name="iiiiiiiiiiii" localSheetId="7" hidden="1">'[103]Fax a enviar'!#REF!</definedName>
    <definedName name="iiiiiiiiiiii" hidden="1">'[103]Fax a enviar'!#REF!</definedName>
    <definedName name="iiiiiiiiiiiiiiiii" localSheetId="5" hidden="1">'[103]Fax a enviar'!#REF!</definedName>
    <definedName name="iiiiiiiiiiiiiiiii" localSheetId="1" hidden="1">#REF!</definedName>
    <definedName name="iiiiiiiiiiiiiiiii" localSheetId="7" hidden="1">'[103]Fax a enviar'!#REF!</definedName>
    <definedName name="iiiiiiiiiiiiiiiii" hidden="1">'[103]Fax a enviar'!#REF!</definedName>
    <definedName name="iiiiiiiiiiiiiiiiiiiiiiiiii" localSheetId="5" hidden="1">#REF!</definedName>
    <definedName name="iiiiiiiiiiiiiiiiiiiiiiiiii" localSheetId="1" hidden="1">#REF!</definedName>
    <definedName name="iiiiiiiiiiiiiiiiiiiiiiiiii" localSheetId="7" hidden="1">#REF!</definedName>
    <definedName name="iiiiiiiiiiiiiiiiiiiiiiiiii" hidden="1">#REF!</definedName>
    <definedName name="iiiooo" localSheetId="5">#REF!</definedName>
    <definedName name="iiiooo" localSheetId="1">#REF!</definedName>
    <definedName name="iiiooo" localSheetId="7">#REF!</definedName>
    <definedName name="iiiooo">#REF!</definedName>
    <definedName name="IKR" localSheetId="5">#REF!</definedName>
    <definedName name="IKR" localSheetId="1">#REF!</definedName>
    <definedName name="IKR" localSheetId="7">#REF!</definedName>
    <definedName name="IKR">#REF!</definedName>
    <definedName name="ilo" localSheetId="5" hidden="1">{"Riqfin97",#N/A,FALSE,"Tran";"Riqfinpro",#N/A,FALSE,"Tran"}</definedName>
    <definedName name="ilo" localSheetId="1" hidden="1">{"Riqfin97",#N/A,FALSE,"Tran";"Riqfinpro",#N/A,FALSE,"Tran"}</definedName>
    <definedName name="ilo" localSheetId="7" hidden="1">{"Riqfin97",#N/A,FALSE,"Tran";"Riqfinpro",#N/A,FALSE,"Tran"}</definedName>
    <definedName name="ilo" hidden="1">{"Riqfin97",#N/A,FALSE,"Tran";"Riqfinpro",#N/A,FALSE,"Tran"}</definedName>
    <definedName name="ilu" localSheetId="5" hidden="1">{"Riqfin97",#N/A,FALSE,"Tran";"Riqfinpro",#N/A,FALSE,"Tran"}</definedName>
    <definedName name="ilu" localSheetId="1" hidden="1">{"Riqfin97",#N/A,FALSE,"Tran";"Riqfinpro",#N/A,FALSE,"Tran"}</definedName>
    <definedName name="ilu" localSheetId="7" hidden="1">{"Riqfin97",#N/A,FALSE,"Tran";"Riqfinpro",#N/A,FALSE,"Tran"}</definedName>
    <definedName name="ilu" hidden="1">{"Riqfin97",#N/A,FALSE,"Tran";"Riqfinpro",#N/A,FALSE,"Tran"}</definedName>
    <definedName name="IM" localSheetId="5">#REF!</definedName>
    <definedName name="IM" localSheetId="1">#REF!</definedName>
    <definedName name="IM" localSheetId="7">#REF!</definedName>
    <definedName name="IM">#REF!</definedName>
    <definedName name="ima" localSheetId="5">#REF!</definedName>
    <definedName name="ima" localSheetId="7">#REF!</definedName>
    <definedName name="ima">#REF!</definedName>
    <definedName name="imaor" localSheetId="5">#REF!</definedName>
    <definedName name="imaor" localSheetId="7">#REF!</definedName>
    <definedName name="imaor">#REF!</definedName>
    <definedName name="IMF" localSheetId="5">#REF!</definedName>
    <definedName name="IMF" localSheetId="1">#REF!</definedName>
    <definedName name="IMF">#REF!</definedName>
    <definedName name="impacto" localSheetId="5">#REF!</definedName>
    <definedName name="impacto">#REF!</definedName>
    <definedName name="Importaciones" localSheetId="1" hidden="1">#REF!</definedName>
    <definedName name="Importaciones" hidden="1">'[16]Base Original'!#REF!</definedName>
    <definedName name="impresionueva" localSheetId="5">#REF!</definedName>
    <definedName name="impresionueva" localSheetId="1">#REF!</definedName>
    <definedName name="impresionueva" localSheetId="7">#REF!</definedName>
    <definedName name="impresionueva">#REF!</definedName>
    <definedName name="Imprimir_área_IM" localSheetId="5">#REF!</definedName>
    <definedName name="Imprimir_área_IM" localSheetId="7">#REF!</definedName>
    <definedName name="Imprimir_área_IM">#REF!</definedName>
    <definedName name="ind" localSheetId="5">#REF!</definedName>
    <definedName name="ind" localSheetId="7">#REF!</definedName>
    <definedName name="ind">#REF!</definedName>
    <definedName name="INDICE" localSheetId="5">[23]Programa!#REF!</definedName>
    <definedName name="INDICE" localSheetId="1">[24]Programa!#REF!</definedName>
    <definedName name="INDICE" localSheetId="7">[23]Programa!#REF!</definedName>
    <definedName name="INDICE">[23]Programa!#REF!</definedName>
    <definedName name="INDICEPRODUCCIO" localSheetId="5">#REF!</definedName>
    <definedName name="INDICEPRODUCCIO" localSheetId="1">#REF!</definedName>
    <definedName name="INDICEPRODUCCIO" localSheetId="7">#REF!</definedName>
    <definedName name="INDICEPRODUCCIO">#REF!</definedName>
    <definedName name="indigo">#N/A</definedName>
    <definedName name="INE" localSheetId="5">#REF!</definedName>
    <definedName name="INE" localSheetId="1">#REF!</definedName>
    <definedName name="INE" localSheetId="7">#REF!</definedName>
    <definedName name="INE">#REF!</definedName>
    <definedName name="INECEL" localSheetId="5">#REF!</definedName>
    <definedName name="INECEL" localSheetId="7">#REF!</definedName>
    <definedName name="INECEL">#REF!</definedName>
    <definedName name="INF">[95]SUPUESTOS!A$21</definedName>
    <definedName name="INFISC1" localSheetId="5">#REF!</definedName>
    <definedName name="INFISC1" localSheetId="1">#REF!</definedName>
    <definedName name="INFISC1" localSheetId="7">#REF!</definedName>
    <definedName name="INFISC1">#REF!</definedName>
    <definedName name="INFISC2" localSheetId="5">#REF!</definedName>
    <definedName name="INFISC2" localSheetId="1">#REF!</definedName>
    <definedName name="INFISC2" localSheetId="7">#REF!</definedName>
    <definedName name="INFISC2">#REF!</definedName>
    <definedName name="Inflation">[94]CPI!$A$210:$M$354</definedName>
    <definedName name="info" localSheetId="5">#REF!</definedName>
    <definedName name="info" localSheetId="1">#REF!</definedName>
    <definedName name="info" localSheetId="7">#REF!</definedName>
    <definedName name="info">#REF!</definedName>
    <definedName name="INFOGER" localSheetId="5">[65]BCP!#REF!</definedName>
    <definedName name="INFOGER" localSheetId="1">#REF!</definedName>
    <definedName name="INFOGER" localSheetId="7">[65]BCP!#REF!</definedName>
    <definedName name="INFOGER">[65]BCP!#REF!</definedName>
    <definedName name="infonotes" localSheetId="5">#REF!</definedName>
    <definedName name="infonotes" localSheetId="1">#REF!</definedName>
    <definedName name="infonotes" localSheetId="7">#REF!</definedName>
    <definedName name="infonotes">#REF!</definedName>
    <definedName name="INGOES96" localSheetId="5">#REF!</definedName>
    <definedName name="INGOES96" localSheetId="1">#REF!</definedName>
    <definedName name="INGOES96" localSheetId="7">#REF!</definedName>
    <definedName name="INGOES96">#REF!</definedName>
    <definedName name="INGRESOS" localSheetId="5">#REF!</definedName>
    <definedName name="INGRESOS" localSheetId="1">#REF!</definedName>
    <definedName name="INGRESOS" localSheetId="7">#REF!</definedName>
    <definedName name="INGRESOS">#REF!</definedName>
    <definedName name="INIT" localSheetId="5">#REF!</definedName>
    <definedName name="INIT" localSheetId="1">#REF!</definedName>
    <definedName name="INIT">#REF!</definedName>
    <definedName name="INMN" localSheetId="5">#REF!</definedName>
    <definedName name="INMN">#REF!</definedName>
    <definedName name="INPROJ" localSheetId="5">#REF!</definedName>
    <definedName name="INPROJ">#REF!</definedName>
    <definedName name="INPUT_2" localSheetId="1">#REF!</definedName>
    <definedName name="INPUT_2">[20]Input!#REF!</definedName>
    <definedName name="INPUT_4" localSheetId="1">#REF!</definedName>
    <definedName name="INPUT_4">[20]Input!#REF!</definedName>
    <definedName name="INPUTSB" localSheetId="5">#REF!</definedName>
    <definedName name="INPUTSB" localSheetId="1">#REF!</definedName>
    <definedName name="INPUTSB" localSheetId="7">#REF!</definedName>
    <definedName name="INPUTSB">#REF!</definedName>
    <definedName name="Inst_ReportHeader" localSheetId="5">#REF!</definedName>
    <definedName name="Inst_ReportHeader" localSheetId="7">#REF!</definedName>
    <definedName name="Inst_ReportHeader">#REF!</definedName>
    <definedName name="Inst_Response">[133]Master!$AK$5:$AK$10</definedName>
    <definedName name="InstitutionName" localSheetId="5">#REF!</definedName>
    <definedName name="InstitutionName" localSheetId="1">#REF!</definedName>
    <definedName name="InstitutionName" localSheetId="7">#REF!</definedName>
    <definedName name="InstitutionName">#REF!</definedName>
    <definedName name="int" localSheetId="5">#REF!</definedName>
    <definedName name="int" localSheetId="1">#REF!</definedName>
    <definedName name="int" localSheetId="7">#REF!</definedName>
    <definedName name="int">#REF!</definedName>
    <definedName name="Int.Crédito">'[54]Ranking Bancario'!$BF$5:$BJ$54</definedName>
    <definedName name="Int.Inv">'[54]Ranking Bancario'!$BN$5:$BR$54</definedName>
    <definedName name="INTERES" localSheetId="5">#REF!</definedName>
    <definedName name="INTERES" localSheetId="1">#REF!</definedName>
    <definedName name="INTERES" localSheetId="7">#REF!</definedName>
    <definedName name="INTERES">#REF!</definedName>
    <definedName name="INTEREST" localSheetId="5">#REF!</definedName>
    <definedName name="INTEREST" localSheetId="1">#REF!</definedName>
    <definedName name="INTEREST" localSheetId="7">#REF!</definedName>
    <definedName name="INTEREST">#REF!</definedName>
    <definedName name="Interest_IDA">[112]NPV!$B$27</definedName>
    <definedName name="Interest_IDA1" localSheetId="5">#REF!</definedName>
    <definedName name="Interest_IDA1" localSheetId="1">#REF!</definedName>
    <definedName name="Interest_IDA1" localSheetId="7">#REF!</definedName>
    <definedName name="Interest_IDA1">#REF!</definedName>
    <definedName name="Interest_NC" localSheetId="5">[112]NPV!#REF!</definedName>
    <definedName name="Interest_NC" localSheetId="1">#REF!</definedName>
    <definedName name="Interest_NC" localSheetId="7">[112]NPV!#REF!</definedName>
    <definedName name="Interest_NC">[112]NPV!#REF!</definedName>
    <definedName name="InterestRate" localSheetId="5">#REF!</definedName>
    <definedName name="InterestRate" localSheetId="1">#REF!</definedName>
    <definedName name="InterestRate" localSheetId="7">#REF!</definedName>
    <definedName name="InterestRate">#REF!</definedName>
    <definedName name="inthalf">[134]Sheet4!$C$58:$G$112</definedName>
    <definedName name="INTR_NEW" localSheetId="5">[64]Debt!#REF!</definedName>
    <definedName name="INTR_NEW" localSheetId="1">[64]Debt!#REF!</definedName>
    <definedName name="INTR_NEW" localSheetId="7">[64]Debt!#REF!</definedName>
    <definedName name="INTR_NEW">[64]Debt!#REF!</definedName>
    <definedName name="INTR_OLD" localSheetId="5">[64]Debt!#REF!</definedName>
    <definedName name="INTR_OLD" localSheetId="1">[64]Debt!#REF!</definedName>
    <definedName name="INTR_OLD" localSheetId="7">[64]Debt!#REF!</definedName>
    <definedName name="INTR_OLD">[64]Debt!#REF!</definedName>
    <definedName name="INTR_RAT" localSheetId="5">[64]Debt!#REF!</definedName>
    <definedName name="INTR_RAT" localSheetId="1">[64]Debt!#REF!</definedName>
    <definedName name="INTR_RAT" localSheetId="7">[64]Debt!#REF!</definedName>
    <definedName name="INTR_RAT">[64]Debt!#REF!</definedName>
    <definedName name="INTR_TOT" localSheetId="5">[64]Debt!#REF!</definedName>
    <definedName name="INTR_TOT" localSheetId="1">[64]Debt!#REF!</definedName>
    <definedName name="INTR_TOT" localSheetId="7">[64]Debt!#REF!</definedName>
    <definedName name="INTR_TOT">[64]Debt!#REF!</definedName>
    <definedName name="IPC" localSheetId="1">#REF!</definedName>
    <definedName name="IPC">[135]ipc!#REF!</definedName>
    <definedName name="ipc98j" localSheetId="1">[24]Programa!#REF!</definedName>
    <definedName name="ipc98j">[23]Programa!#REF!</definedName>
    <definedName name="ipc98s" localSheetId="5">#REF!</definedName>
    <definedName name="ipc98s" localSheetId="1">#REF!</definedName>
    <definedName name="ipc98s" localSheetId="7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'[74]OECD wgt'!$B$22</definedName>
    <definedName name="IRLS" localSheetId="5">#REF!</definedName>
    <definedName name="IRLS" localSheetId="1">#REF!</definedName>
    <definedName name="IRLS" localSheetId="7">#REF!</definedName>
    <definedName name="IRLS">#REF!</definedName>
    <definedName name="IRLS1" localSheetId="5">#REF!</definedName>
    <definedName name="IRLS1" localSheetId="1">#REF!</definedName>
    <definedName name="IRLS1" localSheetId="7">#REF!</definedName>
    <definedName name="IRLS1">#REF!</definedName>
    <definedName name="IRP" localSheetId="5">#REF!</definedName>
    <definedName name="IRP" localSheetId="1">#REF!</definedName>
    <definedName name="IRP" localSheetId="7">#REF!</definedName>
    <definedName name="IRP">#REF!</definedName>
    <definedName name="ISD" localSheetId="5">#REF!</definedName>
    <definedName name="ISD">#REF!</definedName>
    <definedName name="IsDB">[56]CIRRs!$C$68</definedName>
    <definedName name="ishocked" localSheetId="5">#REF!</definedName>
    <definedName name="ishocked" localSheetId="1">#REF!</definedName>
    <definedName name="ishocked" localSheetId="7">#REF!</definedName>
    <definedName name="ishocked">#REF!</definedName>
    <definedName name="ishocked2" localSheetId="5">#REF!</definedName>
    <definedName name="ishocked2" localSheetId="1">#REF!</definedName>
    <definedName name="ishocked2" localSheetId="7">#REF!</definedName>
    <definedName name="ishocked2">#REF!</definedName>
    <definedName name="ISSS96" localSheetId="5">#REF!</definedName>
    <definedName name="ISSS96" localSheetId="1">#REF!</definedName>
    <definedName name="ISSS96" localSheetId="7">#REF!</definedName>
    <definedName name="ISSS96">#REF!</definedName>
    <definedName name="ISTA96" localSheetId="5">#REF!</definedName>
    <definedName name="ISTA96">#REF!</definedName>
    <definedName name="istd" localSheetId="5">#REF!</definedName>
    <definedName name="istd">#REF!</definedName>
    <definedName name="Italy_wt">'[74]OECD wgt'!$B$8</definedName>
    <definedName name="ITL" localSheetId="5">#REF!</definedName>
    <definedName name="ITL" localSheetId="1">#REF!</definedName>
    <definedName name="ITL" localSheetId="7">#REF!</definedName>
    <definedName name="ITL">#REF!</definedName>
    <definedName name="iuf.kugj">#N/A</definedName>
    <definedName name="iyiyiy" localSheetId="5" hidden="1">#REF!</definedName>
    <definedName name="iyiyiy" localSheetId="1" hidden="1">#REF!</definedName>
    <definedName name="iyiyiy" localSheetId="7" hidden="1">#REF!</definedName>
    <definedName name="iyiyiy" hidden="1">#REF!</definedName>
    <definedName name="JA" localSheetId="5">#REF!</definedName>
    <definedName name="JA" localSheetId="1">#REF!</definedName>
    <definedName name="JA" localSheetId="7">#REF!</definedName>
    <definedName name="JA">#REF!</definedName>
    <definedName name="jagu4" localSheetId="5">#REF!</definedName>
    <definedName name="jagu4" localSheetId="1">#REF!</definedName>
    <definedName name="jagu4" localSheetId="7">#REF!</definedName>
    <definedName name="jagu4">#REF!</definedName>
    <definedName name="JAPCRUDE87" localSheetId="5">#REF!</definedName>
    <definedName name="JAPCRUDE87" localSheetId="1">#REF!</definedName>
    <definedName name="JAPCRUDE87">#REF!</definedName>
    <definedName name="JAPCRUDE88" localSheetId="5">#REF!</definedName>
    <definedName name="JAPCRUDE88" localSheetId="1">#REF!</definedName>
    <definedName name="JAPCRUDE88">#REF!</definedName>
    <definedName name="JAPPROD87" localSheetId="5">#REF!</definedName>
    <definedName name="JAPPROD87" localSheetId="1">#REF!</definedName>
    <definedName name="JAPPROD87">#REF!</definedName>
    <definedName name="JAPPROD88" localSheetId="5">#REF!</definedName>
    <definedName name="JAPPROD88" localSheetId="1">#REF!</definedName>
    <definedName name="JAPPROD88">#REF!</definedName>
    <definedName name="JAPTOT87" localSheetId="5">#REF!</definedName>
    <definedName name="JAPTOT87" localSheetId="1">#REF!</definedName>
    <definedName name="JAPTOT87">#REF!</definedName>
    <definedName name="JAPTOT88" localSheetId="5">#REF!</definedName>
    <definedName name="JAPTOT88" localSheetId="1">#REF!</definedName>
    <definedName name="JAPTOT88">#REF!</definedName>
    <definedName name="JHAN1" localSheetId="5">#REF!</definedName>
    <definedName name="JHAN1">#REF!</definedName>
    <definedName name="JHAN2" localSheetId="5">#REF!</definedName>
    <definedName name="JHAN2">#REF!</definedName>
    <definedName name="JHAN3" localSheetId="5">#REF!</definedName>
    <definedName name="JHAN3">#REF!</definedName>
    <definedName name="JHAN4" localSheetId="5">#REF!</definedName>
    <definedName name="JHAN4">#REF!</definedName>
    <definedName name="Jin">'[37]Proposed arrangements'!#REF!</definedName>
    <definedName name="JJ" localSheetId="5">#REF!</definedName>
    <definedName name="JJ" localSheetId="1">#REF!</definedName>
    <definedName name="JJ" localSheetId="7">#REF!</definedName>
    <definedName name="JJ">#REF!</definedName>
    <definedName name="jjj" localSheetId="5" hidden="1">'[71]Fax a enviar'!#REF!</definedName>
    <definedName name="jjj" localSheetId="1" hidden="1">#REF!</definedName>
    <definedName name="jjj" localSheetId="7" hidden="1">'[71]Fax a enviar'!#REF!</definedName>
    <definedName name="jjj" hidden="1">'[71]Fax a enviar'!#REF!</definedName>
    <definedName name="jjjj" localSheetId="5" hidden="1">{"Tab1",#N/A,FALSE,"P";"Tab2",#N/A,FALSE,"P"}</definedName>
    <definedName name="jjjj" localSheetId="1" hidden="1">{"Tab1",#N/A,FALSE,"P";"Tab2",#N/A,FALSE,"P"}</definedName>
    <definedName name="jjjj" localSheetId="7" hidden="1">{"Tab1",#N/A,FALSE,"P";"Tab2",#N/A,FALSE,"P"}</definedName>
    <definedName name="jjjj" hidden="1">{"Tab1",#N/A,FALSE,"P";"Tab2",#N/A,FALSE,"P"}</definedName>
    <definedName name="jjjjjj" hidden="1">'[129]J(Priv.Cap)'!#REF!</definedName>
    <definedName name="JJJJJJJJJJ" localSheetId="5" hidden="1">#REF!</definedName>
    <definedName name="JJJJJJJJJJ" localSheetId="1" hidden="1">#REF!</definedName>
    <definedName name="JJJJJJJJJJ" localSheetId="7" hidden="1">#REF!</definedName>
    <definedName name="JJJJJJJJJJ" hidden="1">#REF!</definedName>
    <definedName name="jjjjjjjjjjjjjjjjjj" localSheetId="5" hidden="1">{"Tab1",#N/A,FALSE,"P";"Tab2",#N/A,FALSE,"P"}</definedName>
    <definedName name="jjjjjjjjjjjjjjjjjj" localSheetId="1" hidden="1">{"Tab1",#N/A,FALSE,"P";"Tab2",#N/A,FALSE,"P"}</definedName>
    <definedName name="jjjjjjjjjjjjjjjjjj" localSheetId="7" hidden="1">{"Tab1",#N/A,FALSE,"P";"Tab2",#N/A,FALSE,"P"}</definedName>
    <definedName name="jjjjjjjjjjjjjjjjjj" hidden="1">{"Tab1",#N/A,FALSE,"P";"Tab2",#N/A,FALSE,"P"}</definedName>
    <definedName name="jkk" localSheetId="5" hidden="1">{#N/A,#N/A,FALSE,"NFPS GDP"}</definedName>
    <definedName name="jkk" localSheetId="1" hidden="1">{#N/A,#N/A,FALSE,"NFPS GDP"}</definedName>
    <definedName name="jkk" localSheetId="7" hidden="1">{#N/A,#N/A,FALSE,"NFPS GDP"}</definedName>
    <definedName name="jkk" hidden="1">{#N/A,#N/A,FALSE,"NFPS GDP"}</definedName>
    <definedName name="JPY" localSheetId="5">#REF!</definedName>
    <definedName name="JPY" localSheetId="1">#REF!</definedName>
    <definedName name="JPY" localSheetId="7">#REF!</definedName>
    <definedName name="JPY">#REF!</definedName>
    <definedName name="JR" localSheetId="5">#REF!</definedName>
    <definedName name="JR" localSheetId="7">#REF!</definedName>
    <definedName name="JR">#REF!</definedName>
    <definedName name="jui" localSheetId="5" hidden="1">{"Riqfin97",#N/A,FALSE,"Tran";"Riqfinpro",#N/A,FALSE,"Tran"}</definedName>
    <definedName name="jui" localSheetId="1" hidden="1">{"Riqfin97",#N/A,FALSE,"Tran";"Riqfinpro",#N/A,FALSE,"Tran"}</definedName>
    <definedName name="jui" localSheetId="7" hidden="1">{"Riqfin97",#N/A,FALSE,"Tran";"Riqfinpro",#N/A,FALSE,"Tran"}</definedName>
    <definedName name="jui" hidden="1">{"Riqfin97",#N/A,FALSE,"Tran";"Riqfinpro",#N/A,FALSE,"Tran"}</definedName>
    <definedName name="JUL._89" localSheetId="5">#REF!</definedName>
    <definedName name="JUL._89" localSheetId="1">#REF!</definedName>
    <definedName name="JUL._89" localSheetId="7">#REF!</definedName>
    <definedName name="JUL._89">#REF!</definedName>
    <definedName name="JUN._89" localSheetId="5">#REF!</definedName>
    <definedName name="JUN._89" localSheetId="7">#REF!</definedName>
    <definedName name="JUN._89">#REF!</definedName>
    <definedName name="JUNIO">'[118]Ranking Bancario'!$Z$4:$AD$54</definedName>
    <definedName name="JUROS" localSheetId="5">#REF!</definedName>
    <definedName name="JUROS" localSheetId="1">#REF!</definedName>
    <definedName name="JUROS" localSheetId="7">#REF!</definedName>
    <definedName name="JUROS">#REF!</definedName>
    <definedName name="jutjugyj" localSheetId="5" hidden="1">#REF!</definedName>
    <definedName name="jutjugyj" localSheetId="1" hidden="1">#REF!</definedName>
    <definedName name="jutjugyj" localSheetId="7" hidden="1">#REF!</definedName>
    <definedName name="jutjugyj" hidden="1">#REF!</definedName>
    <definedName name="juy" localSheetId="5" hidden="1">{"Tab1",#N/A,FALSE,"P";"Tab2",#N/A,FALSE,"P"}</definedName>
    <definedName name="juy" localSheetId="1" hidden="1">{"Tab1",#N/A,FALSE,"P";"Tab2",#N/A,FALSE,"P"}</definedName>
    <definedName name="juy" localSheetId="7" hidden="1">{"Tab1",#N/A,FALSE,"P";"Tab2",#N/A,FALSE,"P"}</definedName>
    <definedName name="juy" hidden="1">{"Tab1",#N/A,FALSE,"P";"Tab2",#N/A,FALSE,"P"}</definedName>
    <definedName name="k" localSheetId="5" hidden="1">{"Main Economic Indicators",#N/A,FALSE,"C"}</definedName>
    <definedName name="k" localSheetId="1" hidden="1">{"Main Economic Indicators",#N/A,FALSE,"C"}</definedName>
    <definedName name="k" localSheetId="7" hidden="1">{"Main Economic Indicators",#N/A,FALSE,"C"}</definedName>
    <definedName name="k" hidden="1">{"Main Economic Indicators",#N/A,FALSE,"C"}</definedName>
    <definedName name="KD" localSheetId="5">#REF!</definedName>
    <definedName name="KD" localSheetId="1">#REF!</definedName>
    <definedName name="KD" localSheetId="7">#REF!</definedName>
    <definedName name="KD">#REF!</definedName>
    <definedName name="KD1A" localSheetId="5">#REF!</definedName>
    <definedName name="KD1A" localSheetId="1">#REF!</definedName>
    <definedName name="KD1A" localSheetId="7">#REF!</definedName>
    <definedName name="KD1A">#REF!</definedName>
    <definedName name="khkh" localSheetId="5" hidden="1">'[103]Fax a enviar'!#REF!</definedName>
    <definedName name="khkh" localSheetId="7" hidden="1">'[103]Fax a enviar'!#REF!</definedName>
    <definedName name="khkh" hidden="1">'[103]Fax a enviar'!#REF!</definedName>
    <definedName name="KID">'[118]base de datos MODULO I'!$B$4:$E$49</definedName>
    <definedName name="kiiiiii" localSheetId="5" hidden="1">#REF!</definedName>
    <definedName name="kiiiiii" localSheetId="1" hidden="1">#REF!</definedName>
    <definedName name="kiiiiii" localSheetId="7" hidden="1">#REF!</definedName>
    <definedName name="kiiiiii" hidden="1">#REF!</definedName>
    <definedName name="kim" localSheetId="5">#REF!</definedName>
    <definedName name="kim" localSheetId="1">#REF!</definedName>
    <definedName name="kim" localSheetId="7">#REF!</definedName>
    <definedName name="kim">#REF!</definedName>
    <definedName name="kio" localSheetId="5" hidden="1">{"Tab1",#N/A,FALSE,"P";"Tab2",#N/A,FALSE,"P"}</definedName>
    <definedName name="kio" localSheetId="1" hidden="1">{"Tab1",#N/A,FALSE,"P";"Tab2",#N/A,FALSE,"P"}</definedName>
    <definedName name="kio" localSheetId="7" hidden="1">{"Tab1",#N/A,FALSE,"P";"Tab2",#N/A,FALSE,"P"}</definedName>
    <definedName name="kio" hidden="1">{"Tab1",#N/A,FALSE,"P";"Tab2",#N/A,FALSE,"P"}</definedName>
    <definedName name="kiu" localSheetId="5" hidden="1">{"Riqfin97",#N/A,FALSE,"Tran";"Riqfinpro",#N/A,FALSE,"Tran"}</definedName>
    <definedName name="kiu" localSheetId="1" hidden="1">{"Riqfin97",#N/A,FALSE,"Tran";"Riqfinpro",#N/A,FALSE,"Tran"}</definedName>
    <definedName name="kiu" localSheetId="7" hidden="1">{"Riqfin97",#N/A,FALSE,"Tran";"Riqfinpro",#N/A,FALSE,"Tran"}</definedName>
    <definedName name="kiu" hidden="1">{"Riqfin97",#N/A,FALSE,"Tran";"Riqfinpro",#N/A,FALSE,"Tran"}</definedName>
    <definedName name="kjkj" hidden="1">'[103]Fax a enviar'!#REF!</definedName>
    <definedName name="kk" localSheetId="5" hidden="1">{"Tab1",#N/A,FALSE,"P";"Tab2",#N/A,FALSE,"P"}</definedName>
    <definedName name="kk" localSheetId="1" hidden="1">{"Tab1",#N/A,FALSE,"P";"Tab2",#N/A,FALSE,"P"}</definedName>
    <definedName name="kk" localSheetId="7" hidden="1">{"Tab1",#N/A,FALSE,"P";"Tab2",#N/A,FALSE,"P"}</definedName>
    <definedName name="kk" hidden="1">{"Tab1",#N/A,FALSE,"P";"Tab2",#N/A,FALSE,"P"}</definedName>
    <definedName name="kkk" localSheetId="5" hidden="1">{"Tab1",#N/A,FALSE,"P";"Tab2",#N/A,FALSE,"P"}</definedName>
    <definedName name="kkk" localSheetId="1" hidden="1">{"Tab1",#N/A,FALSE,"P";"Tab2",#N/A,FALSE,"P"}</definedName>
    <definedName name="kkk" localSheetId="7" hidden="1">{"Tab1",#N/A,FALSE,"P";"Tab2",#N/A,FALSE,"P"}</definedName>
    <definedName name="kkk" hidden="1">{"Tab1",#N/A,FALSE,"P";"Tab2",#N/A,FALSE,"P"}</definedName>
    <definedName name="kkkk" hidden="1">[136]M!#REF!</definedName>
    <definedName name="kkkkk" hidden="1">'[137]J(Priv.Cap)'!#REF!</definedName>
    <definedName name="kkkkkkkk" localSheetId="5" hidden="1">{"Riqfin97",#N/A,FALSE,"Tran";"Riqfinpro",#N/A,FALSE,"Tran"}</definedName>
    <definedName name="kkkkkkkk" localSheetId="1" hidden="1">{"Riqfin97",#N/A,FALSE,"Tran";"Riqfinpro",#N/A,FALSE,"Tran"}</definedName>
    <definedName name="kkkkkkkk" localSheetId="7" hidden="1">{"Riqfin97",#N/A,FALSE,"Tran";"Riqfinpro",#N/A,FALSE,"Tran"}</definedName>
    <definedName name="kkkkkkkk" hidden="1">{"Riqfin97",#N/A,FALSE,"Tran";"Riqfinpro",#N/A,FALSE,"Tran"}</definedName>
    <definedName name="KWD" localSheetId="5">#REF!</definedName>
    <definedName name="KWD" localSheetId="1">#REF!</definedName>
    <definedName name="KWD" localSheetId="7">#REF!</definedName>
    <definedName name="KWD">#REF!</definedName>
    <definedName name="kykiyu" localSheetId="5" hidden="1">'[103]Fax a enviar'!#REF!</definedName>
    <definedName name="kykiyu" localSheetId="1" hidden="1">'[103]Fax a enviar'!#REF!</definedName>
    <definedName name="kykiyu" localSheetId="7" hidden="1">'[103]Fax a enviar'!#REF!</definedName>
    <definedName name="kykiyu" hidden="1">'[103]Fax a enviar'!#REF!</definedName>
    <definedName name="L" localSheetId="5">[124]DA!#REF!</definedName>
    <definedName name="L" localSheetId="1">[124]DA!#REF!</definedName>
    <definedName name="L" localSheetId="7">[124]DA!#REF!</definedName>
    <definedName name="L">[124]DA!#REF!</definedName>
    <definedName name="L_">#N/A</definedName>
    <definedName name="LastOpenedWorkSheet" localSheetId="5">#REF!</definedName>
    <definedName name="LastOpenedWorkSheet" localSheetId="1">#REF!</definedName>
    <definedName name="LastOpenedWorkSheet" localSheetId="7">#REF!</definedName>
    <definedName name="LastOpenedWorkSheet">#REF!</definedName>
    <definedName name="LastRefreshed" localSheetId="5">#REF!</definedName>
    <definedName name="LastRefreshed" localSheetId="1">#REF!</definedName>
    <definedName name="LastRefreshed" localSheetId="7">#REF!</definedName>
    <definedName name="LastRefreshed">#REF!</definedName>
    <definedName name="LD" localSheetId="5">#REF!</definedName>
    <definedName name="LD" localSheetId="1">#REF!</definedName>
    <definedName name="LD" localSheetId="7">#REF!</definedName>
    <definedName name="LD">#REF!</definedName>
    <definedName name="LD1A" localSheetId="5">#REF!</definedName>
    <definedName name="LD1A" localSheetId="1">#REF!</definedName>
    <definedName name="LD1A">#REF!</definedName>
    <definedName name="LE" localSheetId="5">#REF!</definedName>
    <definedName name="LE" localSheetId="1">#REF!</definedName>
    <definedName name="LE">#REF!</definedName>
    <definedName name="LE1A" localSheetId="5">#REF!</definedName>
    <definedName name="LE1A" localSheetId="1">#REF!</definedName>
    <definedName name="LE1A">#REF!</definedName>
    <definedName name="LEAP" localSheetId="5">#REF!</definedName>
    <definedName name="LEAP" localSheetId="1">#REF!</definedName>
    <definedName name="LEAP">#REF!</definedName>
    <definedName name="LEGC" localSheetId="5">#REF!</definedName>
    <definedName name="LEGC">#REF!</definedName>
    <definedName name="LG" localSheetId="5">#REF!</definedName>
    <definedName name="LG">#REF!</definedName>
    <definedName name="LGperc" localSheetId="5">#REF!</definedName>
    <definedName name="LGperc">#REF!</definedName>
    <definedName name="LGTNONO1">[73]nonopec!#REF!</definedName>
    <definedName name="LGTNONO2">[73]nonopec!#REF!</definedName>
    <definedName name="LGTNONOPEC">[73]nonopec!#REF!</definedName>
    <definedName name="LGTNSUMM">[73]nonopec!#REF!</definedName>
    <definedName name="LGTOECD">[73]nonopec!#REF!</definedName>
    <definedName name="LGTOPEC">[73]nonopec!#REF!</definedName>
    <definedName name="LGTPCNT">[73]nonopec!#REF!</definedName>
    <definedName name="LIBOR3">[95]SUPUESTOS!$A$12:$IV$12</definedName>
    <definedName name="LIBOR6">[95]SUPUESTOS!A$11</definedName>
    <definedName name="LIBRAE" localSheetId="5">#REF!</definedName>
    <definedName name="LIBRAE" localSheetId="1">#REF!</definedName>
    <definedName name="LIBRAE" localSheetId="7">#REF!</definedName>
    <definedName name="LIBRAE">#REF!</definedName>
    <definedName name="LINES" localSheetId="5">#REF!</definedName>
    <definedName name="LINES" localSheetId="1">#REF!</definedName>
    <definedName name="LINES" localSheetId="7">#REF!</definedName>
    <definedName name="LINES">#REF!</definedName>
    <definedName name="liqc" localSheetId="5">[23]Programa!#REF!</definedName>
    <definedName name="liqc" localSheetId="1">[24]Programa!#REF!</definedName>
    <definedName name="liqc" localSheetId="7">[23]Programa!#REF!</definedName>
    <definedName name="liqc">[23]Programa!#REF!</definedName>
    <definedName name="liqd" localSheetId="5">[23]Programa!#REF!</definedName>
    <definedName name="liqd" localSheetId="1">[24]Programa!#REF!</definedName>
    <definedName name="liqd" localSheetId="7">[23]Programa!#REF!</definedName>
    <definedName name="liqd">[23]Programa!#REF!</definedName>
    <definedName name="Liquidez">'[54]Ranking Bancario'!$BV$5:$BZ$54</definedName>
    <definedName name="LIT" localSheetId="5">#REF!</definedName>
    <definedName name="LIT" localSheetId="1">#REF!</definedName>
    <definedName name="LIT" localSheetId="7">#REF!</definedName>
    <definedName name="LIT">#REF!</definedName>
    <definedName name="lita">#N/A</definedName>
    <definedName name="LITEURO" localSheetId="5">#REF!</definedName>
    <definedName name="LITEURO" localSheetId="1">#REF!</definedName>
    <definedName name="LITEURO" localSheetId="7">#REF!</definedName>
    <definedName name="LITEURO">#REF!</definedName>
    <definedName name="ll" localSheetId="5" hidden="1">{"Tab1",#N/A,FALSE,"P";"Tab2",#N/A,FALSE,"P"}</definedName>
    <definedName name="ll" localSheetId="1" hidden="1">{"Tab1",#N/A,FALSE,"P";"Tab2",#N/A,FALSE,"P"}</definedName>
    <definedName name="ll" localSheetId="7" hidden="1">{"Tab1",#N/A,FALSE,"P";"Tab2",#N/A,FALSE,"P"}</definedName>
    <definedName name="ll" hidden="1">{"Tab1",#N/A,FALSE,"P";"Tab2",#N/A,FALSE,"P"}</definedName>
    <definedName name="LLF" localSheetId="1">[86]Q3!#REF!</definedName>
    <definedName name="LLF">[63]Q3!#REF!</definedName>
    <definedName name="lll" localSheetId="5" hidden="1">{"Riqfin97",#N/A,FALSE,"Tran";"Riqfinpro",#N/A,FALSE,"Tran"}</definedName>
    <definedName name="lll" localSheetId="1" hidden="1">{"Riqfin97",#N/A,FALSE,"Tran";"Riqfinpro",#N/A,FALSE,"Tran"}</definedName>
    <definedName name="lll" localSheetId="7" hidden="1">{"Riqfin97",#N/A,FALSE,"Tran";"Riqfinpro",#N/A,FALSE,"Tran"}</definedName>
    <definedName name="lll" hidden="1">{"Riqfin97",#N/A,FALSE,"Tran";"Riqfinpro",#N/A,FALSE,"Tran"}</definedName>
    <definedName name="llll" hidden="1">[138]M!#REF!</definedName>
    <definedName name="lllll" localSheetId="5" hidden="1">{"Tab1",#N/A,FALSE,"P";"Tab2",#N/A,FALSE,"P"}</definedName>
    <definedName name="lllll" localSheetId="1" hidden="1">{"Tab1",#N/A,FALSE,"P";"Tab2",#N/A,FALSE,"P"}</definedName>
    <definedName name="lllll" localSheetId="7" hidden="1">{"Tab1",#N/A,FALSE,"P";"Tab2",#N/A,FALSE,"P"}</definedName>
    <definedName name="lllll" hidden="1">{"Tab1",#N/A,FALSE,"P";"Tab2",#N/A,FALSE,"P"}</definedName>
    <definedName name="llllll" localSheetId="5" hidden="1">{"Minpmon",#N/A,FALSE,"Monthinput"}</definedName>
    <definedName name="llllll" localSheetId="1" hidden="1">{"Minpmon",#N/A,FALSE,"Monthinput"}</definedName>
    <definedName name="llllll" localSheetId="7" hidden="1">{"Minpmon",#N/A,FALSE,"Monthinput"}</definedName>
    <definedName name="llllll" hidden="1">{"Minpmon",#N/A,FALSE,"Monthinput"}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5" hidden="1">{"Minpmon",#N/A,FALSE,"Monthinput"}</definedName>
    <definedName name="lllllllllllllllll" localSheetId="1" hidden="1">{"Minpmon",#N/A,FALSE,"Monthinput"}</definedName>
    <definedName name="lllllllllllllllll" localSheetId="7" hidden="1">{"Minpmon",#N/A,FALSE,"Monthinput"}</definedName>
    <definedName name="lllllllllllllllll" hidden="1">{"Minpmon",#N/A,FALSE,"Monthinput"}</definedName>
    <definedName name="lloo" localSheetId="5" hidden="1">#REF!</definedName>
    <definedName name="lloo" localSheetId="1" hidden="1">#REF!</definedName>
    <definedName name="lloo" localSheetId="7" hidden="1">#REF!</definedName>
    <definedName name="lloo" hidden="1">#REF!</definedName>
    <definedName name="lodnjkhdnbdv" localSheetId="5">#REF!</definedName>
    <definedName name="lodnjkhdnbdv" localSheetId="1">#REF!</definedName>
    <definedName name="lodnjkhdnbdv" localSheetId="7">#REF!</definedName>
    <definedName name="lodnjkhdnbdv">#REF!</definedName>
    <definedName name="lolololo" localSheetId="5">#REF!</definedName>
    <definedName name="lolololo" localSheetId="1">#REF!</definedName>
    <definedName name="lolololo" localSheetId="7">#REF!</definedName>
    <definedName name="lolololo">#REF!</definedName>
    <definedName name="LONAB96" localSheetId="5">#REF!</definedName>
    <definedName name="LONAB96">#REF!</definedName>
    <definedName name="LOOKUPMTH" localSheetId="5">#REF!</definedName>
    <definedName name="LOOKUPMTH">#REF!</definedName>
    <definedName name="Low_external" localSheetId="5">#REF!</definedName>
    <definedName name="Low_external">#REF!</definedName>
    <definedName name="Low_fiscal" localSheetId="5">#REF!</definedName>
    <definedName name="Low_fiscal">#REF!</definedName>
    <definedName name="Low_growth_extended" localSheetId="5">#REF!</definedName>
    <definedName name="Low_growth_extended">#REF!</definedName>
    <definedName name="Low_growth_summary" localSheetId="5">#REF!</definedName>
    <definedName name="Low_growth_summary">#REF!</definedName>
    <definedName name="Low_monetary" localSheetId="5">#REF!</definedName>
    <definedName name="Low_monetary">#REF!</definedName>
    <definedName name="Low_real" localSheetId="5">#REF!</definedName>
    <definedName name="Low_real">#REF!</definedName>
    <definedName name="Low_summary" localSheetId="5">#REF!</definedName>
    <definedName name="Low_summary">#REF!</definedName>
    <definedName name="Lowest_Inter_Bank_Rate">'[75]Inter-Bank'!$M$5</definedName>
    <definedName name="LP" localSheetId="5">#REF!</definedName>
    <definedName name="LP" localSheetId="1">#REF!</definedName>
    <definedName name="LP" localSheetId="7">#REF!</definedName>
    <definedName name="LP">#REF!</definedName>
    <definedName name="LP1A" localSheetId="5">#REF!</definedName>
    <definedName name="LP1A" localSheetId="1">#REF!</definedName>
    <definedName name="LP1A" localSheetId="7">#REF!</definedName>
    <definedName name="LP1A">#REF!</definedName>
    <definedName name="LPEperc" localSheetId="5">#REF!</definedName>
    <definedName name="LPEperc" localSheetId="7">#REF!</definedName>
    <definedName name="LPEperc">#REF!</definedName>
    <definedName name="LPperc" localSheetId="5">#REF!</definedName>
    <definedName name="LPperc">#REF!</definedName>
    <definedName name="LT" localSheetId="5">#REF!</definedName>
    <definedName name="LT">#REF!</definedName>
    <definedName name="LTcirr" localSheetId="5">#REF!</definedName>
    <definedName name="LTcirr">#REF!</definedName>
    <definedName name="LTr" localSheetId="5">#REF!</definedName>
    <definedName name="LTr">#REF!</definedName>
    <definedName name="LUR">#N/A</definedName>
    <definedName name="LUXF" localSheetId="5">#REF!</definedName>
    <definedName name="LUXF" localSheetId="1">#REF!</definedName>
    <definedName name="LUXF" localSheetId="7">#REF!</definedName>
    <definedName name="LUXF">#REF!</definedName>
    <definedName name="LUXF1" localSheetId="5">#REF!</definedName>
    <definedName name="LUXF1" localSheetId="1">#REF!</definedName>
    <definedName name="LUXF1" localSheetId="7">#REF!</definedName>
    <definedName name="LUXF1">#REF!</definedName>
    <definedName name="Lyon">[72]Sheet3!$O$1</definedName>
    <definedName name="m">#N/A</definedName>
    <definedName name="MACRO" localSheetId="5">#REF!</definedName>
    <definedName name="MACRO" localSheetId="1">#REF!</definedName>
    <definedName name="MACRO" localSheetId="7">#REF!</definedName>
    <definedName name="MACRO">#REF!</definedName>
    <definedName name="MACRO_ASSUMP_2006" localSheetId="5">#REF!</definedName>
    <definedName name="MACRO_ASSUMP_2006" localSheetId="1">#REF!</definedName>
    <definedName name="MACRO_ASSUMP_2006" localSheetId="7">#REF!</definedName>
    <definedName name="MACRO_ASSUMP_2006">#REF!</definedName>
    <definedName name="Macro2" localSheetId="5">#REF!</definedName>
    <definedName name="Macro2" localSheetId="7">#REF!</definedName>
    <definedName name="Macro2">#REF!</definedName>
    <definedName name="Macro3" localSheetId="5">#REF!</definedName>
    <definedName name="Macro3">#REF!</definedName>
    <definedName name="Macro5" localSheetId="5">#REF!</definedName>
    <definedName name="Macro5">#REF!</definedName>
    <definedName name="Macro6" localSheetId="5">#REF!</definedName>
    <definedName name="Macro6">#REF!</definedName>
    <definedName name="MACROINPUT" localSheetId="5">#REF!</definedName>
    <definedName name="MACROINPUT">#REF!</definedName>
    <definedName name="MACROS">[81]MACROS!$A$1:$A$1</definedName>
    <definedName name="maintabs">[32]QNEWLOR!$B$3:$G$17,[32]QNEWLOR!$B$20:$G$87,[32]QNEWLOR!$B$90:$G$159</definedName>
    <definedName name="MALAX" localSheetId="5">#REF!</definedName>
    <definedName name="MALAX" localSheetId="1">#REF!</definedName>
    <definedName name="MALAX" localSheetId="7">#REF!</definedName>
    <definedName name="MALAX">#REF!</definedName>
    <definedName name="MALAX1" localSheetId="5">#REF!</definedName>
    <definedName name="MALAX1" localSheetId="1">#REF!</definedName>
    <definedName name="MALAX1" localSheetId="7">#REF!</definedName>
    <definedName name="MALAX1">#REF!</definedName>
    <definedName name="Malaysia" localSheetId="5">#REF!</definedName>
    <definedName name="Malaysia" localSheetId="7">#REF!</definedName>
    <definedName name="Malaysia">#REF!</definedName>
    <definedName name="MANUAL" localSheetId="5">#REF!</definedName>
    <definedName name="MANUAL">#REF!</definedName>
    <definedName name="mapa1" localSheetId="5">#REF!</definedName>
    <definedName name="mapa1">#REF!</definedName>
    <definedName name="mapa2" localSheetId="5">#REF!</definedName>
    <definedName name="mapa2">#REF!</definedName>
    <definedName name="mar" localSheetId="1">[24]Programa!#REF!</definedName>
    <definedName name="mar">[23]Programa!#REF!</definedName>
    <definedName name="MAR._89" localSheetId="5">#REF!</definedName>
    <definedName name="MAR._89" localSheetId="1">#REF!</definedName>
    <definedName name="MAR._89" localSheetId="7">#REF!</definedName>
    <definedName name="MAR._89">#REF!</definedName>
    <definedName name="Maturity_IDA">[112]NPV!$B$26</definedName>
    <definedName name="Maturity_IDA1" localSheetId="5">#REF!</definedName>
    <definedName name="Maturity_IDA1" localSheetId="1">#REF!</definedName>
    <definedName name="Maturity_IDA1" localSheetId="7">#REF!</definedName>
    <definedName name="Maturity_IDA1">#REF!</definedName>
    <definedName name="Maturity_NC" localSheetId="5">[112]NPV!#REF!</definedName>
    <definedName name="Maturity_NC" localSheetId="1">#REF!</definedName>
    <definedName name="Maturity_NC" localSheetId="7">[112]NPV!#REF!</definedName>
    <definedName name="Maturity_NC">[112]NPV!#REF!</definedName>
    <definedName name="may" localSheetId="5">[23]Programa!#REF!</definedName>
    <definedName name="may" localSheetId="1">#REF!</definedName>
    <definedName name="may" localSheetId="7">[23]Programa!#REF!</definedName>
    <definedName name="may">[23]Programa!#REF!</definedName>
    <definedName name="MAY._89" localSheetId="5">#REF!</definedName>
    <definedName name="MAY._89" localSheetId="1">#REF!</definedName>
    <definedName name="MAY._89" localSheetId="7">#REF!</definedName>
    <definedName name="MAY._89">#REF!</definedName>
    <definedName name="MCPI" localSheetId="5">#REF!</definedName>
    <definedName name="MCPI" localSheetId="1">#REF!</definedName>
    <definedName name="MCPI" localSheetId="7">#REF!</definedName>
    <definedName name="MCPI">#REF!</definedName>
    <definedName name="MCV">#N/A</definedName>
    <definedName name="MCV_B">#N/A</definedName>
    <definedName name="MCV_B1" localSheetId="5">#REF!</definedName>
    <definedName name="MCV_B1" localSheetId="1">#REF!</definedName>
    <definedName name="MCV_B1" localSheetId="7">#REF!</definedName>
    <definedName name="MCV_B1">#REF!</definedName>
    <definedName name="mcv_b2">[1]Q6!$E$141:$AH$141</definedName>
    <definedName name="MCV_D">#N/A</definedName>
    <definedName name="MCV_D1" localSheetId="5">#REF!</definedName>
    <definedName name="MCV_D1" localSheetId="1">#REF!</definedName>
    <definedName name="MCV_D1" localSheetId="7">#REF!</definedName>
    <definedName name="MCV_D1">#REF!</definedName>
    <definedName name="MCV_N">#N/A</definedName>
    <definedName name="MCV_T">#N/A</definedName>
    <definedName name="MCV_T1" localSheetId="5">#REF!</definedName>
    <definedName name="MCV_T1" localSheetId="1">#REF!</definedName>
    <definedName name="MCV_T1" localSheetId="7">#REF!</definedName>
    <definedName name="MCV_T1">#REF!</definedName>
    <definedName name="mdavila" localSheetId="5">#REF!</definedName>
    <definedName name="mdavila" localSheetId="7">#REF!</definedName>
    <definedName name="mdavila">#REF!</definedName>
    <definedName name="me" localSheetId="5">[23]Programa!#REF!</definedName>
    <definedName name="me" localSheetId="1">[24]Programa!#REF!</definedName>
    <definedName name="me" localSheetId="7">[23]Programa!#REF!</definedName>
    <definedName name="me">[23]Programa!#REF!</definedName>
    <definedName name="Mecon">'[97]graf 1'!$A$3:$C$28</definedName>
    <definedName name="MEDTERM" localSheetId="5">#REF!</definedName>
    <definedName name="MEDTERM" localSheetId="1">#REF!</definedName>
    <definedName name="MEDTERM" localSheetId="7">#REF!</definedName>
    <definedName name="MEDTERM">#REF!</definedName>
    <definedName name="MENORES" localSheetId="5">#REF!</definedName>
    <definedName name="MENORES" localSheetId="7">#REF!</definedName>
    <definedName name="MENORES">#REF!</definedName>
    <definedName name="Meses">[139]Codigos!$A$14:$B$25</definedName>
    <definedName name="MEX" localSheetId="5">#REF!</definedName>
    <definedName name="MEX" localSheetId="1">#REF!</definedName>
    <definedName name="MEX" localSheetId="7">#REF!</definedName>
    <definedName name="MEX">#REF!</definedName>
    <definedName name="MFISCAL" localSheetId="5">'[42]Annual Raw Data'!#REF!</definedName>
    <definedName name="MFISCAL" localSheetId="1">'[42]Annual Raw Data'!#REF!</definedName>
    <definedName name="MFISCAL" localSheetId="7">'[42]Annual Raw Data'!#REF!</definedName>
    <definedName name="MFISCAL">'[42]Annual Raw Data'!#REF!</definedName>
    <definedName name="mflowsa" localSheetId="1">#REF!</definedName>
    <definedName name="mflowsa">[18]!mflowsa</definedName>
    <definedName name="mflowsq" localSheetId="1">#REF!</definedName>
    <definedName name="mflowsq">[18]!mflowsq</definedName>
    <definedName name="MICRO" localSheetId="5">#REF!</definedName>
    <definedName name="MICRO" localSheetId="1">#REF!</definedName>
    <definedName name="MICRO" localSheetId="7">#REF!</definedName>
    <definedName name="MICRO">#REF!</definedName>
    <definedName name="MIDDLE" localSheetId="5">#REF!</definedName>
    <definedName name="MIDDLE" localSheetId="1">#REF!</definedName>
    <definedName name="MIDDLE" localSheetId="7">#REF!</definedName>
    <definedName name="MIDDLE">#REF!</definedName>
    <definedName name="Million_b_d">[73]nonopec!$D$426:$D$426</definedName>
    <definedName name="MINISTÉRIO_DA_PREVIDÊNCIA_E_ASSISTÊNCIA_SOCIAL" localSheetId="5">#REF!</definedName>
    <definedName name="MINISTÉRIO_DA_PREVIDÊNCIA_E_ASSISTÊNCIA_SOCIAL" localSheetId="1">#REF!</definedName>
    <definedName name="MINISTÉRIO_DA_PREVIDÊNCIA_E_ASSISTÊNCIA_SOCIAL" localSheetId="7">#REF!</definedName>
    <definedName name="MINISTÉRIO_DA_PREVIDÊNCIA_E_ASSISTÊNCIA_SOCIAL">#REF!</definedName>
    <definedName name="MIRIAMA" localSheetId="5">#REF!</definedName>
    <definedName name="MIRIAMA" localSheetId="1">#REF!</definedName>
    <definedName name="MIRIAMA" localSheetId="7">#REF!</definedName>
    <definedName name="MIRIAMA">#REF!</definedName>
    <definedName name="MIRIAMB" localSheetId="5">#REF!</definedName>
    <definedName name="MIRIAMB" localSheetId="1">#REF!</definedName>
    <definedName name="MIRIAMB" localSheetId="7">#REF!</definedName>
    <definedName name="MIRIAMB">#REF!</definedName>
    <definedName name="MISC3" localSheetId="5">#REF!</definedName>
    <definedName name="MISC3">#REF!</definedName>
    <definedName name="MISC4">[20]OUTPUT!#REF!</definedName>
    <definedName name="mmm" localSheetId="5" hidden="1">{"Riqfin97",#N/A,FALSE,"Tran";"Riqfinpro",#N/A,FALSE,"Tran"}</definedName>
    <definedName name="mmm" localSheetId="1" hidden="1">{"Riqfin97",#N/A,FALSE,"Tran";"Riqfinpro",#N/A,FALSE,"Tran"}</definedName>
    <definedName name="mmm" localSheetId="7" hidden="1">{"Riqfin97",#N/A,FALSE,"Tran";"Riqfinpro",#N/A,FALSE,"Tran"}</definedName>
    <definedName name="mmm" hidden="1">{"Riqfin97",#N/A,FALSE,"Tran";"Riqfinpro",#N/A,FALSE,"Tran"}</definedName>
    <definedName name="mmmm" localSheetId="5" hidden="1">{"Tab1",#N/A,FALSE,"P";"Tab2",#N/A,FALSE,"P"}</definedName>
    <definedName name="mmmm" localSheetId="1" hidden="1">{"Tab1",#N/A,FALSE,"P";"Tab2",#N/A,FALSE,"P"}</definedName>
    <definedName name="mmmm" localSheetId="7" hidden="1">{"Tab1",#N/A,FALSE,"P";"Tab2",#N/A,FALSE,"P"}</definedName>
    <definedName name="mmmm" hidden="1">{"Tab1",#N/A,FALSE,"P";"Tab2",#N/A,FALSE,"P"}</definedName>
    <definedName name="mmmmm" localSheetId="5" hidden="1">{"Riqfin97",#N/A,FALSE,"Tran";"Riqfinpro",#N/A,FALSE,"Tran"}</definedName>
    <definedName name="mmmmm" localSheetId="1" hidden="1">{"Riqfin97",#N/A,FALSE,"Tran";"Riqfinpro",#N/A,FALSE,"Tran"}</definedName>
    <definedName name="mmmmm" localSheetId="7" hidden="1">{"Riqfin97",#N/A,FALSE,"Tran";"Riqfinpro",#N/A,FALSE,"Tran"}</definedName>
    <definedName name="mmmmm" hidden="1">{"Riqfin97",#N/A,FALSE,"Tran";"Riqfinpro",#N/A,FALSE,"Tran"}</definedName>
    <definedName name="mmmmmmmmm" localSheetId="5" hidden="1">{"Riqfin97",#N/A,FALSE,"Tran";"Riqfinpro",#N/A,FALSE,"Tran"}</definedName>
    <definedName name="mmmmmmmmm" localSheetId="1" hidden="1">{"Riqfin97",#N/A,FALSE,"Tran";"Riqfinpro",#N/A,FALSE,"Tran"}</definedName>
    <definedName name="mmmmmmmmm" localSheetId="7" hidden="1">{"Riqfin97",#N/A,FALSE,"Tran";"Riqfinpro",#N/A,FALSE,"Tran"}</definedName>
    <definedName name="mmmmmmmmm" hidden="1">{"Riqfin97",#N/A,FALSE,"Tran";"Riqfinpro",#N/A,FALSE,"Tran"}</definedName>
    <definedName name="MN">[65]BCP!#REF!</definedName>
    <definedName name="MNDATES" localSheetId="5">#REF!</definedName>
    <definedName name="MNDATES" localSheetId="1">#REF!</definedName>
    <definedName name="MNDATES" localSheetId="7">#REF!</definedName>
    <definedName name="MNDATES">#REF!</definedName>
    <definedName name="MNP" localSheetId="5">[65]BCP!#REF!</definedName>
    <definedName name="MNP" localSheetId="1">#REF!</definedName>
    <definedName name="MNP" localSheetId="7">[65]BCP!#REF!</definedName>
    <definedName name="MNP">[65]BCP!#REF!</definedName>
    <definedName name="Módulo2.completo">#N/A</definedName>
    <definedName name="MON_SM" localSheetId="5">#REF!</definedName>
    <definedName name="MON_SM" localSheetId="1">#REF!</definedName>
    <definedName name="MON_SM" localSheetId="7">#REF!</definedName>
    <definedName name="MON_SM">#REF!</definedName>
    <definedName name="MONF_SM" localSheetId="5">#REF!</definedName>
    <definedName name="MONF_SM" localSheetId="7">#REF!</definedName>
    <definedName name="MONF_SM">#REF!</definedName>
    <definedName name="Month" localSheetId="5">#REF!</definedName>
    <definedName name="Month" localSheetId="1">#REF!</definedName>
    <definedName name="Month" localSheetId="7">#REF!</definedName>
    <definedName name="Month">#REF!</definedName>
    <definedName name="MonthIndex" localSheetId="5">#REF!</definedName>
    <definedName name="MonthIndex" localSheetId="1">#REF!</definedName>
    <definedName name="MonthIndex">#REF!</definedName>
    <definedName name="MonthlyInf">[94]CPI!$A$403:$N$559</definedName>
    <definedName name="MONTHS">[87]MONTHLY!$BV$3:$CG$3</definedName>
    <definedName name="MONY" localSheetId="5">#REF!</definedName>
    <definedName name="MONY" localSheetId="1">#REF!</definedName>
    <definedName name="MONY" localSheetId="7">#REF!</definedName>
    <definedName name="MONY">#REF!</definedName>
    <definedName name="moodys" localSheetId="5">'[140]Credit ratings on 1st issues'!#REF!</definedName>
    <definedName name="moodys" localSheetId="1">#REF!</definedName>
    <definedName name="moodys" localSheetId="7">'[140]Credit ratings on 1st issues'!#REF!</definedName>
    <definedName name="moodys">'[140]Credit ratings on 1st issues'!#REF!</definedName>
    <definedName name="MPETROLEO" localSheetId="5">#REF!</definedName>
    <definedName name="MPETROLEO" localSheetId="1">#REF!</definedName>
    <definedName name="MPETROLEO" localSheetId="7">#REF!</definedName>
    <definedName name="MPETROLEO">#REF!</definedName>
    <definedName name="msci">[119]Sheet1!$H$2:$K$24</definedName>
    <definedName name="mscid">[119]Sheet1!$B$2:$E$24</definedName>
    <definedName name="mscil">[119]Sheet1!$H$2:$K$24</definedName>
    <definedName name="mstocksa" localSheetId="1">#REF!</definedName>
    <definedName name="mstocksa">[18]!mstocksa</definedName>
    <definedName name="mstocksq" localSheetId="1">#REF!</definedName>
    <definedName name="mstocksq">[18]!mstocksq</definedName>
    <definedName name="mte" localSheetId="5" hidden="1">{"Riqfin97",#N/A,FALSE,"Tran";"Riqfinpro",#N/A,FALSE,"Tran"}</definedName>
    <definedName name="mte" localSheetId="1" hidden="1">{"Riqfin97",#N/A,FALSE,"Tran";"Riqfinpro",#N/A,FALSE,"Tran"}</definedName>
    <definedName name="mte" localSheetId="7" hidden="1">{"Riqfin97",#N/A,FALSE,"Tran";"Riqfinpro",#N/A,FALSE,"Tran"}</definedName>
    <definedName name="mte" hidden="1">{"Riqfin97",#N/A,FALSE,"Tran";"Riqfinpro",#N/A,FALSE,"Tran"}</definedName>
    <definedName name="MUNI96" localSheetId="5">#REF!</definedName>
    <definedName name="MUNI96" localSheetId="1">#REF!</definedName>
    <definedName name="MUNI96" localSheetId="7">#REF!</definedName>
    <definedName name="MUNI96">#REF!</definedName>
    <definedName name="Municipios" localSheetId="5">#REF!</definedName>
    <definedName name="Municipios" localSheetId="7">#REF!</definedName>
    <definedName name="Municipios">#REF!</definedName>
    <definedName name="n" localSheetId="5" hidden="1">{"Minpmon",#N/A,FALSE,"Monthinput"}</definedName>
    <definedName name="n" localSheetId="1" hidden="1">{"Minpmon",#N/A,FALSE,"Monthinput"}</definedName>
    <definedName name="n" localSheetId="7" hidden="1">{"Minpmon",#N/A,FALSE,"Monthinput"}</definedName>
    <definedName name="n" hidden="1">{"Minpmon",#N/A,FALSE,"Monthinput"}</definedName>
    <definedName name="names">'[50]shared data'!$B$7:$O$7</definedName>
    <definedName name="NAMES_A">'[50]shared data'!$B$5:$B$223</definedName>
    <definedName name="names_w" localSheetId="5">#REF!</definedName>
    <definedName name="names_w" localSheetId="1">#REF!</definedName>
    <definedName name="names_w" localSheetId="7">#REF!</definedName>
    <definedName name="names_w">#REF!</definedName>
    <definedName name="NC_R" localSheetId="5">[63]Q1!#REF!</definedName>
    <definedName name="NC_R" localSheetId="1">[86]Q1!#REF!</definedName>
    <definedName name="NC_R" localSheetId="7">[63]Q1!#REF!</definedName>
    <definedName name="NC_R">[63]Q1!#REF!</definedName>
    <definedName name="NCG">#N/A</definedName>
    <definedName name="NCG_R">#N/A</definedName>
    <definedName name="NCP">#N/A</definedName>
    <definedName name="NCP_R">#N/A</definedName>
    <definedName name="Ndf">[56]CIRRs!$C$69</definedName>
    <definedName name="NE" localSheetId="5">#REF!</definedName>
    <definedName name="NE" localSheetId="1">#REF!</definedName>
    <definedName name="NE" localSheetId="7">#REF!</definedName>
    <definedName name="NE">#REF!</definedName>
    <definedName name="NECESSIDADE_DE_FINANCIAMENTO" localSheetId="5">#REF!</definedName>
    <definedName name="NECESSIDADE_DE_FINANCIAMENTO" localSheetId="1">#REF!</definedName>
    <definedName name="NECESSIDADE_DE_FINANCIAMENTO" localSheetId="7">#REF!</definedName>
    <definedName name="NECESSIDADE_DE_FINANCIAMENTO">#REF!</definedName>
    <definedName name="NEperc" localSheetId="5">#REF!</definedName>
    <definedName name="NEperc" localSheetId="1">#REF!</definedName>
    <definedName name="NEperc" localSheetId="7">#REF!</definedName>
    <definedName name="NEperc">#REF!</definedName>
    <definedName name="Netherlands_wt">'[74]OECD wgt'!$B$26</definedName>
    <definedName name="new" localSheetId="5">#REF!</definedName>
    <definedName name="new" localSheetId="1">#REF!</definedName>
    <definedName name="new" localSheetId="7">#REF!</definedName>
    <definedName name="new">#REF!</definedName>
    <definedName name="NEWSHEET" localSheetId="5">#REF!</definedName>
    <definedName name="NEWSHEET" localSheetId="1">#REF!</definedName>
    <definedName name="NEWSHEET" localSheetId="7">#REF!</definedName>
    <definedName name="NEWSHEET">#REF!</definedName>
    <definedName name="nfa_by_bank" localSheetId="5">#REF!</definedName>
    <definedName name="nfa_by_bank" localSheetId="7">#REF!</definedName>
    <definedName name="nfa_by_bank">#REF!</definedName>
    <definedName name="NFB_R" localSheetId="5">[63]Q1!#REF!</definedName>
    <definedName name="NFB_R" localSheetId="1">[86]Q1!#REF!</definedName>
    <definedName name="NFB_R" localSheetId="7">[63]Q1!#REF!</definedName>
    <definedName name="NFB_R">[63]Q1!#REF!</definedName>
    <definedName name="NFB_R_GDP" localSheetId="5">[63]Q1!#REF!</definedName>
    <definedName name="NFB_R_GDP" localSheetId="1">[86]Q1!#REF!</definedName>
    <definedName name="NFB_R_GDP" localSheetId="7">[63]Q1!#REF!</definedName>
    <definedName name="NFB_R_GDP">[63]Q1!#REF!</definedName>
    <definedName name="NFI">#N/A</definedName>
    <definedName name="NFI_R">#N/A</definedName>
    <definedName name="NFIP" localSheetId="5">#REF!</definedName>
    <definedName name="NFIP" localSheetId="1">#REF!</definedName>
    <definedName name="NFIP" localSheetId="7">#REF!</definedName>
    <definedName name="NFIP">#REF!</definedName>
    <definedName name="NFPS_" localSheetId="5">[40]OPS!#REF!</definedName>
    <definedName name="NFPS_" localSheetId="1">[41]OPS!#REF!</definedName>
    <definedName name="NFPS_" localSheetId="7">[40]OPS!#REF!</definedName>
    <definedName name="NFPS_">[40]OPS!#REF!</definedName>
    <definedName name="NGDP">#N/A</definedName>
    <definedName name="NGDP_D" localSheetId="5">[63]Q3!#REF!</definedName>
    <definedName name="NGDP_D" localSheetId="1">[86]Q3!#REF!</definedName>
    <definedName name="NGDP_D" localSheetId="7">[63]Q3!#REF!</definedName>
    <definedName name="NGDP_D">[63]Q3!#REF!</definedName>
    <definedName name="NGDP_DG">#N/A</definedName>
    <definedName name="NGDP_R">#N/A</definedName>
    <definedName name="NGDP_RG">#N/A</definedName>
    <definedName name="ngdp2">[39]Q2!$E$47:$AH$47</definedName>
    <definedName name="NGDPA" localSheetId="5">#REF!</definedName>
    <definedName name="NGDPA" localSheetId="1">#REF!</definedName>
    <definedName name="NGDPA" localSheetId="7">#REF!</definedName>
    <definedName name="NGDPA">#REF!</definedName>
    <definedName name="NGK" localSheetId="5">#REF!</definedName>
    <definedName name="NGK" localSheetId="7">#REF!</definedName>
    <definedName name="NGK">#REF!</definedName>
    <definedName name="NGNI" localSheetId="5">#REF!</definedName>
    <definedName name="NGNI" localSheetId="7">#REF!</definedName>
    <definedName name="NGNI">#REF!</definedName>
    <definedName name="NGPXO" localSheetId="5">#REF!</definedName>
    <definedName name="NGPXO">#REF!</definedName>
    <definedName name="NGPXO_R" localSheetId="5">#REF!</definedName>
    <definedName name="NGPXO_R">#REF!</definedName>
    <definedName name="NGS_NGDP">#N/A</definedName>
    <definedName name="NGSP" localSheetId="1">[86]Q2!#REF!</definedName>
    <definedName name="NGSP">[63]Q2!#REF!</definedName>
    <definedName name="NI" localSheetId="1">[86]Q2!#REF!</definedName>
    <definedName name="NI">[63]Q2!#REF!</definedName>
    <definedName name="NI_GDP" localSheetId="1">[86]Q2!#REF!</definedName>
    <definedName name="NI_GDP">[63]Q2!#REF!</definedName>
    <definedName name="NI_NGDP" localSheetId="1">[86]Q2!#REF!</definedName>
    <definedName name="NI_NGDP">[63]Q2!#REF!</definedName>
    <definedName name="NI_R" localSheetId="1">[86]Q1!#REF!</definedName>
    <definedName name="NI_R">[63]Q1!#REF!</definedName>
    <definedName name="NINV">#N/A</definedName>
    <definedName name="NINV_R">#N/A</definedName>
    <definedName name="NINV_R_GDP" localSheetId="1">[86]Q1!#REF!</definedName>
    <definedName name="NINV_R_GDP">[63]Q1!#REF!</definedName>
    <definedName name="njkg" localSheetId="1">[5]!njkg</definedName>
    <definedName name="njkg">[6]!njkg</definedName>
    <definedName name="NLG">[56]CIRRs!$C$99</definedName>
    <definedName name="NM">#N/A</definedName>
    <definedName name="NM_R">#N/A</definedName>
    <definedName name="nmBlankCell">'[141]Table 2.1 from DDP program'!$A$2:$A$2</definedName>
    <definedName name="nmBlankRow" localSheetId="5">[142]EDT!#REF!</definedName>
    <definedName name="nmBlankRow" localSheetId="1">#REF!</definedName>
    <definedName name="nmBlankRow" localSheetId="7">[142]EDT!#REF!</definedName>
    <definedName name="nmBlankRow">[142]EDT!#REF!</definedName>
    <definedName name="nmColumnHeader">[142]EDT!$3:$3</definedName>
    <definedName name="nmData">[142]EDT!$B$4:$AA$36</definedName>
    <definedName name="NMG" localSheetId="5">#REF!</definedName>
    <definedName name="NMG" localSheetId="1">#REF!</definedName>
    <definedName name="NMG" localSheetId="7">#REF!</definedName>
    <definedName name="NMG">#REF!</definedName>
    <definedName name="NMG_R" localSheetId="5">#REF!</definedName>
    <definedName name="NMG_R" localSheetId="1">#REF!</definedName>
    <definedName name="NMG_R" localSheetId="7">#REF!</definedName>
    <definedName name="NMG_R">#REF!</definedName>
    <definedName name="NMG_RG">#N/A</definedName>
    <definedName name="nmIndexTable" localSheetId="5">[142]EDT!#REF!</definedName>
    <definedName name="nmIndexTable" localSheetId="1">#REF!</definedName>
    <definedName name="nmIndexTable" localSheetId="7">[142]EDT!#REF!</definedName>
    <definedName name="nmIndexTable">[142]EDT!#REF!</definedName>
    <definedName name="nmReportFooter">'[143]Table 1'!$29:$29</definedName>
    <definedName name="nmReportHeader">#N/A</definedName>
    <definedName name="nmReportNotes">'[143]Table 1'!$30:$30</definedName>
    <definedName name="nmRowHeader">[142]EDT!$A$4:$A$36</definedName>
    <definedName name="NMS" localSheetId="5">[63]Q2!#REF!</definedName>
    <definedName name="NMS" localSheetId="1">[86]Q2!#REF!</definedName>
    <definedName name="NMS" localSheetId="7">[63]Q2!#REF!</definedName>
    <definedName name="NMS">[63]Q2!#REF!</definedName>
    <definedName name="NMS_R" localSheetId="5">[63]Q1!#REF!</definedName>
    <definedName name="NMS_R" localSheetId="1">[86]Q1!#REF!</definedName>
    <definedName name="NMS_R" localSheetId="7">[63]Q1!#REF!</definedName>
    <definedName name="NMS_R">[63]Q1!#REF!</definedName>
    <definedName name="nmScale" localSheetId="5">[142]EDT!#REF!</definedName>
    <definedName name="nmScale" localSheetId="1">#REF!</definedName>
    <definedName name="nmScale" localSheetId="7">[142]EDT!#REF!</definedName>
    <definedName name="nmScale">[142]EDT!#REF!</definedName>
    <definedName name="nn" localSheetId="5" hidden="1">{"Riqfin97",#N/A,FALSE,"Tran";"Riqfinpro",#N/A,FALSE,"Tran"}</definedName>
    <definedName name="nn" localSheetId="1" hidden="1">{"Riqfin97",#N/A,FALSE,"Tran";"Riqfinpro",#N/A,FALSE,"Tran"}</definedName>
    <definedName name="nn" localSheetId="7" hidden="1">{"Riqfin97",#N/A,FALSE,"Tran";"Riqfinpro",#N/A,FALSE,"Tran"}</definedName>
    <definedName name="nn" hidden="1">{"Riqfin97",#N/A,FALSE,"Tran";"Riqfinpro",#N/A,FALSE,"Tran"}</definedName>
    <definedName name="NNAMES" localSheetId="5">#REF!</definedName>
    <definedName name="NNAMES" localSheetId="1">#REF!</definedName>
    <definedName name="NNAMES" localSheetId="7">#REF!</definedName>
    <definedName name="NNAMES">#REF!</definedName>
    <definedName name="nnn" localSheetId="5" hidden="1">{"Tab1",#N/A,FALSE,"P";"Tab2",#N/A,FALSE,"P"}</definedName>
    <definedName name="nnn" localSheetId="1" hidden="1">{"Tab1",#N/A,FALSE,"P";"Tab2",#N/A,FALSE,"P"}</definedName>
    <definedName name="nnn" localSheetId="7" hidden="1">{"Tab1",#N/A,FALSE,"P";"Tab2",#N/A,FALSE,"P"}</definedName>
    <definedName name="nnn" hidden="1">{"Tab1",#N/A,FALSE,"P";"Tab2",#N/A,FALSE,"P"}</definedName>
    <definedName name="nnnnn">#N/A</definedName>
    <definedName name="nnnnnnnnnn" localSheetId="5" hidden="1">{"Minpmon",#N/A,FALSE,"Monthinput"}</definedName>
    <definedName name="nnnnnnnnnn" localSheetId="1" hidden="1">{"Minpmon",#N/A,FALSE,"Monthinput"}</definedName>
    <definedName name="nnnnnnnnnn" localSheetId="7" hidden="1">{"Minpmon",#N/A,FALSE,"Monthinput"}</definedName>
    <definedName name="nnnnnnnnnn" hidden="1">{"Minpmon",#N/A,FALSE,"Monthinput"}</definedName>
    <definedName name="nnnnnnnnnnnn" localSheetId="5" hidden="1">{"Riqfin97",#N/A,FALSE,"Tran";"Riqfinpro",#N/A,FALSE,"Tran"}</definedName>
    <definedName name="nnnnnnnnnnnn" localSheetId="1" hidden="1">{"Riqfin97",#N/A,FALSE,"Tran";"Riqfinpro",#N/A,FALSE,"Tran"}</definedName>
    <definedName name="nnnnnnnnnnnn" localSheetId="7" hidden="1">{"Riqfin97",#N/A,FALSE,"Tran";"Riqfinpro",#N/A,FALSE,"Tran"}</definedName>
    <definedName name="nnnnnnnnnnnn" hidden="1">{"Riqfin97",#N/A,FALSE,"Tran";"Riqfinpro",#N/A,FALSE,"Tran"}</definedName>
    <definedName name="no" hidden="1">'[77]Crédito SPNF (fiscal)'!#REF!</definedName>
    <definedName name="Noah" localSheetId="5">#REF!</definedName>
    <definedName name="Noah" localSheetId="1">#REF!</definedName>
    <definedName name="Noah" localSheetId="7">#REF!</definedName>
    <definedName name="Noah">#REF!</definedName>
    <definedName name="noclas1" localSheetId="5">#REF!</definedName>
    <definedName name="noclas1" localSheetId="7">#REF!</definedName>
    <definedName name="noclas1">#REF!</definedName>
    <definedName name="noclas2" localSheetId="5">#REF!</definedName>
    <definedName name="noclas2" localSheetId="7">#REF!</definedName>
    <definedName name="noclas2">#REF!</definedName>
    <definedName name="NOCLUB" localSheetId="5">#REF!</definedName>
    <definedName name="NOCLUB" localSheetId="1">#REF!</definedName>
    <definedName name="NOCLUB">#REF!</definedName>
    <definedName name="NOK" localSheetId="5">#REF!</definedName>
    <definedName name="NOK" localSheetId="1">#REF!</definedName>
    <definedName name="NOK">#REF!</definedName>
    <definedName name="nombrenuevo">#N/A</definedName>
    <definedName name="NONLEAP" localSheetId="5">#REF!</definedName>
    <definedName name="NONLEAP" localSheetId="1">#REF!</definedName>
    <definedName name="NONLEAP" localSheetId="7">#REF!</definedName>
    <definedName name="NONLEAP">#REF!</definedName>
    <definedName name="NONOECD1">[73]nonopec!$D$29:$AD$70</definedName>
    <definedName name="NONOECD2">[73]nonopec!$D$71:$AD$135</definedName>
    <definedName name="NONOPEC">[73]nonopec!$D$136:$AD$155</definedName>
    <definedName name="NOPEC1">[87]MONTHLY!$BP$19:$CA$19</definedName>
    <definedName name="NOPEC2">[87]MONTHLY!$CB$19:$CM$19</definedName>
    <definedName name="NORM1">[87]MONTHLY!$A$5:$O$117</definedName>
    <definedName name="NORM2">[87]MONTHLY!$A$422:$Z$491</definedName>
    <definedName name="NORM3">[87]MONTHLY!$A$334:$Z$380</definedName>
    <definedName name="Norway_wt">'[74]OECD wgt'!$B$28</definedName>
    <definedName name="NOTA_EXPLICATIV" localSheetId="5">#REF!</definedName>
    <definedName name="NOTA_EXPLICATIV" localSheetId="1">#REF!</definedName>
    <definedName name="NOTA_EXPLICATIV" localSheetId="7">#REF!</definedName>
    <definedName name="NOTA_EXPLICATIV">#REF!</definedName>
    <definedName name="Notes" localSheetId="5">[144]UPLOAD!#REF!</definedName>
    <definedName name="Notes" localSheetId="1">#REF!</definedName>
    <definedName name="Notes" localSheetId="7">[144]UPLOAD!#REF!</definedName>
    <definedName name="Notes">[144]UPLOAD!#REF!</definedName>
    <definedName name="NOTITLES" localSheetId="5">#REF!</definedName>
    <definedName name="NOTITLES" localSheetId="1">#REF!</definedName>
    <definedName name="NOTITLES" localSheetId="7">#REF!</definedName>
    <definedName name="NOTITLES">#REF!</definedName>
    <definedName name="NOV._89" localSheetId="5">#REF!</definedName>
    <definedName name="NOV._89" localSheetId="7">#REF!</definedName>
    <definedName name="NOV._89">#REF!</definedName>
    <definedName name="NSUMMARY">[73]nonopec!$D$157:$AD$204</definedName>
    <definedName name="NTDD_R" localSheetId="5">[63]Q1!#REF!</definedName>
    <definedName name="NTDD_R" localSheetId="1">[86]Q1!#REF!</definedName>
    <definedName name="NTDD_R" localSheetId="7">[63]Q1!#REF!</definedName>
    <definedName name="NTDD_R">[63]Q1!#REF!</definedName>
    <definedName name="NTDD_RG" localSheetId="1">#REF!</definedName>
    <definedName name="NTDD_RG">[80]!NTDD_RG</definedName>
    <definedName name="NX">#N/A</definedName>
    <definedName name="NX_R">#N/A</definedName>
    <definedName name="NXG" localSheetId="5">#REF!</definedName>
    <definedName name="NXG" localSheetId="1">#REF!</definedName>
    <definedName name="NXG" localSheetId="7">#REF!</definedName>
    <definedName name="NXG">#REF!</definedName>
    <definedName name="NXG_R" localSheetId="5">#REF!</definedName>
    <definedName name="NXG_R" localSheetId="7">#REF!</definedName>
    <definedName name="NXG_R">#REF!</definedName>
    <definedName name="NXG_RG">#N/A</definedName>
    <definedName name="NXS" localSheetId="5">[63]Q2!#REF!</definedName>
    <definedName name="NXS" localSheetId="1">[86]Q2!#REF!</definedName>
    <definedName name="NXS" localSheetId="7">[63]Q2!#REF!</definedName>
    <definedName name="NXS">[63]Q2!#REF!</definedName>
    <definedName name="NXS_R" localSheetId="5">[63]Q1!#REF!</definedName>
    <definedName name="NXS_R" localSheetId="1">[86]Q1!#REF!</definedName>
    <definedName name="NXS_R" localSheetId="7">[63]Q1!#REF!</definedName>
    <definedName name="NXS_R">[63]Q1!#REF!</definedName>
    <definedName name="NYEAR2021" localSheetId="1">[101]Nickel!$B$583:$J$583</definedName>
    <definedName name="NYEAR2021">[102]Nickel!$B$583:$J$583</definedName>
    <definedName name="NYEAR2022" localSheetId="1">[101]Nickel!$K$583:$V$583</definedName>
    <definedName name="NYEAR2022">[102]Nickel!$K$583:$V$583</definedName>
    <definedName name="NYEAR2023" localSheetId="1">[101]Nickel!$W$583:$AH$583</definedName>
    <definedName name="NYEAR2023">[102]Nickel!$W$583:$AH$583</definedName>
    <definedName name="NYEAR2024" localSheetId="1">[101]Nickel!$AI$583:$AT$583</definedName>
    <definedName name="NYEAR2024">[102]Nickel!$AI$583:$AT$583</definedName>
    <definedName name="NYEAR2025" localSheetId="1">[101]Nickel!$AU$583:$BF$583</definedName>
    <definedName name="NYEAR2025">[102]Nickel!$AU$583:$BF$583</definedName>
    <definedName name="NZ_wt">'[74]OECD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 localSheetId="1">#REF!</definedName>
    <definedName name="OCT._89" localSheetId="7">#REF!</definedName>
    <definedName name="OCT._89">#REF!</definedName>
    <definedName name="OCTUBRE">#N/A</definedName>
    <definedName name="OECD">[73]nonopec!$D$1:$AD$28</definedName>
    <definedName name="OECD_Table" localSheetId="5">#REF!</definedName>
    <definedName name="OECD_Table" localSheetId="1">#REF!</definedName>
    <definedName name="OECD_Table" localSheetId="7">#REF!</definedName>
    <definedName name="OECD_Table">#REF!</definedName>
    <definedName name="oipio" localSheetId="5" hidden="1">#REF!</definedName>
    <definedName name="oipio" localSheetId="1" hidden="1">#REF!</definedName>
    <definedName name="oipio" localSheetId="7" hidden="1">#REF!</definedName>
    <definedName name="oipio" hidden="1">#REF!</definedName>
    <definedName name="oiulfdgdgh" localSheetId="5" hidden="1">'[103]Fax a enviar'!#REF!</definedName>
    <definedName name="oiulfdgdgh" localSheetId="1" hidden="1">#REF!</definedName>
    <definedName name="oiulfdgdgh" localSheetId="7" hidden="1">'[103]Fax a enviar'!#REF!</definedName>
    <definedName name="oiulfdgdgh" hidden="1">'[103]Fax a enviar'!#REF!</definedName>
    <definedName name="OK" localSheetId="5">#REF!</definedName>
    <definedName name="OK" localSheetId="1">#REF!</definedName>
    <definedName name="OK" localSheetId="7">#REF!</definedName>
    <definedName name="OK">#REF!</definedName>
    <definedName name="OnShow" localSheetId="1">#REF!</definedName>
    <definedName name="OnShow">'[145]SPNF Acuerdo Incl. Int.'!OnShow</definedName>
    <definedName name="onshow1">#N/A</definedName>
    <definedName name="onshow2">#N/A</definedName>
    <definedName name="oo" localSheetId="5" hidden="1">{"Riqfin97",#N/A,FALSE,"Tran";"Riqfinpro",#N/A,FALSE,"Tran"}</definedName>
    <definedName name="oo" localSheetId="1" hidden="1">{"Riqfin97",#N/A,FALSE,"Tran";"Riqfinpro",#N/A,FALSE,"Tran"}</definedName>
    <definedName name="oo" localSheetId="7" hidden="1">{"Riqfin97",#N/A,FALSE,"Tran";"Riqfinpro",#N/A,FALSE,"Tran"}</definedName>
    <definedName name="oo" hidden="1">{"Riqfin97",#N/A,FALSE,"Tran";"Riqfinpro",#N/A,FALSE,"Tran"}</definedName>
    <definedName name="OOA" localSheetId="5">#REF!</definedName>
    <definedName name="OOA" localSheetId="1">#REF!</definedName>
    <definedName name="OOA" localSheetId="7">#REF!</definedName>
    <definedName name="OOA">#REF!</definedName>
    <definedName name="ooo" localSheetId="5" hidden="1">{"Tab1",#N/A,FALSE,"P";"Tab2",#N/A,FALSE,"P"}</definedName>
    <definedName name="ooo" localSheetId="1" hidden="1">{"Tab1",#N/A,FALSE,"P";"Tab2",#N/A,FALSE,"P"}</definedName>
    <definedName name="ooo" localSheetId="7" hidden="1">{"Tab1",#N/A,FALSE,"P";"Tab2",#N/A,FALSE,"P"}</definedName>
    <definedName name="ooo" hidden="1">{"Tab1",#N/A,FALSE,"P";"Tab2",#N/A,FALSE,"P"}</definedName>
    <definedName name="OOOKOKOKO" localSheetId="5">#REF!</definedName>
    <definedName name="OOOKOKOKO" localSheetId="1">#REF!</definedName>
    <definedName name="OOOKOKOKO" localSheetId="7">#REF!</definedName>
    <definedName name="OOOKOKOKO">#REF!</definedName>
    <definedName name="oooo" localSheetId="5" hidden="1">{"Tab1",#N/A,FALSE,"P";"Tab2",#N/A,FALSE,"P"}</definedName>
    <definedName name="oooo" localSheetId="1" hidden="1">{"Tab1",#N/A,FALSE,"P";"Tab2",#N/A,FALSE,"P"}</definedName>
    <definedName name="oooo" localSheetId="7" hidden="1">{"Tab1",#N/A,FALSE,"P";"Tab2",#N/A,FALSE,"P"}</definedName>
    <definedName name="oooo" hidden="1">{"Tab1",#N/A,FALSE,"P";"Tab2",#N/A,FALSE,"P"}</definedName>
    <definedName name="ooooooooo" localSheetId="5" hidden="1">#REF!</definedName>
    <definedName name="ooooooooo" localSheetId="1" hidden="1">#REF!</definedName>
    <definedName name="ooooooooo" localSheetId="7" hidden="1">#REF!</definedName>
    <definedName name="ooooooooo" hidden="1">#REF!</definedName>
    <definedName name="OPEC">[73]nonopec!$D$204:$AD$251</definedName>
    <definedName name="OPEC1">[87]MONTHLY!$BP$12:$CA$12</definedName>
    <definedName name="OPEC2">[87]MONTHLY!$CB$12:$CM$12</definedName>
    <definedName name="OPOPOPOPO" localSheetId="5">#REF!</definedName>
    <definedName name="OPOPOPOPO" localSheetId="1">#REF!</definedName>
    <definedName name="OPOPOPOPO" localSheetId="7">#REF!</definedName>
    <definedName name="OPOPOPOPO">#REF!</definedName>
    <definedName name="opu" localSheetId="5" hidden="1">{"Riqfin97",#N/A,FALSE,"Tran";"Riqfinpro",#N/A,FALSE,"Tran"}</definedName>
    <definedName name="opu" localSheetId="1" hidden="1">{"Riqfin97",#N/A,FALSE,"Tran";"Riqfinpro",#N/A,FALSE,"Tran"}</definedName>
    <definedName name="opu" localSheetId="7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5">#REF!</definedName>
    <definedName name="Otr_Inst_Banc_40G" localSheetId="1">#REF!</definedName>
    <definedName name="Otr_Inst_Banc_40G" localSheetId="7">#REF!</definedName>
    <definedName name="Otr_Inst_Banc_40G">#REF!</definedName>
    <definedName name="otra" localSheetId="5" hidden="1">#REF!</definedName>
    <definedName name="otra" localSheetId="1" hidden="1">#REF!</definedName>
    <definedName name="otra" localSheetId="7" hidden="1">#REF!</definedName>
    <definedName name="otra" hidden="1">#REF!</definedName>
    <definedName name="Otras_Residuales" localSheetId="5">#REF!</definedName>
    <definedName name="Otras_Residuales" localSheetId="7">#REF!</definedName>
    <definedName name="Otras_Residuales">#REF!</definedName>
    <definedName name="otras1" localSheetId="5">#REF!</definedName>
    <definedName name="otras1">#REF!</definedName>
    <definedName name="OTRAS96" localSheetId="5">#REF!</definedName>
    <definedName name="OTRAS96">#REF!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5">#REF!</definedName>
    <definedName name="otros" localSheetId="1">#REF!</definedName>
    <definedName name="otros" localSheetId="7">#REF!</definedName>
    <definedName name="otros">#REF!</definedName>
    <definedName name="OTROS_ORGANISMOS" localSheetId="5">#REF!</definedName>
    <definedName name="OTROS_ORGANISMOS" localSheetId="7">#REF!</definedName>
    <definedName name="OTROS_ORGANISMOS">#REF!</definedName>
    <definedName name="OTROS_ORGANISMOS_AUTONOMOS" localSheetId="5">#REF!</definedName>
    <definedName name="OTROS_ORGANISMOS_AUTONOMOS" localSheetId="7">#REF!</definedName>
    <definedName name="OTROS_ORGANISMOS_AUTONOMOS">#REF!</definedName>
    <definedName name="otros2000" localSheetId="5">#REF!</definedName>
    <definedName name="otros2000">#REF!</definedName>
    <definedName name="otros2001" localSheetId="5">#REF!</definedName>
    <definedName name="otros2001">#REF!</definedName>
    <definedName name="otros2002" localSheetId="5">#REF!</definedName>
    <definedName name="otros2002">#REF!</definedName>
    <definedName name="otros2003" localSheetId="5">#REF!</definedName>
    <definedName name="otros2003">#REF!</definedName>
    <definedName name="otros98" localSheetId="1">[24]Programa!#REF!</definedName>
    <definedName name="otros98">[23]Programa!#REF!</definedName>
    <definedName name="otros98j" localSheetId="1">[24]Programa!#REF!</definedName>
    <definedName name="otros98j">[23]Programa!#REF!</definedName>
    <definedName name="otros98s" localSheetId="5">#REF!</definedName>
    <definedName name="otros98s" localSheetId="1">#REF!</definedName>
    <definedName name="otros98s" localSheetId="7">#REF!</definedName>
    <definedName name="otros98s">#REF!</definedName>
    <definedName name="otros99" localSheetId="5">#REF!</definedName>
    <definedName name="otros99" localSheetId="7">#REF!</definedName>
    <definedName name="otros99">#REF!</definedName>
    <definedName name="out_red4" localSheetId="5">#REF!</definedName>
    <definedName name="out_red4" localSheetId="7">#REF!</definedName>
    <definedName name="out_red4">#REF!</definedName>
    <definedName name="out_sr3" localSheetId="5">#REF!</definedName>
    <definedName name="out_sr3">#REF!</definedName>
    <definedName name="OUTDS1" localSheetId="5">#REF!</definedName>
    <definedName name="OUTDS1">#REF!</definedName>
    <definedName name="OUTFISC" localSheetId="5">#REF!</definedName>
    <definedName name="OUTFISC">#REF!</definedName>
    <definedName name="OUTIMF" localSheetId="5">#REF!</definedName>
    <definedName name="OUTIMF">#REF!</definedName>
    <definedName name="OUTMN" localSheetId="5">#REF!</definedName>
    <definedName name="OUTMN">#REF!</definedName>
    <definedName name="p" localSheetId="5" hidden="1">{"Riqfin97",#N/A,FALSE,"Tran";"Riqfinpro",#N/A,FALSE,"Tran"}</definedName>
    <definedName name="p" localSheetId="1" hidden="1">{"Riqfin97",#N/A,FALSE,"Tran";"Riqfinpro",#N/A,FALSE,"Tran"}</definedName>
    <definedName name="p" localSheetId="7" hidden="1">{"Riqfin97",#N/A,FALSE,"Tran";"Riqfinpro",#N/A,FALSE,"Tran"}</definedName>
    <definedName name="p" hidden="1">{"Riqfin97",#N/A,FALSE,"Tran";"Riqfinpro",#N/A,FALSE,"Tran"}</definedName>
    <definedName name="P1_1" localSheetId="5">OFFSET(#REF!,0,0,COUNT(#REF!),1)</definedName>
    <definedName name="P1_1" localSheetId="1">OFFSET(#REF!,0,0,COUNT(#REF!),1)</definedName>
    <definedName name="P1_1" localSheetId="7">OFFSET(#REF!,0,0,COUNT(#REF!),1)</definedName>
    <definedName name="P1_1">OFFSET(#REF!,0,0,COUNT(#REF!),1)</definedName>
    <definedName name="P1_2" localSheetId="5">OFFSET(#REF!,0,0,COUNT(#REF!),1)</definedName>
    <definedName name="P1_2">OFFSET(#REF!,0,0,COUNT(#REF!),1)</definedName>
    <definedName name="P1avg" localSheetId="5">OFFSET(#REF!,0,0,COUNT(#REF!),1)</definedName>
    <definedName name="P1avg">OFFSET(#REF!,0,0,COUNT(#REF!),1)</definedName>
    <definedName name="P1min" localSheetId="5">OFFSET(#REF!,0,0,COUNT(#REF!),1)</definedName>
    <definedName name="P1min">OFFSET(#REF!,0,0,COUNT(#REF!),1)</definedName>
    <definedName name="P1rng" localSheetId="5">OFFSET(#REF!,0,0,COUNT(#REF!),1)</definedName>
    <definedName name="P1rng">OFFSET(#REF!,0,0,COUNT(#REF!),1)</definedName>
    <definedName name="P2_1" localSheetId="5">OFFSET(#REF!,0,0,COUNT(#REF!),1)</definedName>
    <definedName name="P2_1">OFFSET(#REF!,0,0,COUNT(#REF!),1)</definedName>
    <definedName name="P2_2" localSheetId="5">OFFSET(#REF!,0,0,COUNT(#REF!),1)</definedName>
    <definedName name="P2_2">OFFSET(#REF!,0,0,COUNT(#REF!),1)</definedName>
    <definedName name="P2avg" localSheetId="5">OFFSET(#REF!,0,0,COUNT(#REF!),1)</definedName>
    <definedName name="P2avg">OFFSET(#REF!,0,0,COUNT(#REF!),1)</definedName>
    <definedName name="P2min" localSheetId="5">OFFSET(#REF!,0,0,COUNT(#REF!),1)</definedName>
    <definedName name="P2min">OFFSET(#REF!,0,0,COUNT(#REF!),1)</definedName>
    <definedName name="P2rng" localSheetId="5">OFFSET(#REF!,0,0,COUNT(#REF!),1)</definedName>
    <definedName name="P2rng">OFFSET(#REF!,0,0,COUNT(#REF!),1)</definedName>
    <definedName name="p2std" localSheetId="5">#REF!</definedName>
    <definedName name="p2std" localSheetId="1">#REF!</definedName>
    <definedName name="p2std" localSheetId="7">#REF!</definedName>
    <definedName name="p2std">#REF!</definedName>
    <definedName name="P3_1" localSheetId="5">OFFSET(#REF!,0,0,COUNT(#REF!),1)</definedName>
    <definedName name="P3_1" localSheetId="7">OFFSET(#REF!,0,0,COUNT(#REF!),1)</definedName>
    <definedName name="P3_1">OFFSET(#REF!,0,0,COUNT(#REF!),1)</definedName>
    <definedName name="P3_2" localSheetId="5">OFFSET(#REF!,0,0,COUNT(#REF!),1)</definedName>
    <definedName name="P3_2">OFFSET(#REF!,0,0,COUNT(#REF!),1)</definedName>
    <definedName name="P3avg" localSheetId="5">OFFSET(#REF!,0,0,COUNT(#REF!),1)</definedName>
    <definedName name="P3avg">OFFSET(#REF!,0,0,COUNT(#REF!),1)</definedName>
    <definedName name="P3min" localSheetId="5">OFFSET(#REF!,0,0,COUNT(#REF!),1)</definedName>
    <definedName name="P3min">OFFSET(#REF!,0,0,COUNT(#REF!),1)</definedName>
    <definedName name="P3rng" localSheetId="5">OFFSET(#REF!,0,0,COUNT(#REF!),1)</definedName>
    <definedName name="P3rng">OFFSET(#REF!,0,0,COUNT(#REF!),1)</definedName>
    <definedName name="P4_1" localSheetId="5">OFFSET(#REF!,0,0,COUNT(#REF!),1)</definedName>
    <definedName name="P4_1">OFFSET(#REF!,0,0,COUNT(#REF!),1)</definedName>
    <definedName name="P4_2" localSheetId="5">OFFSET(#REF!,0,0,COUNT(#REF!),1)</definedName>
    <definedName name="P4_2">OFFSET(#REF!,0,0,COUNT(#REF!),1)</definedName>
    <definedName name="P4avg" localSheetId="5">OFFSET(#REF!,0,0,COUNT(#REF!),1)</definedName>
    <definedName name="P4avg">OFFSET(#REF!,0,0,COUNT(#REF!),1)</definedName>
    <definedName name="P4min" localSheetId="5">OFFSET(#REF!,0,0,COUNT(#REF!),1)</definedName>
    <definedName name="P4min">OFFSET(#REF!,0,0,COUNT(#REF!),1)</definedName>
    <definedName name="P4rng" localSheetId="5">OFFSET(#REF!,0,0,COUNT(#REF!),1)</definedName>
    <definedName name="P4rng">OFFSET(#REF!,0,0,COUNT(#REF!),1)</definedName>
    <definedName name="P5_1" localSheetId="5">OFFSET(#REF!,0,0,COUNT(#REF!),1)</definedName>
    <definedName name="P5_1">OFFSET(#REF!,0,0,COUNT(#REF!),1)</definedName>
    <definedName name="P5_2" localSheetId="5">OFFSET(#REF!,0,0,COUNT(#REF!),1)</definedName>
    <definedName name="P5_2">OFFSET(#REF!,0,0,COUNT(#REF!),1)</definedName>
    <definedName name="P5avg" localSheetId="5">OFFSET(#REF!,0,0,COUNT(#REF!),1)</definedName>
    <definedName name="P5avg">OFFSET(#REF!,0,0,COUNT(#REF!),1)</definedName>
    <definedName name="P5min" localSheetId="5">OFFSET(#REF!,0,0,COUNT(#REF!),1)</definedName>
    <definedName name="P5min">OFFSET(#REF!,0,0,COUNT(#REF!),1)</definedName>
    <definedName name="P5rng" localSheetId="5">OFFSET(#REF!,0,0,COUNT(#REF!),1)</definedName>
    <definedName name="P5rng">OFFSET(#REF!,0,0,COUNT(#REF!),1)</definedName>
    <definedName name="PAGINA_01" localSheetId="5">#REF!</definedName>
    <definedName name="PAGINA_01" localSheetId="1">#REF!</definedName>
    <definedName name="PAGINA_01" localSheetId="7">#REF!</definedName>
    <definedName name="PAGINA_01">#REF!</definedName>
    <definedName name="PAGINA_01_CONT." localSheetId="5">#REF!</definedName>
    <definedName name="PAGINA_01_CONT." localSheetId="7">#REF!</definedName>
    <definedName name="PAGINA_01_CONT.">#REF!</definedName>
    <definedName name="PAGINA_02" localSheetId="5">#REF!</definedName>
    <definedName name="PAGINA_02" localSheetId="7">#REF!</definedName>
    <definedName name="PAGINA_02">#REF!</definedName>
    <definedName name="PAGINA_03" localSheetId="5">#REF!</definedName>
    <definedName name="PAGINA_03">#REF!</definedName>
    <definedName name="PAGINA_04" localSheetId="5">#REF!</definedName>
    <definedName name="PAGINA_04">#REF!</definedName>
    <definedName name="PAGINA_05" localSheetId="5">#REF!</definedName>
    <definedName name="PAGINA_05">#REF!</definedName>
    <definedName name="PAGINA_06" localSheetId="5">#REF!</definedName>
    <definedName name="PAGINA_06">#REF!</definedName>
    <definedName name="PAGINA_06_CONT." localSheetId="5">#REF!</definedName>
    <definedName name="PAGINA_06_CONT.">#REF!</definedName>
    <definedName name="PAGINA_07" localSheetId="5">#REF!</definedName>
    <definedName name="PAGINA_07">#REF!</definedName>
    <definedName name="PAGINA_08" localSheetId="5">#REF!</definedName>
    <definedName name="PAGINA_08">#REF!</definedName>
    <definedName name="PAGINA_09" localSheetId="5">#REF!</definedName>
    <definedName name="PAGINA_09">#REF!</definedName>
    <definedName name="PAGINA_10" localSheetId="5">#REF!</definedName>
    <definedName name="PAGINA_10">#REF!</definedName>
    <definedName name="PAGINA_11" localSheetId="5">#REF!</definedName>
    <definedName name="PAGINA_11">#REF!</definedName>
    <definedName name="PAGINA_12" localSheetId="5">#REF!</definedName>
    <definedName name="PAGINA_12">#REF!</definedName>
    <definedName name="Pan_Bancario_50G" localSheetId="5">#REF!</definedName>
    <definedName name="Pan_Bancario_50G" localSheetId="1">#REF!</definedName>
    <definedName name="Pan_Bancario_50G">#REF!</definedName>
    <definedName name="Pan_Monet_30G" localSheetId="5">#REF!</definedName>
    <definedName name="Pan_Monet_30G" localSheetId="1">#REF!</definedName>
    <definedName name="Pan_Monet_30G">#REF!</definedName>
    <definedName name="PARAMETROS" localSheetId="5">#REF!</definedName>
    <definedName name="PARAMETROS">#REF!</definedName>
    <definedName name="Parmeshwar" localSheetId="1">[89]E!$AJ$98:$AX$115</definedName>
    <definedName name="Parmeshwar">[90]E!$AJ$98:$AX$115</definedName>
    <definedName name="PARTIDA" localSheetId="5">[146]SPNF!#REF!</definedName>
    <definedName name="PARTIDA" localSheetId="1">[147]SPNF!#REF!</definedName>
    <definedName name="PARTIDA" localSheetId="7">[146]SPNF!#REF!</definedName>
    <definedName name="PARTIDA">[146]SPNF!#REF!</definedName>
    <definedName name="PAS" localSheetId="5">#REF!</definedName>
    <definedName name="PAS" localSheetId="1">#REF!</definedName>
    <definedName name="PAS" localSheetId="7">#REF!</definedName>
    <definedName name="PAS">#REF!</definedName>
    <definedName name="pastel">#N/A</definedName>
    <definedName name="Path_Data">'[50]shared data'!$B$8</definedName>
    <definedName name="Path_System">'[50]shared data'!$B$7</definedName>
    <definedName name="Pave" localSheetId="5">#REF!</definedName>
    <definedName name="Pave" localSheetId="1">#REF!</definedName>
    <definedName name="Pave" localSheetId="7">#REF!</definedName>
    <definedName name="Pave">#REF!</definedName>
    <definedName name="PAYCAP" localSheetId="5">#REF!</definedName>
    <definedName name="PAYCAP" localSheetId="7">#REF!</definedName>
    <definedName name="PAYCAP">#REF!</definedName>
    <definedName name="Paym_Cap" localSheetId="5">#REF!</definedName>
    <definedName name="Paym_Cap" localSheetId="1">#REF!</definedName>
    <definedName name="Paym_Cap" localSheetId="7">#REF!</definedName>
    <definedName name="Paym_Cap">#REF!</definedName>
    <definedName name="pchBM" localSheetId="5">#REF!</definedName>
    <definedName name="pchBM" localSheetId="1">#REF!</definedName>
    <definedName name="pchBM">#REF!</definedName>
    <definedName name="pchBMG" localSheetId="5">#REF!</definedName>
    <definedName name="pchBMG" localSheetId="1">#REF!</definedName>
    <definedName name="pchBMG">#REF!</definedName>
    <definedName name="pchBX" localSheetId="5">#REF!</definedName>
    <definedName name="pchBX">#REF!</definedName>
    <definedName name="pchBXG" localSheetId="5">#REF!</definedName>
    <definedName name="pchBXG">#REF!</definedName>
    <definedName name="pchNM_R" localSheetId="1">[86]Q1!#REF!</definedName>
    <definedName name="pchNM_R">[63]Q1!#REF!</definedName>
    <definedName name="pchNMG_R" localSheetId="1">[86]Q1!#REF!</definedName>
    <definedName name="pchNMG_R">[63]Q1!#REF!</definedName>
    <definedName name="pchNX_R" localSheetId="1">[86]Q1!#REF!</definedName>
    <definedName name="pchNX_R">[63]Q1!#REF!</definedName>
    <definedName name="pchNXG_R" localSheetId="1">[86]Q1!#REF!</definedName>
    <definedName name="pchNXG_R">[63]Q1!#REF!</definedName>
    <definedName name="PCNTLGT" localSheetId="1">#REF!</definedName>
    <definedName name="PCNTLGT">[73]nonopec!#REF!</definedName>
    <definedName name="PCPI" localSheetId="5">#REF!</definedName>
    <definedName name="PCPI" localSheetId="1">#REF!</definedName>
    <definedName name="PCPI" localSheetId="7">#REF!</definedName>
    <definedName name="PCPI">#REF!</definedName>
    <definedName name="PCPIE" localSheetId="5">#REF!</definedName>
    <definedName name="PCPIE" localSheetId="7">#REF!</definedName>
    <definedName name="PCPIE">#REF!</definedName>
    <definedName name="PCPIG">#N/A</definedName>
    <definedName name="PEACEAGR" localSheetId="5">#REF!</definedName>
    <definedName name="PEACEAGR" localSheetId="1">#REF!</definedName>
    <definedName name="PEACEAGR" localSheetId="7">#REF!</definedName>
    <definedName name="PEACEAGR">#REF!</definedName>
    <definedName name="PERE96" localSheetId="5">#REF!</definedName>
    <definedName name="PERE96" localSheetId="7">#REF!</definedName>
    <definedName name="PERE96">#REF!</definedName>
    <definedName name="Petroecuador" localSheetId="5">#REF!</definedName>
    <definedName name="Petroecuador" localSheetId="7">#REF!</definedName>
    <definedName name="Petroecuador">#REF!</definedName>
    <definedName name="PEX">[95]SUPUESTOS!A$14</definedName>
    <definedName name="PF" localSheetId="5">#REF!</definedName>
    <definedName name="PF" localSheetId="1">#REF!</definedName>
    <definedName name="PF" localSheetId="7">#REF!</definedName>
    <definedName name="PF">#REF!</definedName>
    <definedName name="PFP" localSheetId="5">#REF!</definedName>
    <definedName name="PFP" localSheetId="1">#REF!</definedName>
    <definedName name="PFP" localSheetId="7">#REF!</definedName>
    <definedName name="PFP">#REF!</definedName>
    <definedName name="pfp_table1" localSheetId="5">#REF!</definedName>
    <definedName name="pfp_table1" localSheetId="1">#REF!</definedName>
    <definedName name="pfp_table1" localSheetId="7">#REF!</definedName>
    <definedName name="pfp_table1">#REF!</definedName>
    <definedName name="pib" localSheetId="5">#REF!</definedName>
    <definedName name="pib">#REF!</definedName>
    <definedName name="pib_int" localSheetId="5">#REF!</definedName>
    <definedName name="pib_int">#REF!</definedName>
    <definedName name="pib98j" localSheetId="5">[23]Programa!#REF!</definedName>
    <definedName name="pib98j" localSheetId="1">[24]Programa!#REF!</definedName>
    <definedName name="pib98j" localSheetId="7">[23]Programa!#REF!</definedName>
    <definedName name="pib98j">[23]Programa!#REF!</definedName>
    <definedName name="pib98s" localSheetId="5">[23]Programa!#REF!</definedName>
    <definedName name="pib98s" localSheetId="1">[24]Programa!#REF!</definedName>
    <definedName name="pib98s" localSheetId="7">[23]Programa!#REF!</definedName>
    <definedName name="pib98s">[23]Programa!#REF!</definedName>
    <definedName name="PIBMENSAL" localSheetId="5">#REF!</definedName>
    <definedName name="PIBMENSAL" localSheetId="1">#REF!</definedName>
    <definedName name="PIBMENSAL" localSheetId="7">#REF!</definedName>
    <definedName name="PIBMENSAL">#REF!</definedName>
    <definedName name="PIBporSECT" localSheetId="5">#REF!</definedName>
    <definedName name="PIBporSECT" localSheetId="7">#REF!</definedName>
    <definedName name="PIBporSECT">#REF!</definedName>
    <definedName name="PII" localSheetId="5" hidden="1">{"Main Economic Indicators",#N/A,FALSE,"C"}</definedName>
    <definedName name="PII" localSheetId="1" hidden="1">{"Main Economic Indicators",#N/A,FALSE,"C"}</definedName>
    <definedName name="PII" localSheetId="7" hidden="1">{"Main Economic Indicators",#N/A,FALSE,"C"}</definedName>
    <definedName name="PII" hidden="1">{"Main Economic Indicators",#N/A,FALSE,"C"}</definedName>
    <definedName name="PIJIS" localSheetId="5">#REF!</definedName>
    <definedName name="PIJIS" localSheetId="1">#REF!</definedName>
    <definedName name="PIJIS" localSheetId="7">#REF!</definedName>
    <definedName name="PIJIS">#REF!</definedName>
    <definedName name="pit" localSheetId="5" hidden="1">{"Riqfin97",#N/A,FALSE,"Tran";"Riqfinpro",#N/A,FALSE,"Tran"}</definedName>
    <definedName name="pit" localSheetId="1" hidden="1">{"Riqfin97",#N/A,FALSE,"Tran";"Riqfinpro",#N/A,FALSE,"Tran"}</definedName>
    <definedName name="pit" localSheetId="7" hidden="1">{"Riqfin97",#N/A,FALSE,"Tran";"Riqfinpro",#N/A,FALSE,"Tran"}</definedName>
    <definedName name="pit" hidden="1">{"Riqfin97",#N/A,FALSE,"Tran";"Riqfinpro",#N/A,FALSE,"Tran"}</definedName>
    <definedName name="PK" localSheetId="5">#REF!</definedName>
    <definedName name="PK" localSheetId="1">#REF!</definedName>
    <definedName name="PK" localSheetId="7">#REF!</definedName>
    <definedName name="PK">#REF!</definedName>
    <definedName name="plame" localSheetId="5">#REF!</definedName>
    <definedName name="plame" localSheetId="7">#REF!</definedName>
    <definedName name="plame">#REF!</definedName>
    <definedName name="plame2000" localSheetId="5">#REF!</definedName>
    <definedName name="plame2000" localSheetId="7">#REF!</definedName>
    <definedName name="plame2000">#REF!</definedName>
    <definedName name="plame2001" localSheetId="5">#REF!</definedName>
    <definedName name="plame2001">#REF!</definedName>
    <definedName name="plame2002" localSheetId="5">#REF!</definedName>
    <definedName name="plame2002">#REF!</definedName>
    <definedName name="plame2003" localSheetId="5">#REF!</definedName>
    <definedName name="plame2003">#REF!</definedName>
    <definedName name="plame98" localSheetId="1">[24]Programa!#REF!</definedName>
    <definedName name="plame98">[23]Programa!#REF!</definedName>
    <definedName name="plame98j" localSheetId="1">[24]Programa!#REF!</definedName>
    <definedName name="plame98j">[23]Programa!#REF!</definedName>
    <definedName name="plame98s" localSheetId="5">#REF!</definedName>
    <definedName name="plame98s" localSheetId="1">#REF!</definedName>
    <definedName name="plame98s" localSheetId="7">#REF!</definedName>
    <definedName name="plame98s">#REF!</definedName>
    <definedName name="plame99" localSheetId="5">#REF!</definedName>
    <definedName name="plame99" localSheetId="7">#REF!</definedName>
    <definedName name="plame99">#REF!</definedName>
    <definedName name="PLATA" localSheetId="5">#REF!</definedName>
    <definedName name="PLATA" localSheetId="1">#REF!</definedName>
    <definedName name="PLATA" localSheetId="7">#REF!</definedName>
    <definedName name="PLATA">#REF!</definedName>
    <definedName name="plazo" localSheetId="5">#REF!</definedName>
    <definedName name="plazo">#REF!</definedName>
    <definedName name="plazo2000" localSheetId="5">#REF!</definedName>
    <definedName name="plazo2000">#REF!</definedName>
    <definedName name="plazo2001" localSheetId="5">#REF!</definedName>
    <definedName name="plazo2001">#REF!</definedName>
    <definedName name="plazo2002" localSheetId="5">#REF!</definedName>
    <definedName name="plazo2002">#REF!</definedName>
    <definedName name="plazo2003" localSheetId="5">#REF!</definedName>
    <definedName name="plazo2003">#REF!</definedName>
    <definedName name="plazo98" localSheetId="1">[24]Programa!#REF!</definedName>
    <definedName name="plazo98">[23]Programa!#REF!</definedName>
    <definedName name="plazo98j" localSheetId="1">[24]Programa!#REF!</definedName>
    <definedName name="plazo98j">[23]Programa!#REF!</definedName>
    <definedName name="plazo98s" localSheetId="5">#REF!</definedName>
    <definedName name="plazo98s" localSheetId="1">#REF!</definedName>
    <definedName name="plazo98s" localSheetId="7">#REF!</definedName>
    <definedName name="plazo98s">#REF!</definedName>
    <definedName name="plazo99" localSheetId="5">#REF!</definedName>
    <definedName name="plazo99" localSheetId="7">#REF!</definedName>
    <definedName name="plazo99">#REF!</definedName>
    <definedName name="POLLO" localSheetId="5">#REF!</definedName>
    <definedName name="POLLO" localSheetId="1">#REF!</definedName>
    <definedName name="POLLO" localSheetId="7">#REF!</definedName>
    <definedName name="POLLO">#REF!</definedName>
    <definedName name="poooooooooo" localSheetId="5" hidden="1">'[103]Fax a enviar'!#REF!</definedName>
    <definedName name="poooooooooo" localSheetId="1" hidden="1">#REF!</definedName>
    <definedName name="poooooooooo" localSheetId="7" hidden="1">'[103]Fax a enviar'!#REF!</definedName>
    <definedName name="poooooooooo" hidden="1">'[103]Fax a enviar'!#REF!</definedName>
    <definedName name="POPO" localSheetId="5">#REF!</definedName>
    <definedName name="POPO" localSheetId="1">#REF!</definedName>
    <definedName name="POPO" localSheetId="7">#REF!</definedName>
    <definedName name="POPO">#REF!</definedName>
    <definedName name="PORT" localSheetId="5">#REF!</definedName>
    <definedName name="PORT" localSheetId="1">#REF!</definedName>
    <definedName name="PORT" localSheetId="7">#REF!</definedName>
    <definedName name="PORT">#REF!</definedName>
    <definedName name="Ports" localSheetId="5">#REF!</definedName>
    <definedName name="Ports" localSheetId="1">#REF!</definedName>
    <definedName name="Ports" localSheetId="7">#REF!</definedName>
    <definedName name="Ports">#REF!</definedName>
    <definedName name="Portugal_wt">'[74]OECD wgt'!$B$30</definedName>
    <definedName name="posnet2" localSheetId="5">#REF!</definedName>
    <definedName name="posnet2" localSheetId="1">#REF!</definedName>
    <definedName name="posnet2" localSheetId="7">#REF!</definedName>
    <definedName name="posnet2">#REF!</definedName>
    <definedName name="POTENCIAL" localSheetId="5">#REF!</definedName>
    <definedName name="POTENCIAL" localSheetId="1">#REF!</definedName>
    <definedName name="POTENCIAL" localSheetId="7">#REF!</definedName>
    <definedName name="POTENCIAL">#REF!</definedName>
    <definedName name="PP" localSheetId="5">#REF!</definedName>
    <definedName name="PP" localSheetId="1">#REF!</definedName>
    <definedName name="PP" localSheetId="7">#REF!</definedName>
    <definedName name="PP">#REF!</definedName>
    <definedName name="ppoooooooooo" localSheetId="5" hidden="1">#REF!</definedName>
    <definedName name="ppoooooooooo" localSheetId="1" hidden="1">#REF!</definedName>
    <definedName name="ppoooooooooo" hidden="1">#REF!</definedName>
    <definedName name="ppp" localSheetId="5" hidden="1">{"Riqfin97",#N/A,FALSE,"Tran";"Riqfinpro",#N/A,FALSE,"Tran"}</definedName>
    <definedName name="ppp" localSheetId="1" hidden="1">{"Riqfin97",#N/A,FALSE,"Tran";"Riqfinpro",#N/A,FALSE,"Tran"}</definedName>
    <definedName name="ppp" localSheetId="7" hidden="1">{"Riqfin97",#N/A,FALSE,"Tran";"Riqfinpro",#N/A,FALSE,"Tran"}</definedName>
    <definedName name="ppp" hidden="1">{"Riqfin97",#N/A,FALSE,"Tran";"Riqfinpro",#N/A,FALSE,"Tran"}</definedName>
    <definedName name="pppppp" localSheetId="5" hidden="1">{"Riqfin97",#N/A,FALSE,"Tran";"Riqfinpro",#N/A,FALSE,"Tran"}</definedName>
    <definedName name="pppppp" localSheetId="1" hidden="1">{"Riqfin97",#N/A,FALSE,"Tran";"Riqfinpro",#N/A,FALSE,"Tran"}</definedName>
    <definedName name="pppppp" localSheetId="7" hidden="1">{"Riqfin97",#N/A,FALSE,"Tran";"Riqfinpro",#N/A,FALSE,"Tran"}</definedName>
    <definedName name="pppppp" hidden="1">{"Riqfin97",#N/A,FALSE,"Tran";"Riqfinpro",#N/A,FALSE,"Tran"}</definedName>
    <definedName name="pppppppppp" localSheetId="5" hidden="1">#REF!</definedName>
    <definedName name="pppppppppp" localSheetId="1" hidden="1">#REF!</definedName>
    <definedName name="pppppppppp" localSheetId="7" hidden="1">#REF!</definedName>
    <definedName name="pppppppppp" hidden="1">#REF!</definedName>
    <definedName name="ppppppppppppp" localSheetId="5" hidden="1">#REF!</definedName>
    <definedName name="ppppppppppppp" localSheetId="1" hidden="1">#REF!</definedName>
    <definedName name="ppppppppppppp" localSheetId="7" hidden="1">#REF!</definedName>
    <definedName name="ppppppppppppp" hidden="1">#REF!</definedName>
    <definedName name="PPPWGT">#N/A</definedName>
    <definedName name="PRECIOCIFBANANO" localSheetId="5">#REF!</definedName>
    <definedName name="PRECIOCIFBANANO" localSheetId="1">#REF!</definedName>
    <definedName name="PRECIOCIFBANANO" localSheetId="7">#REF!</definedName>
    <definedName name="PRECIOCIFBANANO">#REF!</definedName>
    <definedName name="Preparar_Reporte" localSheetId="5">#REF!</definedName>
    <definedName name="Preparar_Reporte" localSheetId="7">#REF!</definedName>
    <definedName name="Preparar_Reporte">#REF!</definedName>
    <definedName name="PRES1" localSheetId="5">[73]nonopec!#REF!</definedName>
    <definedName name="PRES1" localSheetId="7">[73]nonopec!#REF!</definedName>
    <definedName name="PRES1">[73]nonopec!#REF!</definedName>
    <definedName name="PRES2" localSheetId="5">[73]nonopec!#REF!</definedName>
    <definedName name="PRES2" localSheetId="7">[73]nonopec!#REF!</definedName>
    <definedName name="PRES2">[73]nonopec!#REF!</definedName>
    <definedName name="PRES3">[73]nonopec!#REF!</definedName>
    <definedName name="presion" localSheetId="5">#REF!</definedName>
    <definedName name="presion" localSheetId="1">#REF!</definedName>
    <definedName name="presion" localSheetId="7">#REF!</definedName>
    <definedName name="presion">#REF!</definedName>
    <definedName name="PRICE" localSheetId="5">#REF!</definedName>
    <definedName name="PRICE" localSheetId="1">#REF!</definedName>
    <definedName name="PRICE" localSheetId="7">#REF!</definedName>
    <definedName name="PRICE">#REF!</definedName>
    <definedName name="PRICETAB" localSheetId="5">#REF!</definedName>
    <definedName name="PRICETAB" localSheetId="1">#REF!</definedName>
    <definedName name="PRICETAB" localSheetId="7">#REF!</definedName>
    <definedName name="PRICETAB">#REF!</definedName>
    <definedName name="print" localSheetId="5">#REF!</definedName>
    <definedName name="print">#REF!</definedName>
    <definedName name="Print_Area_MI" localSheetId="5">#REF!</definedName>
    <definedName name="Print_Area_MI" localSheetId="1">#REF!</definedName>
    <definedName name="Print_Area_MI">#REF!</definedName>
    <definedName name="Print_Titles_MI" localSheetId="5">#REF!</definedName>
    <definedName name="Print_Titles_MI">#REF!</definedName>
    <definedName name="Print1" localSheetId="5">#REF!</definedName>
    <definedName name="Print1" localSheetId="1">#REF!</definedName>
    <definedName name="Print1">#REF!</definedName>
    <definedName name="PRINTMACRO" localSheetId="5">#REF!</definedName>
    <definedName name="PRINTMACRO">#REF!</definedName>
    <definedName name="PrintThis_Links">[120]Links!$A$1:$F$33</definedName>
    <definedName name="PRIV0" localSheetId="5">#REF!</definedName>
    <definedName name="PRIV0" localSheetId="1">#REF!</definedName>
    <definedName name="PRIV0" localSheetId="7">#REF!</definedName>
    <definedName name="PRIV0">#REF!</definedName>
    <definedName name="PRIV00" localSheetId="5">#REF!</definedName>
    <definedName name="PRIV00" localSheetId="1">#REF!</definedName>
    <definedName name="PRIV00" localSheetId="7">#REF!</definedName>
    <definedName name="PRIV00">#REF!</definedName>
    <definedName name="PRIV1" localSheetId="5">#REF!</definedName>
    <definedName name="PRIV1" localSheetId="1">#REF!</definedName>
    <definedName name="PRIV1" localSheetId="7">#REF!</definedName>
    <definedName name="PRIV1">#REF!</definedName>
    <definedName name="PRIV11" localSheetId="5">#REF!</definedName>
    <definedName name="PRIV11">#REF!</definedName>
    <definedName name="PRIV2" localSheetId="5">#REF!</definedName>
    <definedName name="PRIV2">#REF!</definedName>
    <definedName name="PRIV22" localSheetId="5">#REF!</definedName>
    <definedName name="PRIV22">#REF!</definedName>
    <definedName name="priv2ycredito" localSheetId="5">#REF!</definedName>
    <definedName name="priv2ycredito">#REF!</definedName>
    <definedName name="priv2yposnet2ycredito" localSheetId="5">#REF!</definedName>
    <definedName name="priv2yposnet2ycredito">#REF!</definedName>
    <definedName name="PRIV3" localSheetId="5">#REF!</definedName>
    <definedName name="PRIV3">#REF!</definedName>
    <definedName name="PRIV33" localSheetId="5">#REF!</definedName>
    <definedName name="PRIV33">#REF!</definedName>
    <definedName name="PRMONTH" localSheetId="5">#REF!</definedName>
    <definedName name="PRMONTH">#REF!</definedName>
    <definedName name="prn">[112]FSUOUT!$B$2:$V$32</definedName>
    <definedName name="Product" localSheetId="5">#REF!</definedName>
    <definedName name="Product" localSheetId="1">#REF!</definedName>
    <definedName name="Product" localSheetId="7">#REF!</definedName>
    <definedName name="Product">#REF!</definedName>
    <definedName name="PROG" localSheetId="5">#REF!</definedName>
    <definedName name="PROG" localSheetId="7">#REF!</definedName>
    <definedName name="PROG">#REF!</definedName>
    <definedName name="Prog1998" localSheetId="5">'[148]2003'!#REF!</definedName>
    <definedName name="Prog1998" localSheetId="1">#REF!</definedName>
    <definedName name="Prog1998" localSheetId="7">'[148]2003'!#REF!</definedName>
    <definedName name="Prog1998">'[148]2003'!#REF!</definedName>
    <definedName name="progra" localSheetId="5">#REF!</definedName>
    <definedName name="progra" localSheetId="1">#REF!</definedName>
    <definedName name="progra" localSheetId="7">#REF!</definedName>
    <definedName name="progra">#REF!</definedName>
    <definedName name="proj00" localSheetId="5">[149]sources!#REF!</definedName>
    <definedName name="proj00" localSheetId="1">#REF!</definedName>
    <definedName name="proj00" localSheetId="7">[149]sources!#REF!</definedName>
    <definedName name="proj00">[149]sources!#REF!</definedName>
    <definedName name="PROJ98" localSheetId="5">#REF!</definedName>
    <definedName name="PROJ98" localSheetId="1">#REF!</definedName>
    <definedName name="PROJ98" localSheetId="7">#REF!</definedName>
    <definedName name="PROJ98">#REF!</definedName>
    <definedName name="prom">[69]Promedio!$CD$90</definedName>
    <definedName name="promgraf" localSheetId="5">[150]GRAFPROM!#REF!</definedName>
    <definedName name="promgraf" localSheetId="1">[150]GRAFPROM!#REF!</definedName>
    <definedName name="promgraf" localSheetId="7">[150]GRAFPROM!#REF!</definedName>
    <definedName name="promgraf">[150]GRAFPROM!#REF!</definedName>
    <definedName name="Prop.Demanda">'[54]Ranking Bancario'!$AH$4:$AL$54</definedName>
    <definedName name="Province" localSheetId="5">#REF!</definedName>
    <definedName name="Province" localSheetId="1">#REF!</definedName>
    <definedName name="Province" localSheetId="7">#REF!</definedName>
    <definedName name="Province">#REF!</definedName>
    <definedName name="Province_Details" localSheetId="5">#REF!</definedName>
    <definedName name="Province_Details" localSheetId="7">#REF!</definedName>
    <definedName name="Province_Details">#REF!</definedName>
    <definedName name="prphalf">[134]Sheet4!$C$3:$G$57</definedName>
    <definedName name="PRPINTSEPT">[151]STOCK!$D$4:$W$102</definedName>
    <definedName name="prueba" localSheetId="1">[5]!prueba</definedName>
    <definedName name="prueba">[6]!prueba</definedName>
    <definedName name="PRYEAR" localSheetId="5">#REF!</definedName>
    <definedName name="PRYEAR" localSheetId="1">#REF!</definedName>
    <definedName name="PRYEAR" localSheetId="7">#REF!</definedName>
    <definedName name="PRYEAR">#REF!</definedName>
    <definedName name="PS" localSheetId="5">#REF!</definedName>
    <definedName name="PS" localSheetId="7">#REF!</definedName>
    <definedName name="PS">#REF!</definedName>
    <definedName name="psbr" localSheetId="5">'[152]Input PSBR;Q-F'!#REF!</definedName>
    <definedName name="psbr" localSheetId="7">'[152]Input PSBR;Q-F'!#REF!</definedName>
    <definedName name="psbr">'[152]Input PSBR;Q-F'!#REF!</definedName>
    <definedName name="PSBR_TRIM" localSheetId="5">'[153]Resultado BC'!#REF!</definedName>
    <definedName name="PSBR_TRIM" localSheetId="7">'[153]Resultado BC'!#REF!</definedName>
    <definedName name="PSBR_TRIM">'[153]Resultado BC'!#REF!</definedName>
    <definedName name="pshocked" localSheetId="5">#REF!</definedName>
    <definedName name="pshocked" localSheetId="1">#REF!</definedName>
    <definedName name="pshocked" localSheetId="7">#REF!</definedName>
    <definedName name="pshocked">#REF!</definedName>
    <definedName name="PSperc" localSheetId="5">#REF!</definedName>
    <definedName name="PSperc" localSheetId="1">#REF!</definedName>
    <definedName name="PSperc" localSheetId="7">#REF!</definedName>
    <definedName name="PSperc">#REF!</definedName>
    <definedName name="Pstd" localSheetId="5">#REF!</definedName>
    <definedName name="Pstd" localSheetId="1">#REF!</definedName>
    <definedName name="Pstd" localSheetId="7">#REF!</definedName>
    <definedName name="Pstd">#REF!</definedName>
    <definedName name="PTA" localSheetId="5">#REF!</definedName>
    <definedName name="PTA" localSheetId="1">#REF!</definedName>
    <definedName name="PTA">#REF!</definedName>
    <definedName name="PTAEURO" localSheetId="5">#REF!</definedName>
    <definedName name="PTAEURO" localSheetId="1">#REF!</definedName>
    <definedName name="PTAEURO">#REF!</definedName>
    <definedName name="PTAS" localSheetId="5">#REF!</definedName>
    <definedName name="PTAS">#REF!</definedName>
    <definedName name="PTE" localSheetId="5">#REF!</definedName>
    <definedName name="PTE">#REF!</definedName>
    <definedName name="PUBL00" localSheetId="5">#REF!</definedName>
    <definedName name="PUBL00">#REF!</definedName>
    <definedName name="PUBL11" localSheetId="5">#REF!</definedName>
    <definedName name="PUBL11">#REF!</definedName>
    <definedName name="PUBL2" localSheetId="5">#REF!</definedName>
    <definedName name="PUBL2">#REF!</definedName>
    <definedName name="PUBL22" localSheetId="5">#REF!</definedName>
    <definedName name="PUBL22">#REF!</definedName>
    <definedName name="PUBL33" localSheetId="5">#REF!</definedName>
    <definedName name="PUBL33">#REF!</definedName>
    <definedName name="PUBL5" localSheetId="5">#REF!</definedName>
    <definedName name="PUBL5">#REF!</definedName>
    <definedName name="PUBL55" localSheetId="5">#REF!</definedName>
    <definedName name="PUBL55">#REF!</definedName>
    <definedName name="PUBL6" localSheetId="5">#REF!</definedName>
    <definedName name="PUBL6">#REF!</definedName>
    <definedName name="PUBL66" localSheetId="5">#REF!</definedName>
    <definedName name="PUBL66">#REF!</definedName>
    <definedName name="Public_Sector" localSheetId="5">#REF!</definedName>
    <definedName name="Public_Sector">#REF!</definedName>
    <definedName name="pyg" localSheetId="5">#REF!</definedName>
    <definedName name="pyg">#REF!</definedName>
    <definedName name="PYGCAJA" localSheetId="5">#REF!</definedName>
    <definedName name="PYGCAJA">#REF!</definedName>
    <definedName name="PYGE" localSheetId="5">#REF!</definedName>
    <definedName name="PYGE">#REF!</definedName>
    <definedName name="PYGI" localSheetId="5">#REF!</definedName>
    <definedName name="PYGI">#REF!</definedName>
    <definedName name="q" localSheetId="1">[44]raw!$A$1:$N$232</definedName>
    <definedName name="q">[45]raw!$A$1:$N$232</definedName>
    <definedName name="Q_5" localSheetId="5">#REF!</definedName>
    <definedName name="Q_5" localSheetId="1">#REF!</definedName>
    <definedName name="Q_5" localSheetId="7">#REF!</definedName>
    <definedName name="Q_5">#REF!</definedName>
    <definedName name="Q_6" localSheetId="5">#REF!</definedName>
    <definedName name="Q_6" localSheetId="7">#REF!</definedName>
    <definedName name="Q_6">#REF!</definedName>
    <definedName name="Q_7" localSheetId="5">#REF!</definedName>
    <definedName name="Q_7" localSheetId="7">#REF!</definedName>
    <definedName name="Q_7">#REF!</definedName>
    <definedName name="Q6_" localSheetId="5">#REF!</definedName>
    <definedName name="Q6_">#REF!</definedName>
    <definedName name="qawde" localSheetId="5">#REF!</definedName>
    <definedName name="qawde" localSheetId="1">#REF!</definedName>
    <definedName name="qawde">#REF!</definedName>
    <definedName name="qaz" localSheetId="5" hidden="1">{"Tab1",#N/A,FALSE,"P";"Tab2",#N/A,FALSE,"P"}</definedName>
    <definedName name="qaz" localSheetId="1" hidden="1">{"Tab1",#N/A,FALSE,"P";"Tab2",#N/A,FALSE,"P"}</definedName>
    <definedName name="qaz" localSheetId="7" hidden="1">{"Tab1",#N/A,FALSE,"P";"Tab2",#N/A,FALSE,"P"}</definedName>
    <definedName name="qaz" hidden="1">{"Tab1",#N/A,FALSE,"P";"Tab2",#N/A,FALSE,"P"}</definedName>
    <definedName name="qer" localSheetId="5" hidden="1">{"Tab1",#N/A,FALSE,"P";"Tab2",#N/A,FALSE,"P"}</definedName>
    <definedName name="qer" localSheetId="1" hidden="1">{"Tab1",#N/A,FALSE,"P";"Tab2",#N/A,FALSE,"P"}</definedName>
    <definedName name="qer" localSheetId="7" hidden="1">{"Tab1",#N/A,FALSE,"P";"Tab2",#N/A,FALSE,"P"}</definedName>
    <definedName name="qer" hidden="1">{"Tab1",#N/A,FALSE,"P";"Tab2",#N/A,FALSE,"P"}</definedName>
    <definedName name="QFISCAL">'[154]Quarterly Raw Data'!#REF!</definedName>
    <definedName name="qq" hidden="1">'[131]J(Priv.Cap)'!#REF!</definedName>
    <definedName name="qqq" localSheetId="5" hidden="1">{#N/A,#N/A,FALSE,"EXTRABUDGT"}</definedName>
    <definedName name="qqq" localSheetId="1" hidden="1">{#N/A,#N/A,FALSE,"EXTRABUDGT"}</definedName>
    <definedName name="qqq" localSheetId="7" hidden="1">{#N/A,#N/A,FALSE,"EXTRABUDGT"}</definedName>
    <definedName name="qqq" hidden="1">{#N/A,#N/A,FALSE,"EXTRABUDGT"}</definedName>
    <definedName name="qqqqq" localSheetId="5" hidden="1">{"Minpmon",#N/A,FALSE,"Monthinput"}</definedName>
    <definedName name="qqqqq" localSheetId="1" hidden="1">{"Minpmon",#N/A,FALSE,"Monthinput"}</definedName>
    <definedName name="qqqqq" localSheetId="7" hidden="1">{"Minpmon",#N/A,FALSE,"Monthinput"}</definedName>
    <definedName name="qqqqq" hidden="1">{"Minpmon",#N/A,FALSE,"Monthinput"}</definedName>
    <definedName name="qqqqqqqqqqqqq" localSheetId="5" hidden="1">{"Tab1",#N/A,FALSE,"P";"Tab2",#N/A,FALSE,"P"}</definedName>
    <definedName name="qqqqqqqqqqqqq" localSheetId="1" hidden="1">{"Tab1",#N/A,FALSE,"P";"Tab2",#N/A,FALSE,"P"}</definedName>
    <definedName name="qqqqqqqqqqqqq" localSheetId="7" hidden="1">{"Tab1",#N/A,FALSE,"P";"Tab2",#N/A,FALSE,"P"}</definedName>
    <definedName name="qqqqqqqqqqqqq" hidden="1">{"Tab1",#N/A,FALSE,"P";"Tab2",#N/A,FALSE,"P"}</definedName>
    <definedName name="qrtdata2">'[155]Authnot Prelim'!#REF!</definedName>
    <definedName name="QTAB7">'[154]Quarterly MacroFlow'!#REF!</definedName>
    <definedName name="QTAB7A">'[154]Quarterly MacroFlow'!#REF!</definedName>
    <definedName name="QtrData">'[155]Authnot Prelim'!#REF!</definedName>
    <definedName name="quality">[73]nonopec!$D$400:$AD$423</definedName>
    <definedName name="qw" localSheetId="5" hidden="1">{"Riqfin97",#N/A,FALSE,"Tran";"Riqfinpro",#N/A,FALSE,"Tran"}</definedName>
    <definedName name="qw" localSheetId="1" hidden="1">{"Riqfin97",#N/A,FALSE,"Tran";"Riqfinpro",#N/A,FALSE,"Tran"}</definedName>
    <definedName name="qw" localSheetId="7" hidden="1">{"Riqfin97",#N/A,FALSE,"Tran";"Riqfinpro",#N/A,FALSE,"Tran"}</definedName>
    <definedName name="qw" hidden="1">{"Riqfin97",#N/A,FALSE,"Tran";"Riqfinpro",#N/A,FALSE,"Tran"}</definedName>
    <definedName name="R_" localSheetId="5">#REF!</definedName>
    <definedName name="R_" localSheetId="1">#REF!</definedName>
    <definedName name="R_" localSheetId="7">#REF!</definedName>
    <definedName name="R_">#REF!</definedName>
    <definedName name="RA" localSheetId="5">#REF!</definedName>
    <definedName name="RA" localSheetId="1">#REF!</definedName>
    <definedName name="RA" localSheetId="7">#REF!</definedName>
    <definedName name="RA">#REF!</definedName>
    <definedName name="RAA" localSheetId="5">#REF!</definedName>
    <definedName name="RAA" localSheetId="7">#REF!</definedName>
    <definedName name="RAA">#REF!</definedName>
    <definedName name="raaesrr" localSheetId="5">#REF!</definedName>
    <definedName name="raaesrr" localSheetId="1">#REF!</definedName>
    <definedName name="raaesrr">#REF!</definedName>
    <definedName name="raas" localSheetId="5">#REF!</definedName>
    <definedName name="raas" localSheetId="1">#REF!</definedName>
    <definedName name="raas">#REF!</definedName>
    <definedName name="RANGLIST" localSheetId="1">'[41]CGvt Rev'!#REF!</definedName>
    <definedName name="RANGLIST">'[40]CGvt Rev'!#REF!</definedName>
    <definedName name="rave" localSheetId="5">#REF!</definedName>
    <definedName name="rave" localSheetId="1">#REF!</definedName>
    <definedName name="rave" localSheetId="7">#REF!</definedName>
    <definedName name="rave">#REF!</definedName>
    <definedName name="RD" localSheetId="5">#REF!</definedName>
    <definedName name="RD" localSheetId="1">#REF!</definedName>
    <definedName name="RD" localSheetId="7">#REF!</definedName>
    <definedName name="RD">#REF!</definedName>
    <definedName name="RD1A" localSheetId="5">#REF!</definedName>
    <definedName name="RD1A" localSheetId="1">#REF!</definedName>
    <definedName name="RD1A" localSheetId="7">#REF!</definedName>
    <definedName name="RD1A">#REF!</definedName>
    <definedName name="RDDic03">[106]ROE!$B$136</definedName>
    <definedName name="RDDic03_2" localSheetId="1">[107]ROE!$B$136</definedName>
    <definedName name="RDDic03_2">[108]ROE!$B$136</definedName>
    <definedName name="RDPESO" localSheetId="5">#REF!</definedName>
    <definedName name="RDPESO" localSheetId="1">#REF!</definedName>
    <definedName name="RDPESO" localSheetId="7">#REF!</definedName>
    <definedName name="RDPESO">#REF!</definedName>
    <definedName name="RDPESO1" localSheetId="5">#REF!</definedName>
    <definedName name="RDPESO1" localSheetId="1">#REF!</definedName>
    <definedName name="RDPESO1" localSheetId="7">#REF!</definedName>
    <definedName name="RDPESO1">#REF!</definedName>
    <definedName name="RDPESO2" localSheetId="5">#REF!</definedName>
    <definedName name="RDPESO2" localSheetId="1">#REF!</definedName>
    <definedName name="RDPESO2" localSheetId="7">#REF!</definedName>
    <definedName name="RDPESO2">#REF!</definedName>
    <definedName name="RDPESO3" localSheetId="5">#REF!</definedName>
    <definedName name="RDPESO3">#REF!</definedName>
    <definedName name="RE" localSheetId="5">#REF!</definedName>
    <definedName name="RE" localSheetId="1">#REF!</definedName>
    <definedName name="RE">#REF!</definedName>
    <definedName name="Realprint" localSheetId="5">#REF!</definedName>
    <definedName name="Realprint">#REF!</definedName>
    <definedName name="realtab" localSheetId="5">#REF!</definedName>
    <definedName name="realtab">#REF!</definedName>
    <definedName name="red" localSheetId="5">#REF!</definedName>
    <definedName name="red">#REF!</definedName>
    <definedName name="RED_BOP" localSheetId="5">#REF!</definedName>
    <definedName name="RED_BOP">#REF!</definedName>
    <definedName name="red_cpi" localSheetId="5">#REF!</definedName>
    <definedName name="red_cpi">#REF!</definedName>
    <definedName name="RED_D" localSheetId="5">#REF!</definedName>
    <definedName name="RED_D">#REF!</definedName>
    <definedName name="RED_DS" localSheetId="5">#REF!</definedName>
    <definedName name="RED_DS">#REF!</definedName>
    <definedName name="red_gdp_exp" localSheetId="5">#REF!</definedName>
    <definedName name="red_gdp_exp">#REF!</definedName>
    <definedName name="red_govt_empl" localSheetId="5">#REF!</definedName>
    <definedName name="red_govt_empl">#REF!</definedName>
    <definedName name="RED_NATCPI" localSheetId="5">#REF!</definedName>
    <definedName name="RED_NATCPI">#REF!</definedName>
    <definedName name="RED_TBCPI" localSheetId="5">#REF!</definedName>
    <definedName name="RED_TBCPI">#REF!</definedName>
    <definedName name="RED_TRD" localSheetId="5">#REF!</definedName>
    <definedName name="RED_TRD">#REF!</definedName>
    <definedName name="red42b" localSheetId="1">'[46]RED Table 41'!$A$7:$I$114</definedName>
    <definedName name="red42b">'[47]RED Table 41'!$A$7:$I$114</definedName>
    <definedName name="REDTbl3" localSheetId="5">#REF!</definedName>
    <definedName name="REDTbl3" localSheetId="1">#REF!</definedName>
    <definedName name="REDTbl3" localSheetId="7">#REF!</definedName>
    <definedName name="REDTbl3">#REF!</definedName>
    <definedName name="REDTbl4" localSheetId="5">#REF!</definedName>
    <definedName name="REDTbl4" localSheetId="7">#REF!</definedName>
    <definedName name="REDTbl4">#REF!</definedName>
    <definedName name="REDTbl5" localSheetId="5">#REF!</definedName>
    <definedName name="REDTbl5" localSheetId="7">#REF!</definedName>
    <definedName name="REDTbl5">#REF!</definedName>
    <definedName name="REDTbl6" localSheetId="5">#REF!</definedName>
    <definedName name="REDTbl6">#REF!</definedName>
    <definedName name="REDTbl7" localSheetId="5">#REF!</definedName>
    <definedName name="REDTbl7">#REF!</definedName>
    <definedName name="REDUC">[72]Sheet1!$I$1</definedName>
    <definedName name="reducido">#N/A</definedName>
    <definedName name="REF" localSheetId="5">#REF!</definedName>
    <definedName name="REF" localSheetId="1">#REF!</definedName>
    <definedName name="REF" localSheetId="7">#REF!</definedName>
    <definedName name="REF">#REF!</definedName>
    <definedName name="REFERENCIA1">[69]ARBOL!$E$10:$BK$10</definedName>
    <definedName name="Region" localSheetId="5">#REF!</definedName>
    <definedName name="Region" localSheetId="1">#REF!</definedName>
    <definedName name="Region" localSheetId="7">#REF!</definedName>
    <definedName name="Region">#REF!</definedName>
    <definedName name="Region_Province_Details" localSheetId="5">#REF!</definedName>
    <definedName name="Region_Province_Details" localSheetId="7">#REF!</definedName>
    <definedName name="Region_Province_Details">#REF!</definedName>
    <definedName name="registro" localSheetId="5">#REF!</definedName>
    <definedName name="registro" localSheetId="7">#REF!</definedName>
    <definedName name="registro">#REF!</definedName>
    <definedName name="REGREOUT" localSheetId="5" hidden="1">#REF!</definedName>
    <definedName name="REGREOUT" localSheetId="1" hidden="1">#REF!</definedName>
    <definedName name="REGREOUT" hidden="1">#REF!</definedName>
    <definedName name="REGREX" localSheetId="5" hidden="1">#REF!</definedName>
    <definedName name="REGREX" localSheetId="1" hidden="1">#REF!</definedName>
    <definedName name="REGREX" hidden="1">#REF!</definedName>
    <definedName name="REGREY" localSheetId="5" hidden="1">#REF!</definedName>
    <definedName name="REGREY" localSheetId="1" hidden="1">#REF!</definedName>
    <definedName name="REGREY" hidden="1">#REF!</definedName>
    <definedName name="renegocia" localSheetId="1">[24]Programa!#REF!</definedName>
    <definedName name="renegocia">[23]Programa!#REF!</definedName>
    <definedName name="Rentabilidad">[85]Hoja1!$A$1:$L$77</definedName>
    <definedName name="REPORT" localSheetId="5">#REF!</definedName>
    <definedName name="REPORT" localSheetId="1">#REF!</definedName>
    <definedName name="REPORT" localSheetId="7">#REF!</definedName>
    <definedName name="REPORT">#REF!</definedName>
    <definedName name="REPORT1" localSheetId="5">#REF!</definedName>
    <definedName name="REPORT1" localSheetId="1">#REF!</definedName>
    <definedName name="REPORT1" localSheetId="7">#REF!</definedName>
    <definedName name="REPORT1">#REF!</definedName>
    <definedName name="rerer" localSheetId="5" hidden="1">#REF!</definedName>
    <definedName name="rerer" localSheetId="1" hidden="1">#REF!</definedName>
    <definedName name="rerer" localSheetId="7" hidden="1">#REF!</definedName>
    <definedName name="rerer" hidden="1">#REF!</definedName>
    <definedName name="RES">[69]RESUMEN!$C$5</definedName>
    <definedName name="RESERVA" localSheetId="5">#REF!</definedName>
    <definedName name="RESERVA" localSheetId="1">#REF!</definedName>
    <definedName name="RESERVA" localSheetId="7">#REF!</definedName>
    <definedName name="RESERVA">#REF!</definedName>
    <definedName name="RESERVAS" localSheetId="5">#REF!</definedName>
    <definedName name="RESERVAS" localSheetId="7">#REF!</definedName>
    <definedName name="RESERVAS">#REF!</definedName>
    <definedName name="RESTFINSYS" localSheetId="5">#REF!</definedName>
    <definedName name="RESTFINSYS" localSheetId="7">#REF!</definedName>
    <definedName name="RESTFINSYS">#REF!</definedName>
    <definedName name="RESTNFPS" localSheetId="5">#REF!</definedName>
    <definedName name="RESTNFPS">#REF!</definedName>
    <definedName name="RESTNFPS_" localSheetId="5">#REF!</definedName>
    <definedName name="RESTNFPS_">#REF!</definedName>
    <definedName name="RESUMEN">'[156]Evolución Deuda Ene-jun 2004'!#REF!</definedName>
    <definedName name="RESUMEN1">'[157]TP 10C'!#REF!</definedName>
    <definedName name="RESUMEN11" localSheetId="5">#REF!</definedName>
    <definedName name="RESUMEN11" localSheetId="1">#REF!</definedName>
    <definedName name="RESUMEN11" localSheetId="7">#REF!</definedName>
    <definedName name="RESUMEN11">#REF!</definedName>
    <definedName name="RESUMEN2" localSheetId="5">#REF!</definedName>
    <definedName name="RESUMEN2" localSheetId="1">#REF!</definedName>
    <definedName name="RESUMEN2" localSheetId="7">#REF!</definedName>
    <definedName name="RESUMEN2">#REF!</definedName>
    <definedName name="RESUMEN3" localSheetId="5">#REF!</definedName>
    <definedName name="RESUMEN3" localSheetId="1">#REF!</definedName>
    <definedName name="RESUMEN3" localSheetId="7">#REF!</definedName>
    <definedName name="RESUMEN3">#REF!</definedName>
    <definedName name="RESUMEN4" localSheetId="5">#REF!</definedName>
    <definedName name="RESUMEN4" localSheetId="1">#REF!</definedName>
    <definedName name="RESUMEN4">#REF!</definedName>
    <definedName name="RESUMEN5" localSheetId="5">#REF!</definedName>
    <definedName name="RESUMEN5" localSheetId="1">#REF!</definedName>
    <definedName name="RESUMEN5">#REF!</definedName>
    <definedName name="RESUMEN6" localSheetId="5">#REF!</definedName>
    <definedName name="RESUMEN6">#REF!</definedName>
    <definedName name="RESUMEN7" localSheetId="5">#REF!</definedName>
    <definedName name="RESUMEN7">#REF!</definedName>
    <definedName name="RESUMEN9" localSheetId="5">#REF!</definedName>
    <definedName name="RESUMEN9">#REF!</definedName>
    <definedName name="retre" hidden="1">'[103]Fax a enviar'!#REF!</definedName>
    <definedName name="revenue">[72]Sheet3!$A$747:$IV$747</definedName>
    <definedName name="REVENUE_" localSheetId="5">'[40]CGvt Rev'!#REF!</definedName>
    <definedName name="REVENUE_" localSheetId="1">'[41]CGvt Rev'!#REF!</definedName>
    <definedName name="REVENUE_" localSheetId="7">'[40]CGvt Rev'!#REF!</definedName>
    <definedName name="REVENUE_">'[40]CGvt Rev'!#REF!</definedName>
    <definedName name="Revisions">[72]Sheet1!$B$4:$M$46</definedName>
    <definedName name="rf" localSheetId="5">[23]Programa!#REF!</definedName>
    <definedName name="rf" localSheetId="1">[24]Programa!#REF!</definedName>
    <definedName name="rf" localSheetId="7">[23]Programa!#REF!</definedName>
    <definedName name="rf">[23]Programa!#REF!</definedName>
    <definedName name="RFSP" localSheetId="5">#REF!</definedName>
    <definedName name="RFSP" localSheetId="1">#REF!</definedName>
    <definedName name="RFSP" localSheetId="7">#REF!</definedName>
    <definedName name="RFSP">#REF!</definedName>
    <definedName name="rft" localSheetId="5" hidden="1">{"Riqfin97",#N/A,FALSE,"Tran";"Riqfinpro",#N/A,FALSE,"Tran"}</definedName>
    <definedName name="rft" localSheetId="1" hidden="1">{"Riqfin97",#N/A,FALSE,"Tran";"Riqfinpro",#N/A,FALSE,"Tran"}</definedName>
    <definedName name="rft" localSheetId="7" hidden="1">{"Riqfin97",#N/A,FALSE,"Tran";"Riqfinpro",#N/A,FALSE,"Tran"}</definedName>
    <definedName name="rft" hidden="1">{"Riqfin97",#N/A,FALSE,"Tran";"Riqfinpro",#N/A,FALSE,"Tran"}</definedName>
    <definedName name="rfv" localSheetId="5" hidden="1">{"Tab1",#N/A,FALSE,"P";"Tab2",#N/A,FALSE,"P"}</definedName>
    <definedName name="rfv" localSheetId="1" hidden="1">{"Tab1",#N/A,FALSE,"P";"Tab2",#N/A,FALSE,"P"}</definedName>
    <definedName name="rfv" localSheetId="7" hidden="1">{"Tab1",#N/A,FALSE,"P";"Tab2",#N/A,FALSE,"P"}</definedName>
    <definedName name="rfv" hidden="1">{"Tab1",#N/A,FALSE,"P";"Tab2",#N/A,FALSE,"P"}</definedName>
    <definedName name="RgCcode">[158]EERProfile!$B$2</definedName>
    <definedName name="RgCName">[158]EERProfile!$A$2</definedName>
    <definedName name="rgdfgd" localSheetId="5" hidden="1">#REF!</definedName>
    <definedName name="rgdfgd" localSheetId="1" hidden="1">#REF!</definedName>
    <definedName name="rgdfgd" localSheetId="7" hidden="1">#REF!</definedName>
    <definedName name="rgdfgd" hidden="1">#REF!</definedName>
    <definedName name="RGDPA" localSheetId="5">#REF!</definedName>
    <definedName name="RGDPA" localSheetId="7">#REF!</definedName>
    <definedName name="RGDPA">#REF!</definedName>
    <definedName name="RgFdBaseYr">[158]EERProfile!$O$2</definedName>
    <definedName name="RgFdBper">[158]EERProfile!$M$2</definedName>
    <definedName name="RgFdDefBaseYr">[158]EERProfile!$P$2</definedName>
    <definedName name="RgFdEper">[158]EERProfile!$N$2</definedName>
    <definedName name="RgFdGrFoot">[158]EERProfile!$AC$2</definedName>
    <definedName name="RgFdGrSeries">[158]EERProfile!$AA$2:$AA$7</definedName>
    <definedName name="RgFdGrSeriesVal">[158]EERProfile!$AB$2:$AB$7</definedName>
    <definedName name="RgFdGrType">[158]EERProfile!$Z$2</definedName>
    <definedName name="RgFdPartCseries">[158]EERProfile!$K$2</definedName>
    <definedName name="RgFdPartCsource" localSheetId="5">#REF!</definedName>
    <definedName name="RgFdPartCsource" localSheetId="1">#REF!</definedName>
    <definedName name="RgFdPartCsource" localSheetId="7">#REF!</definedName>
    <definedName name="RgFdPartCsource">#REF!</definedName>
    <definedName name="RgFdPartEseries" localSheetId="5">#REF!</definedName>
    <definedName name="RgFdPartEseries" localSheetId="1">#REF!</definedName>
    <definedName name="RgFdPartEseries" localSheetId="7">#REF!</definedName>
    <definedName name="RgFdPartEseries">#REF!</definedName>
    <definedName name="RgFdPartEsource" localSheetId="5">#REF!</definedName>
    <definedName name="RgFdPartEsource" localSheetId="1">#REF!</definedName>
    <definedName name="RgFdPartEsource" localSheetId="7">#REF!</definedName>
    <definedName name="RgFdPartEsource">#REF!</definedName>
    <definedName name="RgFdPartUserFile">[158]EERProfile!$L$2</definedName>
    <definedName name="RgFdReptCSeries" localSheetId="5">#REF!</definedName>
    <definedName name="RgFdReptCSeries" localSheetId="1">#REF!</definedName>
    <definedName name="RgFdReptCSeries" localSheetId="7">#REF!</definedName>
    <definedName name="RgFdReptCSeries">#REF!</definedName>
    <definedName name="RgFdReptCsource" localSheetId="5">#REF!</definedName>
    <definedName name="RgFdReptCsource" localSheetId="1">#REF!</definedName>
    <definedName name="RgFdReptCsource" localSheetId="7">#REF!</definedName>
    <definedName name="RgFdReptCsource">#REF!</definedName>
    <definedName name="RgFdReptEseries" localSheetId="5">#REF!</definedName>
    <definedName name="RgFdReptEseries" localSheetId="1">#REF!</definedName>
    <definedName name="RgFdReptEseries" localSheetId="7">#REF!</definedName>
    <definedName name="RgFdReptEseries">#REF!</definedName>
    <definedName name="RgFdReptEsource" localSheetId="5">#REF!</definedName>
    <definedName name="RgFdReptEsource">#REF!</definedName>
    <definedName name="RgFdReptUserFile">[158]EERProfile!$G$2</definedName>
    <definedName name="RgFdSAMethod" localSheetId="5">#REF!</definedName>
    <definedName name="RgFdSAMethod" localSheetId="1">#REF!</definedName>
    <definedName name="RgFdSAMethod" localSheetId="7">#REF!</definedName>
    <definedName name="RgFdSAMethod">#REF!</definedName>
    <definedName name="RgFdTbBper" localSheetId="5">#REF!</definedName>
    <definedName name="RgFdTbBper" localSheetId="1">#REF!</definedName>
    <definedName name="RgFdTbBper" localSheetId="7">#REF!</definedName>
    <definedName name="RgFdTbBper">#REF!</definedName>
    <definedName name="RgFdTbCreate" localSheetId="5">#REF!</definedName>
    <definedName name="RgFdTbCreate" localSheetId="1">#REF!</definedName>
    <definedName name="RgFdTbCreate" localSheetId="7">#REF!</definedName>
    <definedName name="RgFdTbCreate">#REF!</definedName>
    <definedName name="RgFdTbEper" localSheetId="5">#REF!</definedName>
    <definedName name="RgFdTbEper">#REF!</definedName>
    <definedName name="RGFdTbFoot" localSheetId="5">#REF!</definedName>
    <definedName name="RGFdTbFoot">#REF!</definedName>
    <definedName name="RgFdTbFreq" localSheetId="5">#REF!</definedName>
    <definedName name="RgFdTbFreq">#REF!</definedName>
    <definedName name="RgFdTbFreqVal" localSheetId="5">#REF!</definedName>
    <definedName name="RgFdTbFreqVal">#REF!</definedName>
    <definedName name="RgFdTbSendto" localSheetId="5">#REF!</definedName>
    <definedName name="RgFdTbSendto">#REF!</definedName>
    <definedName name="RgFdWgtMethod" localSheetId="5">#REF!</definedName>
    <definedName name="RgFdWgtMethod">#REF!</definedName>
    <definedName name="RGSPA" localSheetId="5">#REF!</definedName>
    <definedName name="RGSPA">#REF!</definedName>
    <definedName name="rgz\dsf">#N/A</definedName>
    <definedName name="ri" localSheetId="5" hidden="1">#REF!</definedName>
    <definedName name="ri" localSheetId="1" hidden="1">#REF!</definedName>
    <definedName name="ri" localSheetId="7" hidden="1">#REF!</definedName>
    <definedName name="ri" hidden="1">#REF!</definedName>
    <definedName name="right" localSheetId="5">#REF!</definedName>
    <definedName name="right" localSheetId="1">#REF!</definedName>
    <definedName name="right" localSheetId="7">#REF!</definedName>
    <definedName name="right">#REF!</definedName>
    <definedName name="RIN" localSheetId="5">#REF!</definedName>
    <definedName name="RIN" localSheetId="7">#REF!</definedName>
    <definedName name="RIN">#REF!</definedName>
    <definedName name="rindex" localSheetId="5">#REF!</definedName>
    <definedName name="rindex">#REF!</definedName>
    <definedName name="rinfinpriv" localSheetId="5">#REF!</definedName>
    <definedName name="rinfinpriv">#REF!</definedName>
    <definedName name="RIQFIN" localSheetId="5">#REF!</definedName>
    <definedName name="RIQFIN">#REF!</definedName>
    <definedName name="riqueza" localSheetId="1">[24]Programa!#REF!</definedName>
    <definedName name="riqueza">[23]Programa!#REF!</definedName>
    <definedName name="rita">[159]Hoja2!$1:$1048576</definedName>
    <definedName name="rjyktuk" localSheetId="1">[5]!rjyktuk</definedName>
    <definedName name="rjyktuk">[6]!rjyktuk</definedName>
    <definedName name="rngErrorSort">[120]ErrCheck!$A$4</definedName>
    <definedName name="rngLastSave">[120]Main!$G$19</definedName>
    <definedName name="rngLastSent">[120]Main!$G$18</definedName>
    <definedName name="rngLastUpdate">[120]Links!$D$2</definedName>
    <definedName name="rngNeedsUpdate">[120]Links!$E$2</definedName>
    <definedName name="RNGNM" localSheetId="5">#REF!</definedName>
    <definedName name="RNGNM" localSheetId="1">#REF!</definedName>
    <definedName name="RNGNM" localSheetId="7">#REF!</definedName>
    <definedName name="RNGNM">#REF!</definedName>
    <definedName name="rngQuestChecked">[120]ErrCheck!$A$3</definedName>
    <definedName name="ROE">[69]ROE!$C$4</definedName>
    <definedName name="ROS">#N/A</definedName>
    <definedName name="Rows_Table" localSheetId="5">#REF!</definedName>
    <definedName name="Rows_Table" localSheetId="1">#REF!</definedName>
    <definedName name="Rows_Table" localSheetId="7">#REF!</definedName>
    <definedName name="Rows_Table">#REF!</definedName>
    <definedName name="RP98RE" localSheetId="5">#REF!</definedName>
    <definedName name="RP98RE" localSheetId="7">#REF!</definedName>
    <definedName name="RP98RE">#REF!</definedName>
    <definedName name="RPJun02">[106]ROE!$B$136</definedName>
    <definedName name="RPJun02_2" localSheetId="1">[107]ROE!$B$136</definedName>
    <definedName name="RPJun02_2">[108]ROE!$B$136</definedName>
    <definedName name="RR" localSheetId="5">#REF!</definedName>
    <definedName name="RR" localSheetId="1">#REF!</definedName>
    <definedName name="RR" localSheetId="7">#REF!</definedName>
    <definedName name="RR">#REF!</definedName>
    <definedName name="rrasrra" localSheetId="5">#REF!</definedName>
    <definedName name="rrasrra" localSheetId="1">#REF!</definedName>
    <definedName name="rrasrra" localSheetId="7">#REF!</definedName>
    <definedName name="rrasrra">#REF!</definedName>
    <definedName name="rrr" localSheetId="5" hidden="1">{"Riqfin97",#N/A,FALSE,"Tran";"Riqfinpro",#N/A,FALSE,"Tran"}</definedName>
    <definedName name="rrr" localSheetId="1" hidden="1">{"Riqfin97",#N/A,FALSE,"Tran";"Riqfinpro",#N/A,FALSE,"Tran"}</definedName>
    <definedName name="rrr" localSheetId="7" hidden="1">{"Riqfin97",#N/A,FALSE,"Tran";"Riqfinpro",#N/A,FALSE,"Tran"}</definedName>
    <definedName name="rrr" hidden="1">{"Riqfin97",#N/A,FALSE,"Tran";"Riqfinpro",#N/A,FALSE,"Tran"}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5" hidden="1">{"Tab1",#N/A,FALSE,"P";"Tab2",#N/A,FALSE,"P"}</definedName>
    <definedName name="rrrrrr" localSheetId="1" hidden="1">{"Tab1",#N/A,FALSE,"P";"Tab2",#N/A,FALSE,"P"}</definedName>
    <definedName name="rrrrrr" localSheetId="7" hidden="1">{"Tab1",#N/A,FALSE,"P";"Tab2",#N/A,FALSE,"P"}</definedName>
    <definedName name="rrrrrr" hidden="1">{"Tab1",#N/A,FALSE,"P";"Tab2",#N/A,FALSE,"P"}</definedName>
    <definedName name="rrrrrrr" localSheetId="5" hidden="1">{"Tab1",#N/A,FALSE,"P";"Tab2",#N/A,FALSE,"P"}</definedName>
    <definedName name="rrrrrrr" localSheetId="1" hidden="1">{"Tab1",#N/A,FALSE,"P";"Tab2",#N/A,FALSE,"P"}</definedName>
    <definedName name="rrrrrrr" localSheetId="7" hidden="1">{"Tab1",#N/A,FALSE,"P";"Tab2",#N/A,FALSE,"P"}</definedName>
    <definedName name="rrrrrrr" hidden="1">{"Tab1",#N/A,FALSE,"P";"Tab2",#N/A,FALSE,"P"}</definedName>
    <definedName name="rrrrrrrrrrrrr" localSheetId="5" hidden="1">{"Tab1",#N/A,FALSE,"P";"Tab2",#N/A,FALSE,"P"}</definedName>
    <definedName name="rrrrrrrrrrrrr" localSheetId="1" hidden="1">{"Tab1",#N/A,FALSE,"P";"Tab2",#N/A,FALSE,"P"}</definedName>
    <definedName name="rrrrrrrrrrrrr" localSheetId="7" hidden="1">{"Tab1",#N/A,FALSE,"P";"Tab2",#N/A,FALSE,"P"}</definedName>
    <definedName name="rrrrrrrrrrrrr" hidden="1">{"Tab1",#N/A,FALSE,"P";"Tab2",#N/A,FALSE,"P"}</definedName>
    <definedName name="RS" localSheetId="5">#REF!</definedName>
    <definedName name="RS" localSheetId="1">#REF!</definedName>
    <definedName name="RS" localSheetId="7">#REF!</definedName>
    <definedName name="RS">#REF!</definedName>
    <definedName name="RS1A" localSheetId="5">#REF!</definedName>
    <definedName name="RS1A" localSheetId="1">#REF!</definedName>
    <definedName name="RS1A" localSheetId="7">#REF!</definedName>
    <definedName name="RS1A">#REF!</definedName>
    <definedName name="RSB" localSheetId="5">#REF!</definedName>
    <definedName name="RSB" localSheetId="7">#REF!</definedName>
    <definedName name="RSB">#REF!</definedName>
    <definedName name="RSB_AHAP_40R" localSheetId="5">#REF!</definedName>
    <definedName name="RSB_AHAP_40R">#REF!</definedName>
    <definedName name="RSB_Bcos_Des_40R" localSheetId="5">#REF!</definedName>
    <definedName name="RSB_Bcos_Des_40R">#REF!</definedName>
    <definedName name="RSB_SOCFIN_40R" localSheetId="5">#REF!</definedName>
    <definedName name="RSB_SOCFIN_40R">#REF!</definedName>
    <definedName name="rstd" localSheetId="5">#REF!</definedName>
    <definedName name="rstd">#REF!</definedName>
    <definedName name="rt" localSheetId="5" hidden="1">{"Minpmon",#N/A,FALSE,"Monthinput"}</definedName>
    <definedName name="rt" localSheetId="1" hidden="1">{"Minpmon",#N/A,FALSE,"Monthinput"}</definedName>
    <definedName name="rt" localSheetId="7" hidden="1">{"Minpmon",#N/A,FALSE,"Monthinput"}</definedName>
    <definedName name="rt" hidden="1">{"Minpmon",#N/A,FALSE,"Monthinput"}</definedName>
    <definedName name="rte" localSheetId="5" hidden="1">{"Riqfin97",#N/A,FALSE,"Tran";"Riqfinpro",#N/A,FALSE,"Tran"}</definedName>
    <definedName name="rte" localSheetId="1" hidden="1">{"Riqfin97",#N/A,FALSE,"Tran";"Riqfinpro",#N/A,FALSE,"Tran"}</definedName>
    <definedName name="rte" localSheetId="7" hidden="1">{"Riqfin97",#N/A,FALSE,"Tran";"Riqfinpro",#N/A,FALSE,"Tran"}</definedName>
    <definedName name="rte" hidden="1">{"Riqfin97",#N/A,FALSE,"Tran";"Riqfinpro",#N/A,FALSE,"Tran"}</definedName>
    <definedName name="rtre" localSheetId="5" hidden="1">{"Main Economic Indicators",#N/A,FALSE,"C"}</definedName>
    <definedName name="rtre" localSheetId="1" hidden="1">{"Main Economic Indicators",#N/A,FALSE,"C"}</definedName>
    <definedName name="rtre" localSheetId="7" hidden="1">{"Main Economic Indicators",#N/A,FALSE,"C"}</definedName>
    <definedName name="rtre" hidden="1">{"Main Economic Indicators",#N/A,FALSE,"C"}</definedName>
    <definedName name="rtre1" localSheetId="5" hidden="1">{"Main Economic Indicators",#N/A,FALSE,"C"}</definedName>
    <definedName name="rtre1" localSheetId="1" hidden="1">{"Main Economic Indicators",#N/A,FALSE,"C"}</definedName>
    <definedName name="rtre1" localSheetId="7" hidden="1">{"Main Economic Indicators",#N/A,FALSE,"C"}</definedName>
    <definedName name="rtre1" hidden="1">{"Main Economic Indicators",#N/A,FALSE,"C"}</definedName>
    <definedName name="rty" localSheetId="5" hidden="1">{"Riqfin97",#N/A,FALSE,"Tran";"Riqfinpro",#N/A,FALSE,"Tran"}</definedName>
    <definedName name="rty" localSheetId="1" hidden="1">{"Riqfin97",#N/A,FALSE,"Tran";"Riqfinpro",#N/A,FALSE,"Tran"}</definedName>
    <definedName name="rty" localSheetId="7" hidden="1">{"Riqfin97",#N/A,FALSE,"Tran";"Riqfinpro",#N/A,FALSE,"Tran"}</definedName>
    <definedName name="rty" hidden="1">{"Riqfin97",#N/A,FALSE,"Tran";"Riqfinpro",#N/A,FALSE,"Tran"}</definedName>
    <definedName name="RUIZ" localSheetId="5">#REF!</definedName>
    <definedName name="RUIZ" localSheetId="1">#REF!</definedName>
    <definedName name="RUIZ" localSheetId="7">#REF!</definedName>
    <definedName name="RUIZ">#REF!</definedName>
    <definedName name="Rwvu.PLA2." localSheetId="5" hidden="1">'[55]COP FED'!#REF!</definedName>
    <definedName name="Rwvu.PLA2." localSheetId="1" hidden="1">#REF!</definedName>
    <definedName name="Rwvu.PLA2." localSheetId="7" hidden="1">'[55]COP FED'!#REF!</definedName>
    <definedName name="Rwvu.PLA2." hidden="1">'[55]COP FED'!#REF!</definedName>
    <definedName name="rx" localSheetId="5" hidden="1">#REF!</definedName>
    <definedName name="rx" localSheetId="1" hidden="1">#REF!</definedName>
    <definedName name="rx" localSheetId="7" hidden="1">#REF!</definedName>
    <definedName name="rx" hidden="1">#REF!</definedName>
    <definedName name="rXDR">[56]CIRRs!$C$109</definedName>
    <definedName name="s" localSheetId="5" hidden="1">{"Tab1",#N/A,FALSE,"P";"Tab2",#N/A,FALSE,"P"}</definedName>
    <definedName name="s" localSheetId="1" hidden="1">{"Tab1",#N/A,FALSE,"P";"Tab2",#N/A,FALSE,"P"}</definedName>
    <definedName name="s" localSheetId="7" hidden="1">{"Tab1",#N/A,FALSE,"P";"Tab2",#N/A,FALSE,"P"}</definedName>
    <definedName name="s" hidden="1">{"Tab1",#N/A,FALSE,"P";"Tab2",#N/A,FALSE,"P"}</definedName>
    <definedName name="S_" localSheetId="5">#REF!</definedName>
    <definedName name="S_" localSheetId="1">#REF!</definedName>
    <definedName name="S_" localSheetId="7">#REF!</definedName>
    <definedName name="S_">#REF!</definedName>
    <definedName name="S_1A" localSheetId="5">#REF!</definedName>
    <definedName name="S_1A" localSheetId="1">#REF!</definedName>
    <definedName name="S_1A" localSheetId="7">#REF!</definedName>
    <definedName name="S_1A">#REF!</definedName>
    <definedName name="SA_Tab" localSheetId="5">#REF!</definedName>
    <definedName name="SA_Tab" localSheetId="7">#REF!</definedName>
    <definedName name="SA_Tab">#REF!</definedName>
    <definedName name="sad" localSheetId="5" hidden="1">{"Riqfin97",#N/A,FALSE,"Tran";"Riqfinpro",#N/A,FALSE,"Tran"}</definedName>
    <definedName name="sad" localSheetId="1" hidden="1">{"Riqfin97",#N/A,FALSE,"Tran";"Riqfinpro",#N/A,FALSE,"Tran"}</definedName>
    <definedName name="sad" localSheetId="7" hidden="1">{"Riqfin97",#N/A,FALSE,"Tran";"Riqfinpro",#N/A,FALSE,"Tran"}</definedName>
    <definedName name="sad" hidden="1">{"Riqfin97",#N/A,FALSE,"Tran";"Riqfinpro",#N/A,FALSE,"Tran"}</definedName>
    <definedName name="Salida_Recimp98" localSheetId="5">#REF!</definedName>
    <definedName name="Salida_Recimp98" localSheetId="1">#REF!</definedName>
    <definedName name="Salida_Recimp98" localSheetId="7">#REF!</definedName>
    <definedName name="Salida_Recimp98">#REF!</definedName>
    <definedName name="Salida_Recimp99" localSheetId="5">#REF!</definedName>
    <definedName name="Salida_Recimp99" localSheetId="7">#REF!</definedName>
    <definedName name="Salida_Recimp99">#REF!</definedName>
    <definedName name="SALO" localSheetId="5">#REF!</definedName>
    <definedName name="SALO" localSheetId="7">#REF!</definedName>
    <definedName name="SALO">#REF!</definedName>
    <definedName name="SAR" localSheetId="5">#REF!</definedName>
    <definedName name="SAR" localSheetId="1">#REF!</definedName>
    <definedName name="SAR">#REF!</definedName>
    <definedName name="sbn" localSheetId="5">#REF!</definedName>
    <definedName name="sbn">#REF!</definedName>
    <definedName name="Scale" localSheetId="5">#REF!</definedName>
    <definedName name="Scale" localSheetId="1">#REF!</definedName>
    <definedName name="Scale">#REF!</definedName>
    <definedName name="ScaleLabel" localSheetId="5">#REF!</definedName>
    <definedName name="ScaleLabel" localSheetId="1">#REF!</definedName>
    <definedName name="ScaleLabel">#REF!</definedName>
    <definedName name="ScaleMultiplier" localSheetId="5">#REF!</definedName>
    <definedName name="ScaleMultiplier" localSheetId="1">#REF!</definedName>
    <definedName name="ScaleMultiplier">#REF!</definedName>
    <definedName name="ScaleType" localSheetId="5">#REF!</definedName>
    <definedName name="ScaleType" localSheetId="1">#REF!</definedName>
    <definedName name="ScaleType">#REF!</definedName>
    <definedName name="SCEN2" localSheetId="1">'[160]BOP Summary'!$AU$1</definedName>
    <definedName name="SCEN2">'[161]BOP Summary'!$AU$1</definedName>
    <definedName name="SCHILL" localSheetId="5">#REF!</definedName>
    <definedName name="SCHILL" localSheetId="1">#REF!</definedName>
    <definedName name="SCHILL" localSheetId="7">#REF!</definedName>
    <definedName name="SCHILL">#REF!</definedName>
    <definedName name="SCHILL1" localSheetId="5">#REF!</definedName>
    <definedName name="SCHILL1" localSheetId="1">#REF!</definedName>
    <definedName name="SCHILL1" localSheetId="7">#REF!</definedName>
    <definedName name="SCHILL1">#REF!</definedName>
    <definedName name="SCOTT1" localSheetId="5">#REF!</definedName>
    <definedName name="SCOTT1" localSheetId="1">#REF!</definedName>
    <definedName name="SCOTT1" localSheetId="7">#REF!</definedName>
    <definedName name="SCOTT1">#REF!</definedName>
    <definedName name="sd" localSheetId="5">#REF!</definedName>
    <definedName name="sd" localSheetId="1">#REF!</definedName>
    <definedName name="sd">#REF!</definedName>
    <definedName name="sdfsdfsdfsd" localSheetId="5" hidden="1">{"Riqfin97",#N/A,FALSE,"Tran";"Riqfinpro",#N/A,FALSE,"Tran"}</definedName>
    <definedName name="sdfsdfsdfsd" localSheetId="1" hidden="1">{"Riqfin97",#N/A,FALSE,"Tran";"Riqfinpro",#N/A,FALSE,"Tran"}</definedName>
    <definedName name="sdfsdfsdfsd" localSheetId="7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localSheetId="1" hidden="1">{"Riqfin97",#N/A,FALSE,"Tran";"Riqfinpro",#N/A,FALSE,"Tran"}</definedName>
    <definedName name="sdr" localSheetId="7" hidden="1">{"Riqfin97",#N/A,FALSE,"Tran";"Riqfinpro",#N/A,FALSE,"Tran"}</definedName>
    <definedName name="sdr" hidden="1">{"Riqfin97",#N/A,FALSE,"Tran";"Riqfinpro",#N/A,FALSE,"Tran"}</definedName>
    <definedName name="sds_gdp_exp_lari" localSheetId="5">#REF!</definedName>
    <definedName name="sds_gdp_exp_lari" localSheetId="1">#REF!</definedName>
    <definedName name="sds_gdp_exp_lari" localSheetId="7">#REF!</definedName>
    <definedName name="sds_gdp_exp_lari">#REF!</definedName>
    <definedName name="sds_gdp_origin" localSheetId="5">#REF!</definedName>
    <definedName name="sds_gdp_origin" localSheetId="1">#REF!</definedName>
    <definedName name="sds_gdp_origin" localSheetId="7">#REF!</definedName>
    <definedName name="sds_gdp_origin">#REF!</definedName>
    <definedName name="sds_gpd_exp_gdp" localSheetId="5">#REF!</definedName>
    <definedName name="sds_gpd_exp_gdp" localSheetId="1">#REF!</definedName>
    <definedName name="sds_gpd_exp_gdp" localSheetId="7">#REF!</definedName>
    <definedName name="sds_gpd_exp_gdp">#REF!</definedName>
    <definedName name="sdsd" localSheetId="5" hidden="1">'[103]Fax a enviar'!#REF!</definedName>
    <definedName name="sdsd" localSheetId="1" hidden="1">#REF!</definedName>
    <definedName name="sdsd" localSheetId="7" hidden="1">'[103]Fax a enviar'!#REF!</definedName>
    <definedName name="sdsd" hidden="1">'[103]Fax a enviar'!#REF!</definedName>
    <definedName name="sdsds" localSheetId="5" hidden="1">#REF!</definedName>
    <definedName name="sdsds" localSheetId="1" hidden="1">#REF!</definedName>
    <definedName name="sdsds" localSheetId="7" hidden="1">#REF!</definedName>
    <definedName name="sdsds" hidden="1">#REF!</definedName>
    <definedName name="SECIND" localSheetId="5">#REF!</definedName>
    <definedName name="SECIND" localSheetId="7">#REF!</definedName>
    <definedName name="SECIND">#REF!</definedName>
    <definedName name="SECTORES" localSheetId="5">[146]SPNF!#REF!</definedName>
    <definedName name="SECTORES" localSheetId="1">[147]SPNF!#REF!</definedName>
    <definedName name="SECTORES" localSheetId="7">[146]SPNF!#REF!</definedName>
    <definedName name="SECTORES">[146]SPNF!#REF!</definedName>
    <definedName name="seguimiento" localSheetId="5">#REF!</definedName>
    <definedName name="seguimiento" localSheetId="1">#REF!</definedName>
    <definedName name="seguimiento" localSheetId="7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 localSheetId="1">#REF!</definedName>
    <definedName name="sei" localSheetId="7">#REF!</definedName>
    <definedName name="sei">#REF!</definedName>
    <definedName name="SEK" localSheetId="5">#REF!</definedName>
    <definedName name="SEK" localSheetId="1">#REF!</definedName>
    <definedName name="SEK" localSheetId="7">#REF!</definedName>
    <definedName name="SEK">#REF!</definedName>
    <definedName name="Selected_Economic_and_Financial_Indicators" localSheetId="5">#REF!</definedName>
    <definedName name="Selected_Economic_and_Financial_Indicators" localSheetId="7">#REF!</definedName>
    <definedName name="Selected_Economic_and_Financial_Indicators">#REF!</definedName>
    <definedName name="SelNE" localSheetId="5">#REF!</definedName>
    <definedName name="SelNE">#REF!</definedName>
    <definedName name="SelNEperc" localSheetId="5">#REF!</definedName>
    <definedName name="SelNEperc">#REF!</definedName>
    <definedName name="SEMANAL" localSheetId="5">#REF!</definedName>
    <definedName name="SEMANAL">#REF!</definedName>
    <definedName name="sencount" hidden="1">2</definedName>
    <definedName name="SEP._89" localSheetId="5">#REF!</definedName>
    <definedName name="SEP._89" localSheetId="1">#REF!</definedName>
    <definedName name="SEP._89" localSheetId="7">#REF!</definedName>
    <definedName name="SEP._89">#REF!</definedName>
    <definedName name="ser" localSheetId="5" hidden="1">{"Riqfin97",#N/A,FALSE,"Tran";"Riqfinpro",#N/A,FALSE,"Tran"}</definedName>
    <definedName name="ser" localSheetId="1" hidden="1">{"Riqfin97",#N/A,FALSE,"Tran";"Riqfinpro",#N/A,FALSE,"Tran"}</definedName>
    <definedName name="ser" localSheetId="7" hidden="1">{"Riqfin97",#N/A,FALSE,"Tran";"Riqfinpro",#N/A,FALSE,"Tran"}</definedName>
    <definedName name="ser" hidden="1">{"Riqfin97",#N/A,FALSE,"Tran";"Riqfinpro",#N/A,FALSE,"Tran"}</definedName>
    <definedName name="SHEET_A._Contents_and_file_description" localSheetId="5">#REF!</definedName>
    <definedName name="SHEET_A._Contents_and_file_description" localSheetId="1">#REF!</definedName>
    <definedName name="SHEET_A._Contents_and_file_description" localSheetId="7">#REF!</definedName>
    <definedName name="SHEET_A._Contents_and_file_description">#REF!</definedName>
    <definedName name="SHEET_B._DATA_FROM_TO_OTHER_FILES" localSheetId="5">#REF!</definedName>
    <definedName name="SHEET_B._DATA_FROM_TO_OTHER_FILES" localSheetId="7">#REF!</definedName>
    <definedName name="SHEET_B._DATA_FROM_TO_OTHER_FILES">#REF!</definedName>
    <definedName name="SHEET_C._RAW_DATA1" localSheetId="5">#REF!</definedName>
    <definedName name="SHEET_C._RAW_DATA1" localSheetId="7">#REF!</definedName>
    <definedName name="SHEET_C._RAW_DATA1">#REF!</definedName>
    <definedName name="SHEET_C._RAW_DATA2" localSheetId="5">#REF!</definedName>
    <definedName name="SHEET_C._RAW_DATA2">#REF!</definedName>
    <definedName name="SHEET_D._DATA_TRANSFORMATIONS" localSheetId="5">#REF!</definedName>
    <definedName name="SHEET_D._DATA_TRANSFORMATIONS">#REF!</definedName>
    <definedName name="SHEET_E._FINAL_TABLES" localSheetId="5">#REF!</definedName>
    <definedName name="SHEET_E._FINAL_TABLES">#REF!</definedName>
    <definedName name="Sheet1_Chart_2_ChartType" hidden="1">64</definedName>
    <definedName name="SID" localSheetId="5">#REF!</definedName>
    <definedName name="SID" localSheetId="1">#REF!</definedName>
    <definedName name="SID" localSheetId="7">#REF!</definedName>
    <definedName name="SID">#REF!</definedName>
    <definedName name="SIDXGOB">'[95]SFISCAL-MOD'!$A$146:$IV$146</definedName>
    <definedName name="SING" localSheetId="5">#REF!</definedName>
    <definedName name="SING" localSheetId="1">#REF!</definedName>
    <definedName name="SING" localSheetId="7">#REF!</definedName>
    <definedName name="SING">#REF!</definedName>
    <definedName name="SING1" localSheetId="5">#REF!</definedName>
    <definedName name="SING1" localSheetId="1">#REF!</definedName>
    <definedName name="SING1" localSheetId="7">#REF!</definedName>
    <definedName name="SING1">#REF!</definedName>
    <definedName name="SISBANCARIO" localSheetId="5">#REF!</definedName>
    <definedName name="SISBANCARIO" localSheetId="7">#REF!</definedName>
    <definedName name="SISBANCARIO">#REF!</definedName>
    <definedName name="sisfin1" localSheetId="5">#REF!</definedName>
    <definedName name="sisfin1">#REF!</definedName>
    <definedName name="sisfin2" localSheetId="5">#REF!</definedName>
    <definedName name="sisfin2">#REF!</definedName>
    <definedName name="SISTEMA_BANCARIO_NACIONAL" localSheetId="5">#REF!</definedName>
    <definedName name="SISTEMA_BANCARIO_NACIONAL">#REF!</definedName>
    <definedName name="sksksksk" localSheetId="5">#REF!</definedName>
    <definedName name="sksksksk">#REF!</definedName>
    <definedName name="snp">'[140]Credit ratings on 1st issues'!#REF!</definedName>
    <definedName name="SOL">[69]SOLVENCIA!$D$5</definedName>
    <definedName name="Solvencia">'[54]Ranking Bancario'!$B$4:$F$54</definedName>
    <definedName name="SortRange" localSheetId="5">#REF!</definedName>
    <definedName name="SortRange" localSheetId="1">#REF!</definedName>
    <definedName name="SortRange" localSheetId="7">#REF!</definedName>
    <definedName name="SortRange">#REF!</definedName>
    <definedName name="SP" localSheetId="5">#REF!</definedName>
    <definedName name="SP" localSheetId="7">#REF!</definedName>
    <definedName name="SP">#REF!</definedName>
    <definedName name="Spain_wt">'[74]OECD wgt'!$B$31</definedName>
    <definedName name="SPG" localSheetId="5">#REF!</definedName>
    <definedName name="SPG" localSheetId="1">#REF!</definedName>
    <definedName name="SPG" localSheetId="7">#REF!</definedName>
    <definedName name="SPG">#REF!</definedName>
    <definedName name="SPN">#N/A</definedName>
    <definedName name="spnf" localSheetId="1">#REF!</definedName>
    <definedName name="spnf">'[145]SPNF Acuerdo Incl. Int.'!spnf</definedName>
    <definedName name="Spread_Between_Highest_and_Lowest_Rates">'[75]Inter-Bank'!$N$5</definedName>
    <definedName name="SPSS" localSheetId="5">#REF!</definedName>
    <definedName name="SPSS" localSheetId="1">#REF!</definedName>
    <definedName name="SPSS" localSheetId="7">#REF!</definedName>
    <definedName name="SPSS">#REF!</definedName>
    <definedName name="SRTable" localSheetId="5">#REF!</definedName>
    <definedName name="SRTable" localSheetId="1">#REF!</definedName>
    <definedName name="SRTable" localSheetId="7">#REF!</definedName>
    <definedName name="SRTable">#REF!</definedName>
    <definedName name="srtable1" localSheetId="5">#REF!</definedName>
    <definedName name="srtable1" localSheetId="1">#REF!</definedName>
    <definedName name="srtable1" localSheetId="7">#REF!</definedName>
    <definedName name="srtable1">#REF!</definedName>
    <definedName name="srtbl" localSheetId="5">#REF!</definedName>
    <definedName name="srtbl">#REF!</definedName>
    <definedName name="SS">[162]IMATA!$B$45:$B$108</definedName>
    <definedName name="SSperc" localSheetId="5">#REF!</definedName>
    <definedName name="SSperc" localSheetId="1">#REF!</definedName>
    <definedName name="SSperc" localSheetId="7">#REF!</definedName>
    <definedName name="SSperc">#REF!</definedName>
    <definedName name="sss" localSheetId="5" hidden="1">{"Minpmon",#N/A,FALSE,"Monthinput"}</definedName>
    <definedName name="sss" localSheetId="1" hidden="1">{"Minpmon",#N/A,FALSE,"Monthinput"}</definedName>
    <definedName name="sss" localSheetId="7" hidden="1">{"Minpmon",#N/A,FALSE,"Monthinput"}</definedName>
    <definedName name="sss" hidden="1">{"Minpmon",#N/A,FALSE,"Monthinput"}</definedName>
    <definedName name="ssss" localSheetId="5" hidden="1">{"Riqfin97",#N/A,FALSE,"Tran";"Riqfinpro",#N/A,FALSE,"Tran"}</definedName>
    <definedName name="ssss" localSheetId="1" hidden="1">{"Riqfin97",#N/A,FALSE,"Tran";"Riqfinpro",#N/A,FALSE,"Tran"}</definedName>
    <definedName name="ssss" localSheetId="7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5">#REF!</definedName>
    <definedName name="Staff" localSheetId="1">#REF!</definedName>
    <definedName name="Staff" localSheetId="7">#REF!</definedName>
    <definedName name="Staff">#REF!</definedName>
    <definedName name="staffrp" localSheetId="5">#REF!</definedName>
    <definedName name="staffrp" localSheetId="7">#REF!</definedName>
    <definedName name="staffrp">#REF!</definedName>
    <definedName name="START" localSheetId="5">#REF!</definedName>
    <definedName name="START" localSheetId="7">#REF!</definedName>
    <definedName name="START">#REF!</definedName>
    <definedName name="StartPosition" localSheetId="5">#REF!</definedName>
    <definedName name="StartPosition" localSheetId="1">#REF!</definedName>
    <definedName name="StartPosition">#REF!</definedName>
    <definedName name="STFQTAB" localSheetId="5">#REF!</definedName>
    <definedName name="STFQTAB">#REF!</definedName>
    <definedName name="STOCK">[151]STOCK!$D$4:$K$69</definedName>
    <definedName name="stocksumm" localSheetId="5">#REF!</definedName>
    <definedName name="stocksumm" localSheetId="1">#REF!</definedName>
    <definedName name="stocksumm" localSheetId="7">#REF!</definedName>
    <definedName name="stocksumm">#REF!</definedName>
    <definedName name="STOP" localSheetId="5">#REF!</definedName>
    <definedName name="STOP" localSheetId="7">#REF!</definedName>
    <definedName name="STOP">#REF!</definedName>
    <definedName name="STTAB4" localSheetId="5">#REF!</definedName>
    <definedName name="STTAB4" localSheetId="7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 localSheetId="5">[127]NA!#REF!</definedName>
    <definedName name="SUMGDP" localSheetId="1">[128]NA!#REF!</definedName>
    <definedName name="SUMGDP" localSheetId="7">[127]NA!#REF!</definedName>
    <definedName name="SUMGDP">[127]NA!#REF!</definedName>
    <definedName name="SUMTAB">[163]CPI:NA!$A$272:$R$990</definedName>
    <definedName name="SUPLI" localSheetId="5">#REF!</definedName>
    <definedName name="SUPLI" localSheetId="1">#REF!</definedName>
    <definedName name="SUPLI" localSheetId="7">#REF!</definedName>
    <definedName name="SUPLI">#REF!</definedName>
    <definedName name="SUPLIDORES" localSheetId="5">#REF!</definedName>
    <definedName name="SUPLIDORES" localSheetId="1">#REF!</definedName>
    <definedName name="SUPLIDORES" localSheetId="7">#REF!</definedName>
    <definedName name="SUPLIDORES">#REF!</definedName>
    <definedName name="SUPPLY">[87]MONTHLY!$A$87:$Q$193</definedName>
    <definedName name="SUPPLY2">[87]MONTHLY!$A$422:$Z$477</definedName>
    <definedName name="SUPUES" localSheetId="5">#REF!</definedName>
    <definedName name="SUPUES" localSheetId="1">#REF!</definedName>
    <definedName name="SUPUES" localSheetId="7">#REF!</definedName>
    <definedName name="SUPUES">#REF!</definedName>
    <definedName name="supuestos" localSheetId="5">#REF!</definedName>
    <definedName name="supuestos" localSheetId="1">#REF!</definedName>
    <definedName name="supuestos" localSheetId="7">#REF!</definedName>
    <definedName name="supuestos">#REF!</definedName>
    <definedName name="swe" localSheetId="5" hidden="1">{"Tab1",#N/A,FALSE,"P";"Tab2",#N/A,FALSE,"P"}</definedName>
    <definedName name="swe" localSheetId="1" hidden="1">{"Tab1",#N/A,FALSE,"P";"Tab2",#N/A,FALSE,"P"}</definedName>
    <definedName name="swe" localSheetId="7" hidden="1">{"Tab1",#N/A,FALSE,"P";"Tab2",#N/A,FALSE,"P"}</definedName>
    <definedName name="swe" hidden="1">{"Tab1",#N/A,FALSE,"P";"Tab2",#N/A,FALSE,"P"}</definedName>
    <definedName name="Sweden_wt">'[74]OECD wgt'!$B$32</definedName>
    <definedName name="SwitchColor" localSheetId="5">#REF!</definedName>
    <definedName name="SwitchColor" localSheetId="1">#REF!</definedName>
    <definedName name="SwitchColor" localSheetId="7">#REF!</definedName>
    <definedName name="SwitchColor">#REF!</definedName>
    <definedName name="Switzerland_wt">'[74]OECD wgt'!$B$33</definedName>
    <definedName name="Swvu.PLA1." localSheetId="5" hidden="1">'[55]COP FED'!#REF!</definedName>
    <definedName name="Swvu.PLA1." localSheetId="1" hidden="1">'[55]COP FED'!#REF!</definedName>
    <definedName name="Swvu.PLA1." localSheetId="7" hidden="1">'[55]COP FED'!#REF!</definedName>
    <definedName name="Swvu.PLA1." hidden="1">'[55]COP FED'!#REF!</definedName>
    <definedName name="Swvu.PLA2." hidden="1">'[55]COP FED'!$A$1:$N$49</definedName>
    <definedName name="sxc" localSheetId="5" hidden="1">{"Riqfin97",#N/A,FALSE,"Tran";"Riqfinpro",#N/A,FALSE,"Tran"}</definedName>
    <definedName name="sxc" localSheetId="1" hidden="1">{"Riqfin97",#N/A,FALSE,"Tran";"Riqfinpro",#N/A,FALSE,"Tran"}</definedName>
    <definedName name="sxc" localSheetId="7" hidden="1">{"Riqfin97",#N/A,FALSE,"Tran";"Riqfinpro",#N/A,FALSE,"Tran"}</definedName>
    <definedName name="sxc" hidden="1">{"Riqfin97",#N/A,FALSE,"Tran";"Riqfinpro",#N/A,FALSE,"Tran"}</definedName>
    <definedName name="sxe" localSheetId="5" hidden="1">{"Riqfin97",#N/A,FALSE,"Tran";"Riqfinpro",#N/A,FALSE,"Tran"}</definedName>
    <definedName name="sxe" localSheetId="1" hidden="1">{"Riqfin97",#N/A,FALSE,"Tran";"Riqfinpro",#N/A,FALSE,"Tran"}</definedName>
    <definedName name="sxe" localSheetId="7" hidden="1">{"Riqfin97",#N/A,FALSE,"Tran";"Riqfinpro",#N/A,FALSE,"Tran"}</definedName>
    <definedName name="sxe" hidden="1">{"Riqfin97",#N/A,FALSE,"Tran";"Riqfinpro",#N/A,FALSE,"Tran"}</definedName>
    <definedName name="t" localSheetId="5" hidden="1">{"Minpmon",#N/A,FALSE,"Monthinput"}</definedName>
    <definedName name="t" localSheetId="1" hidden="1">{"Minpmon",#N/A,FALSE,"Monthinput"}</definedName>
    <definedName name="t" localSheetId="7" hidden="1">{"Minpmon",#N/A,FALSE,"Monthinput"}</definedName>
    <definedName name="t" hidden="1">{"Minpmon",#N/A,FALSE,"Monthinput"}</definedName>
    <definedName name="Tab_2" localSheetId="5">#REF!</definedName>
    <definedName name="Tab_2" localSheetId="1">#REF!</definedName>
    <definedName name="Tab_2" localSheetId="7">#REF!</definedName>
    <definedName name="Tab_2">#REF!</definedName>
    <definedName name="Tab_Assumptions" localSheetId="5">#REF!</definedName>
    <definedName name="Tab_Assumptions" localSheetId="7">#REF!</definedName>
    <definedName name="Tab_Assumptions">#REF!</definedName>
    <definedName name="Tab_results" localSheetId="5">#REF!</definedName>
    <definedName name="Tab_results" localSheetId="7">#REF!</definedName>
    <definedName name="Tab_results">#REF!</definedName>
    <definedName name="Tab1_A" localSheetId="5">#REF!</definedName>
    <definedName name="Tab1_A">#REF!</definedName>
    <definedName name="Tab1_B" localSheetId="5">#REF!</definedName>
    <definedName name="Tab1_B">#REF!</definedName>
    <definedName name="tab1a" localSheetId="5">#REF!</definedName>
    <definedName name="tab1a">#REF!</definedName>
    <definedName name="tab1b" localSheetId="5">#REF!</definedName>
    <definedName name="tab1b">#REF!</definedName>
    <definedName name="TAB1CK" localSheetId="5">#REF!</definedName>
    <definedName name="TAB1CK">#REF!</definedName>
    <definedName name="Tab2_DSA">[164]Output_1!#REF!</definedName>
    <definedName name="Tab25a" localSheetId="5">#REF!</definedName>
    <definedName name="Tab25a" localSheetId="1">#REF!</definedName>
    <definedName name="Tab25a" localSheetId="7">#REF!</definedName>
    <definedName name="Tab25a">#REF!</definedName>
    <definedName name="Tab25b" localSheetId="5">#REF!</definedName>
    <definedName name="Tab25b" localSheetId="1">#REF!</definedName>
    <definedName name="Tab25b" localSheetId="7">#REF!</definedName>
    <definedName name="Tab25b">#REF!</definedName>
    <definedName name="TAB2A" localSheetId="5">#REF!</definedName>
    <definedName name="TAB2A" localSheetId="7">#REF!</definedName>
    <definedName name="TAB2A">#REF!</definedName>
    <definedName name="tab2GC" localSheetId="5">#REF!</definedName>
    <definedName name="tab2GC">#REF!</definedName>
    <definedName name="tab3BPS" localSheetId="5">#REF!</definedName>
    <definedName name="tab3BPS">#REF!</definedName>
    <definedName name="tab4Int" localSheetId="5">#REF!</definedName>
    <definedName name="tab4Int">#REF!</definedName>
    <definedName name="TAB5A" localSheetId="5">#REF!</definedName>
    <definedName name="TAB5A">#REF!</definedName>
    <definedName name="tab5Emp" localSheetId="5">#REF!</definedName>
    <definedName name="tab5Emp">#REF!</definedName>
    <definedName name="TAB6A">'[42]Annual Tables'!#REF!</definedName>
    <definedName name="TAB6B">'[42]Annual Tables'!#REF!</definedName>
    <definedName name="tab6BCU" localSheetId="5">#REF!</definedName>
    <definedName name="tab6BCU" localSheetId="1">#REF!</definedName>
    <definedName name="tab6BCU" localSheetId="7">#REF!</definedName>
    <definedName name="tab6BCU">#REF!</definedName>
    <definedName name="TAB6C" localSheetId="5">#REF!</definedName>
    <definedName name="TAB6C" localSheetId="7">#REF!</definedName>
    <definedName name="TAB6C">#REF!</definedName>
    <definedName name="TAB7A" localSheetId="5">#REF!</definedName>
    <definedName name="TAB7A" localSheetId="7">#REF!</definedName>
    <definedName name="TAB7A">#REF!</definedName>
    <definedName name="tab7DGI" localSheetId="5">#REF!</definedName>
    <definedName name="tab7DGI">#REF!</definedName>
    <definedName name="Tabasic" localSheetId="5">#REF!</definedName>
    <definedName name="Tabasic">#REF!</definedName>
    <definedName name="Tabe" localSheetId="5">#REF!</definedName>
    <definedName name="Tabe" localSheetId="1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5">#REF!</definedName>
    <definedName name="Table" localSheetId="1">#REF!</definedName>
    <definedName name="Table" localSheetId="7">#REF!</definedName>
    <definedName name="Table">#REF!</definedName>
    <definedName name="Table__47">[165]RED47!$A$1:$I$53</definedName>
    <definedName name="TABLE_1">'[166]150dp'!$A$3:$K$94</definedName>
    <definedName name="Table_16.__Guatemala__National_Accounts_at_Current_Prices" localSheetId="5">#REF!</definedName>
    <definedName name="Table_16.__Guatemala__National_Accounts_at_Current_Prices" localSheetId="1">#REF!</definedName>
    <definedName name="Table_16.__Guatemala__National_Accounts_at_Current_Prices" localSheetId="7">#REF!</definedName>
    <definedName name="Table_16.__Guatemala__National_Accounts_at_Current_Prices">#REF!</definedName>
    <definedName name="Table_2._Country_X___Public_Sector_Financing_1" localSheetId="5">#REF!</definedName>
    <definedName name="Table_2._Country_X___Public_Sector_Financing_1" localSheetId="1">#REF!</definedName>
    <definedName name="Table_2._Country_X___Public_Sector_Financing_1" localSheetId="7">#REF!</definedName>
    <definedName name="Table_2._Country_X___Public_Sector_Financing_1">#REF!</definedName>
    <definedName name="Table_20.cont__Guatemala___Selected_Agricultural_Sector_Statistics__concluded" localSheetId="5">#REF!</definedName>
    <definedName name="Table_20.cont__Guatemala___Selected_Agricultural_Sector_Statistics__concluded" localSheetId="7">#REF!</definedName>
    <definedName name="Table_20.cont__Guatemala___Selected_Agricultural_Sector_Statistics__concluded">#REF!</definedName>
    <definedName name="Table_28._Guatemala___Selected_Wage_Indicators_1" localSheetId="5">#REF!</definedName>
    <definedName name="Table_28._Guatemala___Selected_Wage_Indicators_1">#REF!</definedName>
    <definedName name="Table_28a._Guatemala___Selected_Wage_Indicators_1" localSheetId="5">#REF!</definedName>
    <definedName name="Table_28a._Guatemala___Selected_Wage_Indicators_1">#REF!</definedName>
    <definedName name="Table_3.5b" localSheetId="5">#REF!</definedName>
    <definedName name="Table_3.5b" localSheetId="1">#REF!</definedName>
    <definedName name="Table_3.5b">#REF!</definedName>
    <definedName name="Table_30a._Guatemala___Selected_Employment_and_Labor_Productivity_Indicators" localSheetId="5">#REF!</definedName>
    <definedName name="Table_30a._Guatemala___Selected_Employment_and_Labor_Productivity_Indicators">#REF!</definedName>
    <definedName name="Table_31._Guatemala___Selected_Wage_and_Employment_Indicators_1" localSheetId="5">#REF!</definedName>
    <definedName name="Table_31._Guatemala___Selected_Wage_and_Employment_Indicators_1">#REF!</definedName>
    <definedName name="Table_32.__Guatemala__Trends_in_Unit_Labor_Costs__ULC___Real_Wages__Productivity_and_Employment" localSheetId="5">#REF!</definedName>
    <definedName name="Table_32.__Guatemala__Trends_in_Unit_Labor_Costs__ULC___Real_Wages__Productivity_and_Employment">#REF!</definedName>
    <definedName name="Table_33.__Guatemala__Indicators_of_Competitiveness" localSheetId="5">#REF!</definedName>
    <definedName name="Table_33.__Guatemala__Indicators_of_Competitiveness">#REF!</definedName>
    <definedName name="Table_4._Guatemala___Consumer_Price_Indices__1" localSheetId="5">#REF!</definedName>
    <definedName name="Table_4._Guatemala___Consumer_Price_Indices__1">#REF!</definedName>
    <definedName name="Table_4SR" localSheetId="5">#REF!</definedName>
    <definedName name="Table_4SR">#REF!</definedName>
    <definedName name="Table_5a" localSheetId="5">#REF!</definedName>
    <definedName name="Table_5a">#REF!</definedName>
    <definedName name="Table_7SR" localSheetId="5">#REF!</definedName>
    <definedName name="Table_7SR">#REF!</definedName>
    <definedName name="Table_A.__Guatemala__Trends_in_Private_Sector_Unit_Labor_Costs__ULC___Real_Wages__Productivity_and_Employment" localSheetId="5">#REF!</definedName>
    <definedName name="Table_A.__Guatemala__Trends_in_Private_Sector_Unit_Labor_Costs__ULC___Real_Wages__Productivity_and_Employment">#REF!</definedName>
    <definedName name="Table_debt" localSheetId="5">#REF!</definedName>
    <definedName name="Table_debt">#REF!</definedName>
    <definedName name="Table_Template" localSheetId="5">#REF!</definedName>
    <definedName name="Table_Template">#REF!</definedName>
    <definedName name="table1" localSheetId="5">#REF!</definedName>
    <definedName name="table1" localSheetId="1">#REF!</definedName>
    <definedName name="table1">#REF!</definedName>
    <definedName name="table10">'[166]150dp'!$A$1:$F$58</definedName>
    <definedName name="table11" localSheetId="5">#REF!</definedName>
    <definedName name="table11" localSheetId="1">#REF!</definedName>
    <definedName name="table11" localSheetId="7">#REF!</definedName>
    <definedName name="table11">#REF!</definedName>
    <definedName name="table11?" localSheetId="5">#REF!</definedName>
    <definedName name="table11?" localSheetId="1">#REF!</definedName>
    <definedName name="table11?" localSheetId="7">#REF!</definedName>
    <definedName name="table11?">#REF!</definedName>
    <definedName name="table12" localSheetId="5">#REF!</definedName>
    <definedName name="table12" localSheetId="1">#REF!</definedName>
    <definedName name="table12" localSheetId="7">#REF!</definedName>
    <definedName name="table12">#REF!</definedName>
    <definedName name="table13" localSheetId="5">#REF!</definedName>
    <definedName name="table13">#REF!</definedName>
    <definedName name="table15" localSheetId="5">#REF!</definedName>
    <definedName name="table15">#REF!</definedName>
    <definedName name="table16" localSheetId="5">#REF!</definedName>
    <definedName name="table16">#REF!</definedName>
    <definedName name="table17" localSheetId="5">#REF!</definedName>
    <definedName name="table17">#REF!</definedName>
    <definedName name="table18" localSheetId="5">#REF!</definedName>
    <definedName name="table18">#REF!</definedName>
    <definedName name="table19" localSheetId="5">#REF!</definedName>
    <definedName name="table19">#REF!</definedName>
    <definedName name="Table2" localSheetId="5">#REF!</definedName>
    <definedName name="Table2">#REF!</definedName>
    <definedName name="table20" localSheetId="5">#REF!</definedName>
    <definedName name="table20">#REF!</definedName>
    <definedName name="table21" localSheetId="5">#REF!</definedName>
    <definedName name="table21">#REF!</definedName>
    <definedName name="table22a" localSheetId="5">#REF!</definedName>
    <definedName name="table22a">#REF!</definedName>
    <definedName name="table22b" localSheetId="5">#REF!</definedName>
    <definedName name="table22b">#REF!</definedName>
    <definedName name="table25" localSheetId="5">#REF!</definedName>
    <definedName name="table25">#REF!</definedName>
    <definedName name="table26" localSheetId="5">#REF!</definedName>
    <definedName name="table26">#REF!</definedName>
    <definedName name="table3">'[167]Table 8'!$A$3:$K$61</definedName>
    <definedName name="table4" localSheetId="5">#REF!</definedName>
    <definedName name="table4" localSheetId="1">#REF!</definedName>
    <definedName name="table4" localSheetId="7">#REF!</definedName>
    <definedName name="table4">#REF!</definedName>
    <definedName name="table41" localSheetId="5">#REF!</definedName>
    <definedName name="table41" localSheetId="1">#REF!</definedName>
    <definedName name="table41" localSheetId="7">#REF!</definedName>
    <definedName name="table41">#REF!</definedName>
    <definedName name="Table5" localSheetId="5">[168]Stfrprtables!#REF!</definedName>
    <definedName name="Table5" localSheetId="1">#REF!</definedName>
    <definedName name="Table5" localSheetId="7">[168]Stfrprtables!#REF!</definedName>
    <definedName name="Table5">[168]Stfrprtables!#REF!</definedName>
    <definedName name="table6" localSheetId="5">#REF!</definedName>
    <definedName name="table6" localSheetId="1">#REF!</definedName>
    <definedName name="table6" localSheetId="7">#REF!</definedName>
    <definedName name="table6">#REF!</definedName>
    <definedName name="table7" localSheetId="5">#REF!</definedName>
    <definedName name="table7" localSheetId="1">#REF!</definedName>
    <definedName name="table7" localSheetId="7">#REF!</definedName>
    <definedName name="table7">#REF!</definedName>
    <definedName name="Table8">'[50]shared data'!$A$1:$E$32</definedName>
    <definedName name="table9" localSheetId="5">#REF!</definedName>
    <definedName name="table9" localSheetId="1">#REF!</definedName>
    <definedName name="table9" localSheetId="7">#REF!</definedName>
    <definedName name="table9">#REF!</definedName>
    <definedName name="TableA" localSheetId="5">#REF!</definedName>
    <definedName name="TableA" localSheetId="1">#REF!</definedName>
    <definedName name="TableA" localSheetId="7">#REF!</definedName>
    <definedName name="TableA">#REF!</definedName>
    <definedName name="TableB1" localSheetId="5">#REF!</definedName>
    <definedName name="TableB1" localSheetId="1">#REF!</definedName>
    <definedName name="TableB1" localSheetId="7">#REF!</definedName>
    <definedName name="TableB1">#REF!</definedName>
    <definedName name="TableB2" localSheetId="5">#REF!</definedName>
    <definedName name="TableB2" localSheetId="1">#REF!</definedName>
    <definedName name="TableB2">#REF!</definedName>
    <definedName name="TableB3" localSheetId="5">#REF!</definedName>
    <definedName name="TableB3">#REF!</definedName>
    <definedName name="TableC1" localSheetId="5">#REF!</definedName>
    <definedName name="TableC1">#REF!</definedName>
    <definedName name="TableC2" localSheetId="5">#REF!</definedName>
    <definedName name="TableC2">#REF!</definedName>
    <definedName name="TableC3" localSheetId="5">#REF!</definedName>
    <definedName name="TableC3">#REF!</definedName>
    <definedName name="tabreal" localSheetId="5">#REF!</definedName>
    <definedName name="tabreal">#REF!</definedName>
    <definedName name="TAME" localSheetId="5">#REF!</definedName>
    <definedName name="TAME">#REF!</definedName>
    <definedName name="TASA" localSheetId="5">#REF!</definedName>
    <definedName name="TASA" localSheetId="1">#REF!</definedName>
    <definedName name="TASA">#REF!</definedName>
    <definedName name="TASAS" localSheetId="5">#REF!</definedName>
    <definedName name="TASAS" localSheetId="1">#REF!</definedName>
    <definedName name="TASAS">#REF!</definedName>
    <definedName name="Tasas_Interes_06R">[169]A!$A$1:$T$54</definedName>
    <definedName name="Tbl_GFN" localSheetId="1">[170]Table_GEF!$B$2:$T$53</definedName>
    <definedName name="Tbl_GFN">[171]Table_GEF!$B$2:$T$53</definedName>
    <definedName name="tblChecks">[120]ErrCheck!$A$3:$E$5</definedName>
    <definedName name="tblLinks">[120]Links!$A$4:$F$33</definedName>
    <definedName name="tc">#VALUE!</definedName>
    <definedName name="TCN">[95]SREAL!A$158</definedName>
    <definedName name="TD" localSheetId="5">#REF!</definedName>
    <definedName name="TD" localSheetId="1">#REF!</definedName>
    <definedName name="TD" localSheetId="7">#REF!</definedName>
    <definedName name="TD">#REF!</definedName>
    <definedName name="TD1A" localSheetId="5">#REF!</definedName>
    <definedName name="TD1A" localSheetId="1">#REF!</definedName>
    <definedName name="TD1A" localSheetId="7">#REF!</definedName>
    <definedName name="TD1A">#REF!</definedName>
    <definedName name="TDATE" localSheetId="5">#REF!</definedName>
    <definedName name="TDATE" localSheetId="7">#REF!</definedName>
    <definedName name="TDATE">#REF!</definedName>
    <definedName name="teetwetw" localSheetId="5" hidden="1">#REF!</definedName>
    <definedName name="teetwetw" localSheetId="1" hidden="1">#REF!</definedName>
    <definedName name="teetwetw" hidden="1">#REF!</definedName>
    <definedName name="TELAS" localSheetId="5">#REF!</definedName>
    <definedName name="TELAS">#REF!</definedName>
    <definedName name="Template_Table" localSheetId="5">#REF!</definedName>
    <definedName name="Template_Table">#REF!</definedName>
    <definedName name="terte" localSheetId="5" hidden="1">#REF!</definedName>
    <definedName name="terte" localSheetId="1" hidden="1">#REF!</definedName>
    <definedName name="terte" hidden="1">#REF!</definedName>
    <definedName name="tete" localSheetId="5" hidden="1">#REF!</definedName>
    <definedName name="tete" localSheetId="1" hidden="1">#REF!</definedName>
    <definedName name="tete" hidden="1">#REF!</definedName>
    <definedName name="tetetwe" localSheetId="5" hidden="1">'[110]Fax a enviar'!#REF!</definedName>
    <definedName name="tetetwe" localSheetId="1" hidden="1">'[110]Fax a enviar'!#REF!</definedName>
    <definedName name="tetetwe" localSheetId="7" hidden="1">'[110]Fax a enviar'!#REF!</definedName>
    <definedName name="tetetwe" hidden="1">'[110]Fax a enviar'!#REF!</definedName>
    <definedName name="TEXTO1" localSheetId="5">#REF!</definedName>
    <definedName name="TEXTO1" localSheetId="1">#REF!</definedName>
    <definedName name="TEXTO1" localSheetId="7">#REF!</definedName>
    <definedName name="TEXTO1">#REF!</definedName>
    <definedName name="TEXTO2" localSheetId="5">#REF!</definedName>
    <definedName name="TEXTO2" localSheetId="1">#REF!</definedName>
    <definedName name="TEXTO2" localSheetId="7">#REF!</definedName>
    <definedName name="TEXTO2">#REF!</definedName>
    <definedName name="textToday" localSheetId="5">#REF!</definedName>
    <definedName name="textToday" localSheetId="1">#REF!</definedName>
    <definedName name="textToday" localSheetId="7">#REF!</definedName>
    <definedName name="textToday">#REF!</definedName>
    <definedName name="TIPOCAMBIO" localSheetId="5">#REF!</definedName>
    <definedName name="TIPOCAMBIO" localSheetId="1">#REF!</definedName>
    <definedName name="TIPOCAMBIO">#REF!</definedName>
    <definedName name="TITLES" localSheetId="5">#REF!</definedName>
    <definedName name="TITLES">#REF!</definedName>
    <definedName name="TítuloDeColumna1" localSheetId="5">#REF!</definedName>
    <definedName name="TítuloDeColumna1">#REF!</definedName>
    <definedName name="TítuloDeColumna2" localSheetId="5">#REF!</definedName>
    <definedName name="TítuloDeColumna2">#REF!</definedName>
    <definedName name="títulos" localSheetId="5">#REF!</definedName>
    <definedName name="títulos">#REF!</definedName>
    <definedName name="_xlnm.Print_Titles" localSheetId="5">#REF!</definedName>
    <definedName name="_xlnm.Print_Titles" localSheetId="1">#REF!</definedName>
    <definedName name="_xlnm.Print_Titles">#REF!</definedName>
    <definedName name="tj" localSheetId="5" hidden="1">{"Riqfin97",#N/A,FALSE,"Tran";"Riqfinpro",#N/A,FALSE,"Tran"}</definedName>
    <definedName name="tj" localSheetId="1" hidden="1">{"Riqfin97",#N/A,FALSE,"Tran";"Riqfinpro",#N/A,FALSE,"Tran"}</definedName>
    <definedName name="tj" localSheetId="7" hidden="1">{"Riqfin97",#N/A,FALSE,"Tran";"Riqfinpro",#N/A,FALSE,"Tran"}</definedName>
    <definedName name="tj" hidden="1">{"Riqfin97",#N/A,FALSE,"Tran";"Riqfinpro",#N/A,FALSE,"Tran"}</definedName>
    <definedName name="tjutju" hidden="1">'[103]Fax a enviar'!#REF!</definedName>
    <definedName name="TM" localSheetId="5">#REF!</definedName>
    <definedName name="TM" localSheetId="1">#REF!</definedName>
    <definedName name="TM" localSheetId="7">#REF!</definedName>
    <definedName name="TM">#REF!</definedName>
    <definedName name="TM_D" localSheetId="5">#REF!</definedName>
    <definedName name="TM_D" localSheetId="1">#REF!</definedName>
    <definedName name="TM_D" localSheetId="7">#REF!</definedName>
    <definedName name="TM_D">#REF!</definedName>
    <definedName name="TM_DPCH" localSheetId="5">#REF!</definedName>
    <definedName name="TM_DPCH" localSheetId="1">#REF!</definedName>
    <definedName name="TM_DPCH" localSheetId="7">#REF!</definedName>
    <definedName name="TM_DPCH">#REF!</definedName>
    <definedName name="TM_R" localSheetId="5">#REF!</definedName>
    <definedName name="TM_R">#REF!</definedName>
    <definedName name="TM_RPCH" localSheetId="5">#REF!</definedName>
    <definedName name="TM_RPCH">#REF!</definedName>
    <definedName name="TMG" localSheetId="5">#REF!</definedName>
    <definedName name="TMG">#REF!</definedName>
    <definedName name="TMG_D">[83]Q5!$E$23:$AH$23</definedName>
    <definedName name="TMG_DPCH" localSheetId="5">#REF!</definedName>
    <definedName name="TMG_DPCH" localSheetId="1">#REF!</definedName>
    <definedName name="TMG_DPCH" localSheetId="7">#REF!</definedName>
    <definedName name="TMG_DPCH">#REF!</definedName>
    <definedName name="TMG_R" localSheetId="5">#REF!</definedName>
    <definedName name="TMG_R" localSheetId="1">#REF!</definedName>
    <definedName name="TMG_R" localSheetId="7">#REF!</definedName>
    <definedName name="TMG_R">#REF!</definedName>
    <definedName name="TMG_RPCH" localSheetId="5">#REF!</definedName>
    <definedName name="TMG_RPCH" localSheetId="1">#REF!</definedName>
    <definedName name="TMG_RPCH" localSheetId="7">#REF!</definedName>
    <definedName name="TMG_RPCH">#REF!</definedName>
    <definedName name="TMGO">#N/A</definedName>
    <definedName name="TMGO_D" localSheetId="5">#REF!</definedName>
    <definedName name="TMGO_D" localSheetId="1">#REF!</definedName>
    <definedName name="TMGO_D" localSheetId="7">#REF!</definedName>
    <definedName name="TMGO_D">#REF!</definedName>
    <definedName name="TMGO_DPCH" localSheetId="5">#REF!</definedName>
    <definedName name="TMGO_DPCH" localSheetId="1">#REF!</definedName>
    <definedName name="TMGO_DPCH" localSheetId="7">#REF!</definedName>
    <definedName name="TMGO_DPCH">#REF!</definedName>
    <definedName name="TMGO_R" localSheetId="5">#REF!</definedName>
    <definedName name="TMGO_R" localSheetId="1">#REF!</definedName>
    <definedName name="TMGO_R" localSheetId="7">#REF!</definedName>
    <definedName name="TMGO_R">#REF!</definedName>
    <definedName name="TMGO_RPCH" localSheetId="5">#REF!</definedName>
    <definedName name="TMGO_RPCH">#REF!</definedName>
    <definedName name="TMGXO" localSheetId="5">#REF!</definedName>
    <definedName name="TMGXO">#REF!</definedName>
    <definedName name="TMGXO_D" localSheetId="5">#REF!</definedName>
    <definedName name="TMGXO_D">#REF!</definedName>
    <definedName name="TMGXO_DPCH" localSheetId="5">#REF!</definedName>
    <definedName name="TMGXO_DPCH">#REF!</definedName>
    <definedName name="TMGXO_R" localSheetId="5">#REF!</definedName>
    <definedName name="TMGXO_R">#REF!</definedName>
    <definedName name="TMGXO_RPCH" localSheetId="5">#REF!</definedName>
    <definedName name="TMGXO_RPCH">#REF!</definedName>
    <definedName name="TMS" localSheetId="5">#REF!</definedName>
    <definedName name="TMS">#REF!</definedName>
    <definedName name="TNAME" localSheetId="5">#REF!</definedName>
    <definedName name="TNAME">#REF!</definedName>
    <definedName name="tnt">#N/A</definedName>
    <definedName name="TNTmar">#N/A</definedName>
    <definedName name="tntoct">#N/A</definedName>
    <definedName name="TOC" localSheetId="5">#REF!</definedName>
    <definedName name="TOC" localSheetId="1">#REF!</definedName>
    <definedName name="TOC" localSheetId="7">#REF!</definedName>
    <definedName name="TOC">#REF!</definedName>
    <definedName name="TODO">[172]BCC!$A$1:$N$821,[172]BCC!$A$822:$N$1624</definedName>
    <definedName name="TOT00" localSheetId="5">#REF!</definedName>
    <definedName name="TOT00" localSheetId="1">#REF!</definedName>
    <definedName name="TOT00" localSheetId="7">#REF!</definedName>
    <definedName name="TOT00">#REF!</definedName>
    <definedName name="TOTAL" localSheetId="5">#REF!</definedName>
    <definedName name="TOTAL" localSheetId="1">#REF!</definedName>
    <definedName name="TOTAL" localSheetId="7">#REF!</definedName>
    <definedName name="TOTAL">#REF!</definedName>
    <definedName name="TOWEO" localSheetId="5">#REF!</definedName>
    <definedName name="TOWEO" localSheetId="7">#REF!</definedName>
    <definedName name="TOWEO">#REF!</definedName>
    <definedName name="Trade" localSheetId="5">#REF!</definedName>
    <definedName name="Trade">#REF!</definedName>
    <definedName name="TRADE3">[20]Trade!#REF!</definedName>
    <definedName name="trans" localSheetId="5">#REF!</definedName>
    <definedName name="trans" localSheetId="1">#REF!</definedName>
    <definedName name="trans" localSheetId="7">#REF!</definedName>
    <definedName name="trans">#REF!</definedName>
    <definedName name="TransChoice" localSheetId="5">OFFSET(TransList,0,0,COUNTA(TransList),1)</definedName>
    <definedName name="TransChoice" localSheetId="1">OFFSET(TransList,0,0,COUNTA(TransList),1)</definedName>
    <definedName name="TransChoice" localSheetId="7">OFFSET(TransList,0,0,COUNTA(TransList),1)</definedName>
    <definedName name="TransChoice">OFFSET(TransList,0,0,COUNTA(TransList),1)</definedName>
    <definedName name="Transfer_check" localSheetId="5">#REF!</definedName>
    <definedName name="Transfer_check" localSheetId="1">#REF!</definedName>
    <definedName name="Transfer_check" localSheetId="7">#REF!</definedName>
    <definedName name="Transfer_check">#REF!</definedName>
    <definedName name="TRANSFERENCIA" localSheetId="1">#REF!</definedName>
    <definedName name="TRANSFERENCIA">[84]!TRANSFERENCIA</definedName>
    <definedName name="TRANSFERENCIA_DE_SERVICIOS__LEY_N__24049_Y_COMPLEMENTARIAS">[4]C!$B$14:$N$14</definedName>
    <definedName name="TRANSNAVE" localSheetId="5">#REF!</definedName>
    <definedName name="TRANSNAVE" localSheetId="1">#REF!</definedName>
    <definedName name="TRANSNAVE" localSheetId="7">#REF!</definedName>
    <definedName name="TRANSNAVE">#REF!</definedName>
    <definedName name="transp">#N/A</definedName>
    <definedName name="transporte">#N/A</definedName>
    <definedName name="TRAS">#N/A</definedName>
    <definedName name="trert" localSheetId="5" hidden="1">'[110]Fax a enviar'!#REF!</definedName>
    <definedName name="trert" localSheetId="1" hidden="1">#REF!</definedName>
    <definedName name="trert" localSheetId="7" hidden="1">'[110]Fax a enviar'!#REF!</definedName>
    <definedName name="trert" hidden="1">'[110]Fax a enviar'!#REF!</definedName>
    <definedName name="TRIGO" localSheetId="5">#REF!</definedName>
    <definedName name="TRIGO" localSheetId="1">#REF!</definedName>
    <definedName name="TRIGO" localSheetId="7">#REF!</definedName>
    <definedName name="TRIGO">#REF!</definedName>
    <definedName name="Trim">[139]Codigos!$A$5:$E$11</definedName>
    <definedName name="trim9702" localSheetId="5">[173]bop1!#REF!</definedName>
    <definedName name="trim9702" localSheetId="1">[173]bop1!#REF!</definedName>
    <definedName name="trim9702" localSheetId="7">[173]bop1!#REF!</definedName>
    <definedName name="trim9702">[173]bop1!#REF!</definedName>
    <definedName name="trim9798990001" localSheetId="5">'[174]bop1datos rev'!#REF!</definedName>
    <definedName name="trim9798990001" localSheetId="1">'[174]bop1datos rev'!#REF!</definedName>
    <definedName name="trim9798990001" localSheetId="7">'[174]bop1datos rev'!#REF!</definedName>
    <definedName name="trim9798990001">'[174]bop1datos rev'!#REF!</definedName>
    <definedName name="trimestres9902" localSheetId="5">[173]bop1!#REF!</definedName>
    <definedName name="trimestres9902" localSheetId="1">[173]bop1!#REF!</definedName>
    <definedName name="trimestres9902" localSheetId="7">[173]bop1!#REF!</definedName>
    <definedName name="trimestres9902">[173]bop1!#REF!</definedName>
    <definedName name="trrtr" localSheetId="5" hidden="1">#REF!</definedName>
    <definedName name="trrtr" localSheetId="1" hidden="1">#REF!</definedName>
    <definedName name="trrtr" localSheetId="7" hidden="1">#REF!</definedName>
    <definedName name="trrtr" hidden="1">#REF!</definedName>
    <definedName name="trtert" localSheetId="5" hidden="1">'[110]Fax a enviar'!#REF!</definedName>
    <definedName name="trtert" localSheetId="1" hidden="1">#REF!</definedName>
    <definedName name="trtert" localSheetId="7" hidden="1">'[110]Fax a enviar'!#REF!</definedName>
    <definedName name="trtert" hidden="1">'[110]Fax a enviar'!#REF!</definedName>
    <definedName name="trtr" localSheetId="5" hidden="1">'[110]Fax a enviar'!#REF!</definedName>
    <definedName name="trtr" localSheetId="1" hidden="1">#REF!</definedName>
    <definedName name="trtr" localSheetId="7" hidden="1">'[110]Fax a enviar'!#REF!</definedName>
    <definedName name="trtr" hidden="1">'[110]Fax a enviar'!#REF!</definedName>
    <definedName name="tt" localSheetId="5">#REF!</definedName>
    <definedName name="tt" localSheetId="1">#REF!</definedName>
    <definedName name="tt" localSheetId="7">#REF!</definedName>
    <definedName name="tt">#REF!</definedName>
    <definedName name="tta" localSheetId="5">#REF!</definedName>
    <definedName name="tta" localSheetId="1">#REF!</definedName>
    <definedName name="tta" localSheetId="7">#REF!</definedName>
    <definedName name="tta">#REF!</definedName>
    <definedName name="ttaa" localSheetId="5">#REF!</definedName>
    <definedName name="ttaa" localSheetId="1">#REF!</definedName>
    <definedName name="ttaa" localSheetId="7">#REF!</definedName>
    <definedName name="ttaa">#REF!</definedName>
    <definedName name="ttetet" localSheetId="5" hidden="1">'[110]Fax a enviar'!#REF!</definedName>
    <definedName name="ttetet" localSheetId="7" hidden="1">'[110]Fax a enviar'!#REF!</definedName>
    <definedName name="ttetet" hidden="1">'[110]Fax a enviar'!#REF!</definedName>
    <definedName name="ttt" localSheetId="5" hidden="1">'[103]Fax a enviar'!#REF!</definedName>
    <definedName name="ttt" localSheetId="7" hidden="1">'[103]Fax a enviar'!#REF!</definedName>
    <definedName name="ttt" hidden="1">'[103]Fax a enviar'!#REF!</definedName>
    <definedName name="tttt" localSheetId="5" hidden="1">{"Tab1",#N/A,FALSE,"P";"Tab2",#N/A,FALSE,"P"}</definedName>
    <definedName name="tttt" localSheetId="1" hidden="1">{"Tab1",#N/A,FALSE,"P";"Tab2",#N/A,FALSE,"P"}</definedName>
    <definedName name="tttt" localSheetId="7" hidden="1">{"Tab1",#N/A,FALSE,"P";"Tab2",#N/A,FALSE,"P"}</definedName>
    <definedName name="tttt" hidden="1">{"Tab1",#N/A,FALSE,"P";"Tab2",#N/A,FALSE,"P"}</definedName>
    <definedName name="ttttt" hidden="1">[138]M!#REF!</definedName>
    <definedName name="twetwee" localSheetId="5" hidden="1">#REF!</definedName>
    <definedName name="twetwee" localSheetId="1" hidden="1">#REF!</definedName>
    <definedName name="twetwee" localSheetId="7" hidden="1">#REF!</definedName>
    <definedName name="twetwee" hidden="1">#REF!</definedName>
    <definedName name="TX" localSheetId="5">#REF!</definedName>
    <definedName name="TX" localSheetId="1">#REF!</definedName>
    <definedName name="TX" localSheetId="7">#REF!</definedName>
    <definedName name="TX">#REF!</definedName>
    <definedName name="TX_D" localSheetId="5">#REF!</definedName>
    <definedName name="TX_D" localSheetId="7">#REF!</definedName>
    <definedName name="TX_D">#REF!</definedName>
    <definedName name="TX_DPCH" localSheetId="5">#REF!</definedName>
    <definedName name="TX_DPCH">#REF!</definedName>
    <definedName name="TX_R" localSheetId="5">#REF!</definedName>
    <definedName name="TX_R">#REF!</definedName>
    <definedName name="TX_RPCH" localSheetId="5">#REF!</definedName>
    <definedName name="TX_RPCH">#REF!</definedName>
    <definedName name="TXG" localSheetId="5">#REF!</definedName>
    <definedName name="TXG">#REF!</definedName>
    <definedName name="TXG_D">#N/A</definedName>
    <definedName name="TXG_DPCH" localSheetId="5">#REF!</definedName>
    <definedName name="TXG_DPCH" localSheetId="1">#REF!</definedName>
    <definedName name="TXG_DPCH" localSheetId="7">#REF!</definedName>
    <definedName name="TXG_DPCH">#REF!</definedName>
    <definedName name="TXG_R" localSheetId="5">#REF!</definedName>
    <definedName name="TXG_R" localSheetId="1">#REF!</definedName>
    <definedName name="TXG_R" localSheetId="7">#REF!</definedName>
    <definedName name="TXG_R">#REF!</definedName>
    <definedName name="TXG_RPCH" localSheetId="5">#REF!</definedName>
    <definedName name="TXG_RPCH" localSheetId="1">#REF!</definedName>
    <definedName name="TXG_RPCH" localSheetId="7">#REF!</definedName>
    <definedName name="TXG_RPCH">#REF!</definedName>
    <definedName name="TXGO">#N/A</definedName>
    <definedName name="TXGO_D" localSheetId="5">#REF!</definedName>
    <definedName name="TXGO_D" localSheetId="1">#REF!</definedName>
    <definedName name="TXGO_D" localSheetId="7">#REF!</definedName>
    <definedName name="TXGO_D">#REF!</definedName>
    <definedName name="TXGO_DPCH" localSheetId="5">#REF!</definedName>
    <definedName name="TXGO_DPCH" localSheetId="1">#REF!</definedName>
    <definedName name="TXGO_DPCH" localSheetId="7">#REF!</definedName>
    <definedName name="TXGO_DPCH">#REF!</definedName>
    <definedName name="TXGO_R" localSheetId="5">#REF!</definedName>
    <definedName name="TXGO_R" localSheetId="1">#REF!</definedName>
    <definedName name="TXGO_R" localSheetId="7">#REF!</definedName>
    <definedName name="TXGO_R">#REF!</definedName>
    <definedName name="TXGO_RPCH" localSheetId="5">#REF!</definedName>
    <definedName name="TXGO_RPCH">#REF!</definedName>
    <definedName name="TXGXO" localSheetId="5">#REF!</definedName>
    <definedName name="TXGXO">#REF!</definedName>
    <definedName name="TXGXO_D" localSheetId="5">#REF!</definedName>
    <definedName name="TXGXO_D">#REF!</definedName>
    <definedName name="TXGXO_DPCH" localSheetId="5">#REF!</definedName>
    <definedName name="TXGXO_DPCH">#REF!</definedName>
    <definedName name="TXGXO_R" localSheetId="5">#REF!</definedName>
    <definedName name="TXGXO_R">#REF!</definedName>
    <definedName name="TXGXO_RPCH" localSheetId="5">#REF!</definedName>
    <definedName name="TXGXO_RPCH">#REF!</definedName>
    <definedName name="TXS" localSheetId="5">#REF!</definedName>
    <definedName name="TXS">#REF!</definedName>
    <definedName name="ty" localSheetId="5" hidden="1">{"Riqfin97",#N/A,FALSE,"Tran";"Riqfinpro",#N/A,FALSE,"Tran"}</definedName>
    <definedName name="ty" localSheetId="1" hidden="1">{"Riqfin97",#N/A,FALSE,"Tran";"Riqfinpro",#N/A,FALSE,"Tran"}</definedName>
    <definedName name="ty" localSheetId="7" hidden="1">{"Riqfin97",#N/A,FALSE,"Tran";"Riqfinpro",#N/A,FALSE,"Tran"}</definedName>
    <definedName name="ty" hidden="1">{"Riqfin97",#N/A,FALSE,"Tran";"Riqfinpro",#N/A,FALSE,"Tran"}</definedName>
    <definedName name="UAED" localSheetId="5">#REF!</definedName>
    <definedName name="UAED" localSheetId="1">#REF!</definedName>
    <definedName name="UAED" localSheetId="7">#REF!</definedName>
    <definedName name="UAED">#REF!</definedName>
    <definedName name="UAED1" localSheetId="5">#REF!</definedName>
    <definedName name="UAED1" localSheetId="1">#REF!</definedName>
    <definedName name="UAED1" localSheetId="7">#REF!</definedName>
    <definedName name="UAED1">#REF!</definedName>
    <definedName name="UC" localSheetId="5">#REF!</definedName>
    <definedName name="UC" localSheetId="1">#REF!</definedName>
    <definedName name="UC" localSheetId="7">#REF!</definedName>
    <definedName name="UC">#REF!</definedName>
    <definedName name="UC1A" localSheetId="5">#REF!</definedName>
    <definedName name="UC1A" localSheetId="1">#REF!</definedName>
    <definedName name="UC1A">#REF!</definedName>
    <definedName name="UCC" localSheetId="5">#REF!</definedName>
    <definedName name="UCC">#REF!</definedName>
    <definedName name="UDCTA" localSheetId="5">#REF!</definedName>
    <definedName name="UDCTA">#REF!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'[74]OECD wgt'!$B$9</definedName>
    <definedName name="unemp_96Q3" localSheetId="5">#REF!</definedName>
    <definedName name="unemp_96Q3" localSheetId="1">#REF!</definedName>
    <definedName name="unemp_96Q3" localSheetId="7">#REF!</definedName>
    <definedName name="unemp_96Q3">#REF!</definedName>
    <definedName name="unemp_96Q4" localSheetId="5">#REF!</definedName>
    <definedName name="unemp_96Q4" localSheetId="1">#REF!</definedName>
    <definedName name="unemp_96Q4" localSheetId="7">#REF!</definedName>
    <definedName name="unemp_96Q4">#REF!</definedName>
    <definedName name="unemp_97Q1" localSheetId="5">#REF!</definedName>
    <definedName name="unemp_97Q1" localSheetId="1">#REF!</definedName>
    <definedName name="unemp_97Q1" localSheetId="7">#REF!</definedName>
    <definedName name="unemp_97Q1">#REF!</definedName>
    <definedName name="unemp_97Q2" localSheetId="5">#REF!</definedName>
    <definedName name="unemp_97Q2">#REF!</definedName>
    <definedName name="unemp_nat" localSheetId="5">#REF!</definedName>
    <definedName name="unemp_nat">#REF!</definedName>
    <definedName name="unemp_urbrural" localSheetId="5">#REF!</definedName>
    <definedName name="unemp_urbrural">#REF!</definedName>
    <definedName name="UNION_FENOSA" localSheetId="5">#REF!</definedName>
    <definedName name="UNION_FENOSA">#REF!</definedName>
    <definedName name="UnitsLabel" localSheetId="5">#REF!</definedName>
    <definedName name="UnitsLabel" localSheetId="1">#REF!</definedName>
    <definedName name="UnitsLabel">#REF!</definedName>
    <definedName name="Universities" localSheetId="5">#REF!</definedName>
    <definedName name="Universities">#REF!</definedName>
    <definedName name="Uruguay" localSheetId="1">'[175]SVI table'!$E$10:$L$73</definedName>
    <definedName name="Uruguay">'[176]SVI table'!$E$10:$L$73</definedName>
    <definedName name="US_1" localSheetId="5">OFFSET(#REF!,0,0,COUNT(#REF!),1)</definedName>
    <definedName name="US_1" localSheetId="1">OFFSET(#REF!,0,0,COUNT(#REF!),1)</definedName>
    <definedName name="US_1" localSheetId="7">OFFSET(#REF!,0,0,COUNT(#REF!),1)</definedName>
    <definedName name="US_1">OFFSET(#REF!,0,0,COUNT(#REF!),1)</definedName>
    <definedName name="US_2" localSheetId="5">OFFSET(#REF!,0,0,COUNT(#REF!),1)</definedName>
    <definedName name="US_2">OFFSET(#REF!,0,0,COUNT(#REF!),1)</definedName>
    <definedName name="USA_wt">'[74]OECD wgt'!$B$4</definedName>
    <definedName name="USavg" localSheetId="5">OFFSET(#REF!,0,0,COUNT(#REF!),1)</definedName>
    <definedName name="USavg" localSheetId="7">OFFSET(#REF!,0,0,COUNT(#REF!),1)</definedName>
    <definedName name="USavg">OFFSET(#REF!,0,0,COUNT(#REF!),1)</definedName>
    <definedName name="USCRUDE87" localSheetId="5">#REF!</definedName>
    <definedName name="USCRUDE87" localSheetId="1">#REF!</definedName>
    <definedName name="USCRUDE87" localSheetId="7">#REF!</definedName>
    <definedName name="USCRUDE87">#REF!</definedName>
    <definedName name="USCRUDE88" localSheetId="5">#REF!</definedName>
    <definedName name="USCRUDE88" localSheetId="1">#REF!</definedName>
    <definedName name="USCRUDE88" localSheetId="7">#REF!</definedName>
    <definedName name="USCRUDE88">#REF!</definedName>
    <definedName name="USD" localSheetId="5">#REF!</definedName>
    <definedName name="USD" localSheetId="7">#REF!</definedName>
    <definedName name="USD">#REF!</definedName>
    <definedName name="USDIST87" localSheetId="5">#REF!</definedName>
    <definedName name="USDIST87" localSheetId="1">#REF!</definedName>
    <definedName name="USDIST87">#REF!</definedName>
    <definedName name="USDIST88" localSheetId="5">#REF!</definedName>
    <definedName name="USDIST88" localSheetId="1">#REF!</definedName>
    <definedName name="USDIST88">#REF!</definedName>
    <definedName name="USDSR" localSheetId="5">#REF!</definedName>
    <definedName name="USDSR">#REF!</definedName>
    <definedName name="USMG87" localSheetId="5">#REF!</definedName>
    <definedName name="USMG87" localSheetId="1">#REF!</definedName>
    <definedName name="USMG87">#REF!</definedName>
    <definedName name="USMG88" localSheetId="5">#REF!</definedName>
    <definedName name="USMG88" localSheetId="1">#REF!</definedName>
    <definedName name="USMG88">#REF!</definedName>
    <definedName name="USmin" localSheetId="5">OFFSET(#REF!,0,0,COUNT(#REF!),1)</definedName>
    <definedName name="USmin" localSheetId="1">OFFSET(#REF!,0,0,COUNT(#REF!),1)</definedName>
    <definedName name="USmin" localSheetId="7">OFFSET(#REF!,0,0,COUNT(#REF!),1)</definedName>
    <definedName name="USmin">OFFSET(#REF!,0,0,COUNT(#REF!),1)</definedName>
    <definedName name="USPROD87" localSheetId="5">#REF!</definedName>
    <definedName name="USPROD87" localSheetId="1">#REF!</definedName>
    <definedName name="USPROD87" localSheetId="7">#REF!</definedName>
    <definedName name="USPROD87">#REF!</definedName>
    <definedName name="USPROD88" localSheetId="5">#REF!</definedName>
    <definedName name="USPROD88" localSheetId="1">#REF!</definedName>
    <definedName name="USPROD88" localSheetId="7">#REF!</definedName>
    <definedName name="USPROD88">#REF!</definedName>
    <definedName name="USRFO87" localSheetId="5">#REF!</definedName>
    <definedName name="USRFO87" localSheetId="1">#REF!</definedName>
    <definedName name="USRFO87" localSheetId="7">#REF!</definedName>
    <definedName name="USRFO87">#REF!</definedName>
    <definedName name="USRFO88" localSheetId="5">#REF!</definedName>
    <definedName name="USRFO88" localSheetId="1">#REF!</definedName>
    <definedName name="USRFO88">#REF!</definedName>
    <definedName name="USrng" localSheetId="5">OFFSET(#REF!,0,0,COUNT(#REF!),1)</definedName>
    <definedName name="USrng" localSheetId="1">OFFSET(#REF!,0,0,COUNT(#REF!),1)</definedName>
    <definedName name="USrng" localSheetId="7">OFFSET(#REF!,0,0,COUNT(#REF!),1)</definedName>
    <definedName name="USrng">OFFSET(#REF!,0,0,COUNT(#REF!),1)</definedName>
    <definedName name="USSR" localSheetId="5">#REF!</definedName>
    <definedName name="USSR" localSheetId="1">#REF!</definedName>
    <definedName name="USSR" localSheetId="7">#REF!</definedName>
    <definedName name="USSR">#REF!</definedName>
    <definedName name="USTOT87" localSheetId="5">#REF!</definedName>
    <definedName name="USTOT87" localSheetId="1">#REF!</definedName>
    <definedName name="USTOT87" localSheetId="7">#REF!</definedName>
    <definedName name="USTOT87">#REF!</definedName>
    <definedName name="USTOT88" localSheetId="5">#REF!</definedName>
    <definedName name="USTOT88" localSheetId="1">#REF!</definedName>
    <definedName name="USTOT88" localSheetId="7">#REF!</definedName>
    <definedName name="USTOT88">#REF!</definedName>
    <definedName name="uu" localSheetId="5" hidden="1">{"Riqfin97",#N/A,FALSE,"Tran";"Riqfinpro",#N/A,FALSE,"Tran"}</definedName>
    <definedName name="uu" localSheetId="1" hidden="1">{"Riqfin97",#N/A,FALSE,"Tran";"Riqfinpro",#N/A,FALSE,"Tran"}</definedName>
    <definedName name="uu" localSheetId="7" hidden="1">{"Riqfin97",#N/A,FALSE,"Tran";"Riqfinpro",#N/A,FALSE,"Tran"}</definedName>
    <definedName name="uu" hidden="1">{"Riqfin97",#N/A,FALSE,"Tran";"Riqfinpro",#N/A,FALSE,"Tran"}</definedName>
    <definedName name="uuu" localSheetId="5" hidden="1">{"Riqfin97",#N/A,FALSE,"Tran";"Riqfinpro",#N/A,FALSE,"Tran"}</definedName>
    <definedName name="uuu" localSheetId="1" hidden="1">{"Riqfin97",#N/A,FALSE,"Tran";"Riqfinpro",#N/A,FALSE,"Tran"}</definedName>
    <definedName name="uuu" localSheetId="7" hidden="1">{"Riqfin97",#N/A,FALSE,"Tran";"Riqfinpro",#N/A,FALSE,"Tran"}</definedName>
    <definedName name="uuu" hidden="1">{"Riqfin97",#N/A,FALSE,"Tran";"Riqfinpro",#N/A,FALSE,"Tran"}</definedName>
    <definedName name="uuuuu">'[177]Quarterly Raw Data'!#REF!</definedName>
    <definedName name="uuuuuu" localSheetId="5" hidden="1">{"Riqfin97",#N/A,FALSE,"Tran";"Riqfinpro",#N/A,FALSE,"Tran"}</definedName>
    <definedName name="uuuuuu" localSheetId="1" hidden="1">{"Riqfin97",#N/A,FALSE,"Tran";"Riqfinpro",#N/A,FALSE,"Tran"}</definedName>
    <definedName name="uuuuuu" localSheetId="7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5">#REF!</definedName>
    <definedName name="VALID_FORMATS" localSheetId="1">#REF!</definedName>
    <definedName name="VALID_FORMATS" localSheetId="7">#REF!</definedName>
    <definedName name="VALID_FORMATS">#REF!</definedName>
    <definedName name="VenceHoy" localSheetId="5">#REF!</definedName>
    <definedName name="VenceHoy" localSheetId="1">#REF!</definedName>
    <definedName name="VenceHoy" localSheetId="7">#REF!</definedName>
    <definedName name="VenceHoy">#REF!</definedName>
    <definedName name="venci" localSheetId="5">#REF!</definedName>
    <definedName name="venci" localSheetId="7">#REF!</definedName>
    <definedName name="venci">#REF!</definedName>
    <definedName name="venci2000" localSheetId="5">#REF!</definedName>
    <definedName name="venci2000">#REF!</definedName>
    <definedName name="venci2001" localSheetId="5">#REF!</definedName>
    <definedName name="venci2001">#REF!</definedName>
    <definedName name="venci2002" localSheetId="5">#REF!</definedName>
    <definedName name="venci2002">#REF!</definedName>
    <definedName name="venci2003" localSheetId="5">#REF!</definedName>
    <definedName name="venci2003">#REF!</definedName>
    <definedName name="venci98" localSheetId="1">[24]Programa!#REF!</definedName>
    <definedName name="venci98">[23]Programa!#REF!</definedName>
    <definedName name="venci98j" localSheetId="1">[24]Programa!#REF!</definedName>
    <definedName name="venci98j">[23]Programa!#REF!</definedName>
    <definedName name="venci98s" localSheetId="5">#REF!</definedName>
    <definedName name="venci98s" localSheetId="1">#REF!</definedName>
    <definedName name="venci98s" localSheetId="7">#REF!</definedName>
    <definedName name="venci98s">#REF!</definedName>
    <definedName name="venci99" localSheetId="5">#REF!</definedName>
    <definedName name="venci99" localSheetId="7">#REF!</definedName>
    <definedName name="venci99">#REF!</definedName>
    <definedName name="VENEZU" localSheetId="5">#REF!</definedName>
    <definedName name="VENEZU" localSheetId="1">#REF!</definedName>
    <definedName name="VENEZU" localSheetId="7">#REF!</definedName>
    <definedName name="VENEZU">#REF!</definedName>
    <definedName name="VENEZUELA">"bANCOS"</definedName>
    <definedName name="VIAAEREA" localSheetId="5">#REF!</definedName>
    <definedName name="VIAAEREA" localSheetId="1">#REF!</definedName>
    <definedName name="VIAAEREA" localSheetId="7">#REF!</definedName>
    <definedName name="VIAAEREA">#REF!</definedName>
    <definedName name="volume_trade" localSheetId="5">#REF!</definedName>
    <definedName name="volume_trade" localSheetId="7">#REF!</definedName>
    <definedName name="volume_trade">#REF!</definedName>
    <definedName name="VTITLES" localSheetId="5">#REF!</definedName>
    <definedName name="VTITLES" localSheetId="7">#REF!</definedName>
    <definedName name="VTITLES">#REF!</definedName>
    <definedName name="vv" localSheetId="5" hidden="1">{"Tab1",#N/A,FALSE,"P";"Tab2",#N/A,FALSE,"P"}</definedName>
    <definedName name="vv" localSheetId="1" hidden="1">{"Tab1",#N/A,FALSE,"P";"Tab2",#N/A,FALSE,"P"}</definedName>
    <definedName name="vv" localSheetId="7" hidden="1">{"Tab1",#N/A,FALSE,"P";"Tab2",#N/A,FALSE,"P"}</definedName>
    <definedName name="vv" hidden="1">{"Tab1",#N/A,FALSE,"P";"Tab2",#N/A,FALSE,"P"}</definedName>
    <definedName name="vvv" localSheetId="5" hidden="1">{"Tab1",#N/A,FALSE,"P";"Tab2",#N/A,FALSE,"P"}</definedName>
    <definedName name="vvv" localSheetId="1" hidden="1">{"Tab1",#N/A,FALSE,"P";"Tab2",#N/A,FALSE,"P"}</definedName>
    <definedName name="vvv" localSheetId="7" hidden="1">{"Tab1",#N/A,FALSE,"P";"Tab2",#N/A,FALSE,"P"}</definedName>
    <definedName name="vvv" hidden="1">{"Tab1",#N/A,FALSE,"P";"Tab2",#N/A,FALSE,"P"}</definedName>
    <definedName name="vvvv" localSheetId="5" hidden="1">{"Minpmon",#N/A,FALSE,"Monthinput"}</definedName>
    <definedName name="vvvv" localSheetId="1" hidden="1">{"Minpmon",#N/A,FALSE,"Monthinput"}</definedName>
    <definedName name="vvvv" localSheetId="7" hidden="1">{"Minpmon",#N/A,FALSE,"Monthinput"}</definedName>
    <definedName name="vvvv" hidden="1">{"Minpmon",#N/A,FALSE,"Monthinput"}</definedName>
    <definedName name="vvvvvvvvvvvv" localSheetId="5" hidden="1">{"Riqfin97",#N/A,FALSE,"Tran";"Riqfinpro",#N/A,FALSE,"Tran"}</definedName>
    <definedName name="vvvvvvvvvvvv" localSheetId="1" hidden="1">{"Riqfin97",#N/A,FALSE,"Tran";"Riqfinpro",#N/A,FALSE,"Tran"}</definedName>
    <definedName name="vvvvvvvvvvvv" localSheetId="7" hidden="1">{"Riqfin97",#N/A,FALSE,"Tran";"Riqfinpro",#N/A,FALSE,"Tran"}</definedName>
    <definedName name="vvvvvvvvvvvv" hidden="1">{"Riqfin97",#N/A,FALSE,"Tran";"Riqfinpro",#N/A,FALSE,"Tran"}</definedName>
    <definedName name="vvvvvvvvvvvvv" localSheetId="5" hidden="1">{"Tab1",#N/A,FALSE,"P";"Tab2",#N/A,FALSE,"P"}</definedName>
    <definedName name="vvvvvvvvvvvvv" localSheetId="1" hidden="1">{"Tab1",#N/A,FALSE,"P";"Tab2",#N/A,FALSE,"P"}</definedName>
    <definedName name="vvvvvvvvvvvvv" localSheetId="7" hidden="1">{"Tab1",#N/A,FALSE,"P";"Tab2",#N/A,FALSE,"P"}</definedName>
    <definedName name="vvvvvvvvvvvvv" hidden="1">{"Tab1",#N/A,FALSE,"P";"Tab2",#N/A,FALSE,"P"}</definedName>
    <definedName name="w" localSheetId="5" hidden="1">{"Minpmon",#N/A,FALSE,"Monthinput"}</definedName>
    <definedName name="w" localSheetId="1" hidden="1">{"Minpmon",#N/A,FALSE,"Monthinput"}</definedName>
    <definedName name="w" localSheetId="7" hidden="1">{"Minpmon",#N/A,FALSE,"Monthinput"}</definedName>
    <definedName name="w" hidden="1">{"Minpmon",#N/A,FALSE,"Monthinput"}</definedName>
    <definedName name="wage_govt_sector" localSheetId="5">#REF!</definedName>
    <definedName name="wage_govt_sector" localSheetId="1">#REF!</definedName>
    <definedName name="wage_govt_sector" localSheetId="7">#REF!</definedName>
    <definedName name="wage_govt_sector">#REF!</definedName>
    <definedName name="WAPR" localSheetId="5">#REF!</definedName>
    <definedName name="WAPR" localSheetId="1">#REF!</definedName>
    <definedName name="WAPR" localSheetId="7">#REF!</definedName>
    <definedName name="WAPR">#REF!</definedName>
    <definedName name="Weekly_Depreciation">'[75]Inter-Bank'!$I$5</definedName>
    <definedName name="Weighted_Average_Inter_Bank_Exchange_Rate">'[75]Inter-Bank'!$C$5</definedName>
    <definedName name="WEO" localSheetId="5">#REF!</definedName>
    <definedName name="WEO" localSheetId="1">#REF!</definedName>
    <definedName name="WEO" localSheetId="7">#REF!</definedName>
    <definedName name="WEO">#REF!</definedName>
    <definedName name="WEOD" localSheetId="5">#REF!</definedName>
    <definedName name="WEOD" localSheetId="7">#REF!</definedName>
    <definedName name="WEOD">#REF!</definedName>
    <definedName name="weodata" localSheetId="5">#REF!</definedName>
    <definedName name="weodata" localSheetId="7">#REF!</definedName>
    <definedName name="weodata">#REF!</definedName>
    <definedName name="wer" localSheetId="5" hidden="1">{"Riqfin97",#N/A,FALSE,"Tran";"Riqfinpro",#N/A,FALSE,"Tran"}</definedName>
    <definedName name="wer" localSheetId="1" hidden="1">{"Riqfin97",#N/A,FALSE,"Tran";"Riqfinpro",#N/A,FALSE,"Tran"}</definedName>
    <definedName name="wer" localSheetId="7" hidden="1">{"Riqfin97",#N/A,FALSE,"Tran";"Riqfinpro",#N/A,FALSE,"Tran"}</definedName>
    <definedName name="wer" hidden="1">{"Riqfin97",#N/A,FALSE,"Tran";"Riqfinpro",#N/A,FALSE,"Tran"}</definedName>
    <definedName name="will" localSheetId="1">#REF!</definedName>
    <definedName name="will">'[145]SPNF Acuerdo Incl. Int.'!will</definedName>
    <definedName name="will1">#N/A</definedName>
    <definedName name="will3">#N/A</definedName>
    <definedName name="Work_Area" localSheetId="5">#REF!</definedName>
    <definedName name="Work_Area" localSheetId="1">#REF!</definedName>
    <definedName name="Work_Area" localSheetId="7">#REF!</definedName>
    <definedName name="Work_Area">#REF!</definedName>
    <definedName name="WPCP33_D" localSheetId="5">#REF!</definedName>
    <definedName name="WPCP33_D" localSheetId="1">#REF!</definedName>
    <definedName name="WPCP33_D" localSheetId="7">#REF!</definedName>
    <definedName name="WPCP33_D">#REF!</definedName>
    <definedName name="WPCP33pch" localSheetId="5">#REF!</definedName>
    <definedName name="WPCP33pch" localSheetId="1">#REF!</definedName>
    <definedName name="WPCP33pch" localSheetId="7">#REF!</definedName>
    <definedName name="WPCP33pch">#REF!</definedName>
    <definedName name="wrn" localSheetId="5" hidden="1">{"Main Economic Indicators",#N/A,FALSE,"C"}</definedName>
    <definedName name="wrn" localSheetId="1" hidden="1">{"Main Economic Indicators",#N/A,FALSE,"C"}</definedName>
    <definedName name="wrn" localSheetId="7" hidden="1">{"Main Economic Indicators",#N/A,FALSE,"C"}</definedName>
    <definedName name="wrn" hidden="1">{"Main Economic Indicators",#N/A,FALSE,"C"}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5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5" hidden="1">{#N/A,#N/A,FALSE,"BANKS"}</definedName>
    <definedName name="wrn.BANKS." localSheetId="1" hidden="1">{#N/A,#N/A,FALSE,"BANKS"}</definedName>
    <definedName name="wrn.BANKS." localSheetId="7" hidden="1">{#N/A,#N/A,FALSE,"BANKS"}</definedName>
    <definedName name="wrn.BANKS." hidden="1">{#N/A,#N/A,FALSE,"BANKS"}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5" hidden="1">{#N/A,#N/A,FALSE,"BOP"}</definedName>
    <definedName name="wrn.BOP." localSheetId="1" hidden="1">{#N/A,#N/A,FALSE,"BOP"}</definedName>
    <definedName name="wrn.BOP." localSheetId="7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localSheetId="1" hidden="1">{"BOP_TAB",#N/A,FALSE,"N";"MIDTERM_TAB",#N/A,FALSE,"O"}</definedName>
    <definedName name="wrn.BOP_MIDTERM." localSheetId="7" hidden="1">{"BOP_TAB",#N/A,FALSE,"N";"MIDTERM_TAB",#N/A,FALSE,"O"}</definedName>
    <definedName name="wrn.BOP_MIDTERM." hidden="1">{"BOP_TAB",#N/A,FALSE,"N";"MIDTERM_TAB",#N/A,FALSE,"O"}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5" hidden="1">{#N/A,#N/A,FALSE,"CelPIB"}</definedName>
    <definedName name="wrn.CelPIB." localSheetId="1" hidden="1">{#N/A,#N/A,FALSE,"CelPIB"}</definedName>
    <definedName name="wrn.CelPIB." localSheetId="7" hidden="1">{#N/A,#N/A,FALSE,"CelPIB"}</definedName>
    <definedName name="wrn.CelPIB." hidden="1">{#N/A,#N/A,FALSE,"CelPIB"}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5" hidden="1">{#N/A,#N/A,FALSE,"NFPS GDP"}</definedName>
    <definedName name="wrn.CGvt._.Revenue._.GDP." localSheetId="1" hidden="1">{#N/A,#N/A,FALSE,"NFPS GDP"}</definedName>
    <definedName name="wrn.CGvt._.Revenue._.GDP." localSheetId="7" hidden="1">{#N/A,#N/A,FALSE,"NFPS GDP"}</definedName>
    <definedName name="wrn.CGvt._.Revenue._.GDP." hidden="1">{#N/A,#N/A,FALSE,"NFPS GDP"}</definedName>
    <definedName name="wrn.CREDIT." localSheetId="5" hidden="1">{#N/A,#N/A,FALSE,"CREDIT"}</definedName>
    <definedName name="wrn.CREDIT." localSheetId="1" hidden="1">{#N/A,#N/A,FALSE,"CREDIT"}</definedName>
    <definedName name="wrn.CREDIT." localSheetId="7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localSheetId="1" hidden="1">{#N/A,#N/A,FALSE,"DEBTSVC"}</definedName>
    <definedName name="wrn.DEBTSVC." localSheetId="7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localSheetId="1" hidden="1">{#N/A,#N/A,FALSE,"DEPO"}</definedName>
    <definedName name="wrn.DEPO." localSheetId="7" hidden="1">{#N/A,#N/A,FALSE,"DEPO"}</definedName>
    <definedName name="wrn.DEPO." hidden="1">{#N/A,#N/A,FALSE,"DEPO"}</definedName>
    <definedName name="wrn.EntpsPIB." localSheetId="5" hidden="1">{#N/A,#N/A,FALSE,"EntpsPIB"}</definedName>
    <definedName name="wrn.EntpsPIB." localSheetId="1" hidden="1">{#N/A,#N/A,FALSE,"EntpsPIB"}</definedName>
    <definedName name="wrn.EntpsPIB." localSheetId="7" hidden="1">{#N/A,#N/A,FALSE,"EntpsPIB"}</definedName>
    <definedName name="wrn.EntpsPIB." hidden="1">{#N/A,#N/A,FALSE,"EntpsPIB"}</definedName>
    <definedName name="wrn.EXCISE." localSheetId="5" hidden="1">{#N/A,#N/A,FALSE,"EXCISE"}</definedName>
    <definedName name="wrn.EXCISE." localSheetId="1" hidden="1">{#N/A,#N/A,FALSE,"EXCISE"}</definedName>
    <definedName name="wrn.EXCISE." localSheetId="7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localSheetId="1" hidden="1">{#N/A,#N/A,FALSE,"EXRATE"}</definedName>
    <definedName name="wrn.EXRATE." localSheetId="7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localSheetId="1" hidden="1">{#N/A,#N/A,FALSE,"EXTDEBT"}</definedName>
    <definedName name="wrn.EXTDEBT." localSheetId="7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localSheetId="1" hidden="1">{#N/A,#N/A,FALSE,"EXTRABUDGT"}</definedName>
    <definedName name="wrn.EXTRABUDGT." localSheetId="7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localSheetId="1" hidden="1">{#N/A,#N/A,FALSE,"EXTRABUDGT2"}</definedName>
    <definedName name="wrn.EXTRABUDGT2." localSheetId="7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localSheetId="1" hidden="1">{#N/A,#N/A,FALSE,"GDP_ORIGIN";#N/A,#N/A,FALSE,"EMP_POP"}</definedName>
    <definedName name="wrn.GDP." localSheetId="7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localSheetId="1" hidden="1">{#N/A,#N/A,FALSE,"GGOVT"}</definedName>
    <definedName name="wrn.GGOVT." localSheetId="7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localSheetId="1" hidden="1">{#N/A,#N/A,FALSE,"GGOVT2"}</definedName>
    <definedName name="wrn.GGOVT2." localSheetId="7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localSheetId="1" hidden="1">{#N/A,#N/A,FALSE,"GGOVT%"}</definedName>
    <definedName name="wrn.GGOVTPC." localSheetId="7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localSheetId="1" hidden="1">{#N/A,#N/A,FALSE,"INCOMETX"}</definedName>
    <definedName name="wrn.INCOMETX." localSheetId="7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localSheetId="1" hidden="1">{#N/A,#N/A,FALSE,"INTERST"}</definedName>
    <definedName name="wrn.INTERST." localSheetId="7" hidden="1">{#N/A,#N/A,FALSE,"INTERST"}</definedName>
    <definedName name="wrn.INTERST." hidden="1">{#N/A,#N/A,FALSE,"INTERST"}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5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7" hidden="1">{"Main Economic Indicators",#N/A,FALSE,"C"}</definedName>
    <definedName name="wrn.Main._.Economic._.Indicators." hidden="1">{"Main Economic Indicators",#N/A,FALSE,"C"}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5" hidden="1">{"MONA",#N/A,FALSE,"S"}</definedName>
    <definedName name="wrn.MONA." localSheetId="1" hidden="1">{"MONA",#N/A,FALSE,"S"}</definedName>
    <definedName name="wrn.MONA." localSheetId="7" hidden="1">{"MONA",#N/A,FALSE,"S"}</definedName>
    <definedName name="wrn.MONA." hidden="1">{"MONA",#N/A,FALSE,"S"}</definedName>
    <definedName name="wrn.Monthsheet." localSheetId="5" hidden="1">{"Minpmon",#N/A,FALSE,"Monthinput"}</definedName>
    <definedName name="wrn.Monthsheet." localSheetId="1" hidden="1">{"Minpmon",#N/A,FALSE,"Monthinput"}</definedName>
    <definedName name="wrn.Monthsheet." localSheetId="7" hidden="1">{"Minpmon",#N/A,FALSE,"Monthinput"}</definedName>
    <definedName name="wrn.Monthsheet." hidden="1">{"Minpmon",#N/A,FALSE,"Monthinput"}</definedName>
    <definedName name="wrn.MS." localSheetId="5" hidden="1">{#N/A,#N/A,FALSE,"MS"}</definedName>
    <definedName name="wrn.MS." localSheetId="1" hidden="1">{#N/A,#N/A,FALSE,"MS"}</definedName>
    <definedName name="wrn.MS." localSheetId="7" hidden="1">{#N/A,#N/A,FALSE,"MS"}</definedName>
    <definedName name="wrn.MS." hidden="1">{#N/A,#N/A,FALSE,"MS"}</definedName>
    <definedName name="wrn.NBG." localSheetId="5" hidden="1">{#N/A,#N/A,FALSE,"NBG"}</definedName>
    <definedName name="wrn.NBG." localSheetId="1" hidden="1">{#N/A,#N/A,FALSE,"NBG"}</definedName>
    <definedName name="wrn.NBG." localSheetId="7" hidden="1">{#N/A,#N/A,FALSE,"NBG"}</definedName>
    <definedName name="wrn.NBG." hidden="1">{#N/A,#N/A,FALSE,"NBG"}</definedName>
    <definedName name="wrn.NFPS._.GDP." localSheetId="5" hidden="1">{#N/A,#N/A,FALSE,"NFPS GDP"}</definedName>
    <definedName name="wrn.NFPS._.GDP." localSheetId="1" hidden="1">{#N/A,#N/A,FALSE,"NFPS GDP"}</definedName>
    <definedName name="wrn.NFPS._.GDP." localSheetId="7" hidden="1">{#N/A,#N/A,FALSE,"NFPS GDP"}</definedName>
    <definedName name="wrn.NFPS._.GDP." hidden="1">{#N/A,#N/A,FALSE,"NFPS GDP"}</definedName>
    <definedName name="wrn.original." localSheetId="5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localSheetId="1" hidden="1">{#N/A,#N/A,FALSE,"PCPI"}</definedName>
    <definedName name="wrn.PCPI." localSheetId="7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localSheetId="1" hidden="1">{#N/A,#N/A,FALSE,"PENSION"}</definedName>
    <definedName name="wrn.PENSION." localSheetId="7" hidden="1">{#N/A,#N/A,FALSE,"PENSION"}</definedName>
    <definedName name="wrn.PENSION." hidden="1">{#N/A,#N/A,FALSE,"PENSION"}</definedName>
    <definedName name="wrn.Program." localSheetId="5" hidden="1">{"Tab1",#N/A,FALSE,"P";"Tab2",#N/A,FALSE,"P"}</definedName>
    <definedName name="wrn.Program." localSheetId="1" hidden="1">{"Tab1",#N/A,FALSE,"P";"Tab2",#N/A,FALSE,"P"}</definedName>
    <definedName name="wrn.Program." localSheetId="7" hidden="1">{"Tab1",#N/A,FALSE,"P";"Tab2",#N/A,FALSE,"P"}</definedName>
    <definedName name="wrn.Program." hidden="1">{"Tab1",#N/A,FALSE,"P";"Tab2",#N/A,FALSE,"P"}</definedName>
    <definedName name="wrn.PRUDENT." localSheetId="5" hidden="1">{#N/A,#N/A,FALSE,"PRUDENT"}</definedName>
    <definedName name="wrn.PRUDENT." localSheetId="1" hidden="1">{#N/A,#N/A,FALSE,"PRUDENT"}</definedName>
    <definedName name="wrn.PRUDENT." localSheetId="7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localSheetId="1" hidden="1">{#N/A,#N/A,FALSE,"PUBLEXP"}</definedName>
    <definedName name="wrn.PUBLEXP." localSheetId="7" hidden="1">{#N/A,#N/A,FALSE,"PUBLEXP"}</definedName>
    <definedName name="wrn.PUBLEXP." hidden="1">{#N/A,#N/A,FALSE,"PUBLEXP"}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5" hidden="1">{#N/A,#N/A,FALSE,"RestGGPIB"}</definedName>
    <definedName name="wrn.RestGGPIB." localSheetId="1" hidden="1">{#N/A,#N/A,FALSE,"RestGGPIB"}</definedName>
    <definedName name="wrn.RestGGPIB." localSheetId="7" hidden="1">{#N/A,#N/A,FALSE,"RestGGPIB"}</definedName>
    <definedName name="wrn.RestGGPIB." hidden="1">{#N/A,#N/A,FALSE,"RestGGPIB"}</definedName>
    <definedName name="wrn.REVSHARE." localSheetId="5" hidden="1">{#N/A,#N/A,FALSE,"REVSHARE"}</definedName>
    <definedName name="wrn.REVSHARE." localSheetId="1" hidden="1">{#N/A,#N/A,FALSE,"REVSHARE"}</definedName>
    <definedName name="wrn.REVSHARE." localSheetId="7" hidden="1">{#N/A,#N/A,FALSE,"REVSHARE"}</definedName>
    <definedName name="wrn.REVSHARE." hidden="1">{#N/A,#N/A,FALSE,"REVSHARE"}</definedName>
    <definedName name="wrn.Riqfin." localSheetId="5" hidden="1">{"Riqfin97",#N/A,FALSE,"Tran";"Riqfinpro",#N/A,FALSE,"Tran"}</definedName>
    <definedName name="wrn.Riqfin." localSheetId="1" hidden="1">{"Riqfin97",#N/A,FALSE,"Tran";"Riqfinpro",#N/A,FALSE,"Tran"}</definedName>
    <definedName name="wrn.Riqfin." localSheetId="7" hidden="1">{"Riqfin97",#N/A,FALSE,"Tran";"Riqfinpro",#N/A,FALSE,"Tran"}</definedName>
    <definedName name="wrn.Riqfin." hidden="1">{"Riqfin97",#N/A,FALSE,"Tran";"Riqfinpro",#N/A,FALSE,"Tran"}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5" hidden="1">{#N/A,#N/A,FALSE,"SSPIB"}</definedName>
    <definedName name="wrn.SSPIB." localSheetId="1" hidden="1">{#N/A,#N/A,FALSE,"SSPIB"}</definedName>
    <definedName name="wrn.SSPIB." localSheetId="7" hidden="1">{#N/A,#N/A,FALSE,"SSPIB"}</definedName>
    <definedName name="wrn.SSPIB." hidden="1">{#N/A,#N/A,FALSE,"SSPIB"}</definedName>
    <definedName name="wrn.Staff._.Report._.Tables." localSheetId="5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5" hidden="1">{#N/A,#N/A,FALSE,"STATE"}</definedName>
    <definedName name="wrn.STATE." localSheetId="1" hidden="1">{#N/A,#N/A,FALSE,"STATE"}</definedName>
    <definedName name="wrn.STATE." localSheetId="7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localSheetId="1" hidden="1">{#N/A,#N/A,FALSE,"TAXARREARS"}</definedName>
    <definedName name="wrn.TAXARREARS." localSheetId="7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localSheetId="1" hidden="1">{#N/A,#N/A,FALSE,"TAXPAYRS"}</definedName>
    <definedName name="wrn.TAXPAYRS." localSheetId="7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localSheetId="1" hidden="1">{#N/A,#N/A,FALSE,"TRADE"}</definedName>
    <definedName name="wrn.TRADE." localSheetId="7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localSheetId="1" hidden="1">{#N/A,#N/A,FALSE,"TRANPORT"}</definedName>
    <definedName name="wrn.TRANSPORT." localSheetId="7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localSheetId="1" hidden="1">{#N/A,#N/A,FALSE,"EMP_POP";#N/A,#N/A,FALSE,"UNEMPL"}</definedName>
    <definedName name="wrn.UNEMPL." localSheetId="7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localSheetId="1" hidden="1">{#N/A,#N/A,FALSE,"WAGES"}</definedName>
    <definedName name="wrn.WAGES." localSheetId="7" hidden="1">{#N/A,#N/A,FALSE,"WAGES"}</definedName>
    <definedName name="wrn.WAGES." hidden="1">{#N/A,#N/A,FALSE,"WAGES"}</definedName>
    <definedName name="wrn.WEO." localSheetId="5" hidden="1">{"WEO",#N/A,FALSE,"T"}</definedName>
    <definedName name="wrn.WEO." localSheetId="1" hidden="1">{"WEO",#N/A,FALSE,"T"}</definedName>
    <definedName name="wrn.WEO." localSheetId="7" hidden="1">{"WEO",#N/A,FALSE,"T"}</definedName>
    <definedName name="wrn.WEO." hidden="1">{"WEO",#N/A,FALSE,"T"}</definedName>
    <definedName name="Wt_d">[56]CIRRs!$C$59</definedName>
    <definedName name="wtewt" localSheetId="5" hidden="1">#REF!</definedName>
    <definedName name="wtewt" localSheetId="1" hidden="1">#REF!</definedName>
    <definedName name="wtewt" localSheetId="7" hidden="1">#REF!</definedName>
    <definedName name="wtewt" hidden="1">#REF!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[138]M!#REF!</definedName>
    <definedName name="www" localSheetId="5" hidden="1">{"Riqfin97",#N/A,FALSE,"Tran";"Riqfinpro",#N/A,FALSE,"Tran"}</definedName>
    <definedName name="www" localSheetId="1" hidden="1">{"Riqfin97",#N/A,FALSE,"Tran";"Riqfinpro",#N/A,FALSE,"Tran"}</definedName>
    <definedName name="www" localSheetId="7" hidden="1">{"Riqfin97",#N/A,FALSE,"Tran";"Riqfinpro",#N/A,FALSE,"Tran"}</definedName>
    <definedName name="www" hidden="1">{"Riqfin97",#N/A,FALSE,"Tran";"Riqfinpro",#N/A,FALSE,"Tran"}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[178]M!#REF!</definedName>
    <definedName name="wwwww" localSheetId="5" hidden="1">{"Minpmon",#N/A,FALSE,"Monthinput"}</definedName>
    <definedName name="wwwww" localSheetId="1" hidden="1">{"Minpmon",#N/A,FALSE,"Monthinput"}</definedName>
    <definedName name="wwwww" localSheetId="7" hidden="1">{"Minpmon",#N/A,FALSE,"Monthinput"}</definedName>
    <definedName name="wwwww" hidden="1">{"Minpmon",#N/A,FALSE,"Monthinput"}</definedName>
    <definedName name="wwwwwww" localSheetId="5" hidden="1">{"Riqfin97",#N/A,FALSE,"Tran";"Riqfinpro",#N/A,FALSE,"Tran"}</definedName>
    <definedName name="wwwwwww" localSheetId="1" hidden="1">{"Riqfin97",#N/A,FALSE,"Tran";"Riqfinpro",#N/A,FALSE,"Tran"}</definedName>
    <definedName name="wwwwwww" localSheetId="7" hidden="1">{"Riqfin97",#N/A,FALSE,"Tran";"Riqfinpro",#N/A,FALSE,"Tran"}</definedName>
    <definedName name="wwwwwww" hidden="1">{"Riqfin97",#N/A,FALSE,"Tran";"Riqfinpro",#N/A,FALSE,"Tran"}</definedName>
    <definedName name="wwwwwwww" localSheetId="5" hidden="1">{"Tab1",#N/A,FALSE,"P";"Tab2",#N/A,FALSE,"P"}</definedName>
    <definedName name="wwwwwwww" localSheetId="1" hidden="1">{"Tab1",#N/A,FALSE,"P";"Tab2",#N/A,FALSE,"P"}</definedName>
    <definedName name="wwwwwwww" localSheetId="7" hidden="1">{"Tab1",#N/A,FALSE,"P";"Tab2",#N/A,FALSE,"P"}</definedName>
    <definedName name="wwwwwwww" hidden="1">{"Tab1",#N/A,FALSE,"P";"Tab2",#N/A,FALSE,"P"}</definedName>
    <definedName name="X" localSheetId="5">#REF!</definedName>
    <definedName name="X" localSheetId="1">#REF!</definedName>
    <definedName name="X" localSheetId="7">#REF!</definedName>
    <definedName name="X">#REF!</definedName>
    <definedName name="X_Rate" localSheetId="5">#REF!</definedName>
    <definedName name="X_Rate" localSheetId="7">#REF!</definedName>
    <definedName name="X_Rate">#REF!</definedName>
    <definedName name="xa" localSheetId="5">'[179]PIB EN CORR'!#REF!</definedName>
    <definedName name="xa" localSheetId="1">'[180]PIB EN CORR'!#REF!</definedName>
    <definedName name="xa" localSheetId="7">'[179]PIB EN CORR'!#REF!</definedName>
    <definedName name="xa">'[179]PIB EN CORR'!#REF!</definedName>
    <definedName name="xaa">'[181]PIB EN CORR'!$AV$5:$AV$77</definedName>
    <definedName name="XandRev">'[132]tab 3'!$F$63:$Z$65</definedName>
    <definedName name="Xaxis" localSheetId="5">#REF!</definedName>
    <definedName name="Xaxis" localSheetId="1">#REF!</definedName>
    <definedName name="Xaxis" localSheetId="7">#REF!</definedName>
    <definedName name="Xaxis">#REF!</definedName>
    <definedName name="XBANANO" localSheetId="5">#REF!</definedName>
    <definedName name="XBANANO" localSheetId="7">#REF!</definedName>
    <definedName name="XBANANO">#REF!</definedName>
    <definedName name="xbb" localSheetId="5">'[179]PIB EN CORR'!#REF!</definedName>
    <definedName name="xbb" localSheetId="1">'[180]PIB EN CORR'!#REF!</definedName>
    <definedName name="xbb" localSheetId="7">'[179]PIB EN CORR'!#REF!</definedName>
    <definedName name="xbb">'[179]PIB EN CORR'!#REF!</definedName>
    <definedName name="XBS">[95]SREAL!A$41</definedName>
    <definedName name="xc">'[97]graf 1'!$A$3:$C$28</definedName>
    <definedName name="XCAFE" localSheetId="5">#REF!</definedName>
    <definedName name="XCAFE" localSheetId="1">#REF!</definedName>
    <definedName name="XCAFE" localSheetId="7">#REF!</definedName>
    <definedName name="XCAFE">#REF!</definedName>
    <definedName name="xdr" localSheetId="5">#REF!</definedName>
    <definedName name="xdr" localSheetId="7">#REF!</definedName>
    <definedName name="xdr">#REF!</definedName>
    <definedName name="XGS" localSheetId="5">#REF!</definedName>
    <definedName name="XGS" localSheetId="7">#REF!</definedName>
    <definedName name="XGS">#REF!</definedName>
    <definedName name="XMENSUALES" localSheetId="5">#REF!</definedName>
    <definedName name="XMENSUALES">#REF!</definedName>
    <definedName name="XOF" localSheetId="5">#REF!</definedName>
    <definedName name="XOF">#REF!</definedName>
    <definedName name="xr" localSheetId="5">#REF!</definedName>
    <definedName name="xr">#REF!</definedName>
    <definedName name="xx" localSheetId="5" hidden="1">{"Riqfin97",#N/A,FALSE,"Tran";"Riqfinpro",#N/A,FALSE,"Tran"}</definedName>
    <definedName name="xx" localSheetId="1" hidden="1">{"Riqfin97",#N/A,FALSE,"Tran";"Riqfinpro",#N/A,FALSE,"Tran"}</definedName>
    <definedName name="xx" localSheetId="7" hidden="1">{"Riqfin97",#N/A,FALSE,"Tran";"Riqfinpro",#N/A,FALSE,"Tran"}</definedName>
    <definedName name="xx" hidden="1">{"Riqfin97",#N/A,FALSE,"Tran";"Riqfinpro",#N/A,FALSE,"Tran"}</definedName>
    <definedName name="xxWRS_1">'[50]shared data'!$A$1:$A$77</definedName>
    <definedName name="xxWRS_11" localSheetId="5">#REF!</definedName>
    <definedName name="xxWRS_11" localSheetId="1">#REF!</definedName>
    <definedName name="xxWRS_11" localSheetId="7">#REF!</definedName>
    <definedName name="xxWRS_11">#REF!</definedName>
    <definedName name="xxWRS_19" localSheetId="5">#REF!</definedName>
    <definedName name="xxWRS_19" localSheetId="7">#REF!</definedName>
    <definedName name="xxWRS_19">#REF!</definedName>
    <definedName name="xxWRS_2" localSheetId="5">#REF!</definedName>
    <definedName name="xxWRS_2" localSheetId="1">#REF!</definedName>
    <definedName name="xxWRS_2" localSheetId="7">#REF!</definedName>
    <definedName name="xxWRS_2">#REF!</definedName>
    <definedName name="xxWRS_20" localSheetId="5">#REF!</definedName>
    <definedName name="xxWRS_20">#REF!</definedName>
    <definedName name="xxWRS_3" localSheetId="5">#REF!</definedName>
    <definedName name="xxWRS_3" localSheetId="1">#REF!</definedName>
    <definedName name="xxWRS_3">#REF!</definedName>
    <definedName name="xxWRS_4">[112]Q5!$A$1:$A$104</definedName>
    <definedName name="xxWRS_5">[112]Q6!$A$1:$A$160</definedName>
    <definedName name="xxWRS_6">[112]Q7!$A$1:$A$59</definedName>
    <definedName name="xxWRS_7">[112]Q5!$A$1:$A$109</definedName>
    <definedName name="xxWRS_8">[112]Q6!$A$1:$A$162</definedName>
    <definedName name="xxWRS_9">[112]Q7!$A$1:$A$61</definedName>
    <definedName name="xxx">[126]GDP_WEO!$A$3:$AB$188</definedName>
    <definedName name="XXX1" localSheetId="5">#REF!</definedName>
    <definedName name="XXX1" localSheetId="1">#REF!</definedName>
    <definedName name="XXX1" localSheetId="7">#REF!</definedName>
    <definedName name="XXX1">#REF!</definedName>
    <definedName name="xxxx" localSheetId="5" hidden="1">{"Riqfin97",#N/A,FALSE,"Tran";"Riqfinpro",#N/A,FALSE,"Tran"}</definedName>
    <definedName name="xxxx" localSheetId="1" hidden="1">{"Riqfin97",#N/A,FALSE,"Tran";"Riqfinpro",#N/A,FALSE,"Tran"}</definedName>
    <definedName name="xxxx" localSheetId="7" hidden="1">{"Riqfin97",#N/A,FALSE,"Tran";"Riqfinpro",#N/A,FALSE,"Tran"}</definedName>
    <definedName name="xxxx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7" hidden="1">{"Riqfin97",#N/A,FALSE,"Tran";"Riqfinpro",#N/A,FALSE,"Tran"}</definedName>
    <definedName name="xxxxxxxxxxxxxx" hidden="1">{"Riqfin97",#N/A,FALSE,"Tran";"Riqfinpro",#N/A,FALSE,"Tran"}</definedName>
    <definedName name="y" localSheetId="5" hidden="1">#REF!</definedName>
    <definedName name="y" localSheetId="1" hidden="1">#REF!</definedName>
    <definedName name="y" localSheetId="7" hidden="1">#REF!</definedName>
    <definedName name="y" hidden="1">#REF!</definedName>
    <definedName name="ycirr" localSheetId="5">#REF!</definedName>
    <definedName name="ycirr" localSheetId="1">#REF!</definedName>
    <definedName name="ycirr" localSheetId="7">#REF!</definedName>
    <definedName name="ycirr">#REF!</definedName>
    <definedName name="Year" localSheetId="5">#REF!</definedName>
    <definedName name="Year" localSheetId="7">#REF!</definedName>
    <definedName name="Year">#REF!</definedName>
    <definedName name="Years" localSheetId="5">#REF!</definedName>
    <definedName name="Years">#REF!</definedName>
    <definedName name="yenr" localSheetId="5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5" hidden="1">'[71]Fax a enviar'!#REF!</definedName>
    <definedName name="ytyry" localSheetId="1" hidden="1">#REF!</definedName>
    <definedName name="ytyry" localSheetId="7" hidden="1">'[71]Fax a enviar'!#REF!</definedName>
    <definedName name="ytyry" hidden="1">'[71]Fax a enviar'!#REF!</definedName>
    <definedName name="ytytryry" localSheetId="5" hidden="1">#REF!</definedName>
    <definedName name="ytytryry" localSheetId="1" hidden="1">#REF!</definedName>
    <definedName name="ytytryry" localSheetId="7" hidden="1">#REF!</definedName>
    <definedName name="ytytryry" hidden="1">#REF!</definedName>
    <definedName name="ytyty" localSheetId="5" hidden="1">'[35]Fax a enviar'!#REF!</definedName>
    <definedName name="ytyty" localSheetId="1" hidden="1">#REF!</definedName>
    <definedName name="ytyty" localSheetId="7" hidden="1">'[35]Fax a enviar'!#REF!</definedName>
    <definedName name="ytyty" hidden="1">'[35]Fax a enviar'!#REF!</definedName>
    <definedName name="ytytyt" localSheetId="5" hidden="1">'[35]Fax a enviar'!#REF!</definedName>
    <definedName name="ytytyt" localSheetId="1" hidden="1">'[35]Fax a enviar'!#REF!</definedName>
    <definedName name="ytytyt" localSheetId="7" hidden="1">'[35]Fax a enviar'!#REF!</definedName>
    <definedName name="ytytyt" hidden="1">'[35]Fax a enviar'!#REF!</definedName>
    <definedName name="yu" localSheetId="5" hidden="1">{"Tab1",#N/A,FALSE,"P";"Tab2",#N/A,FALSE,"P"}</definedName>
    <definedName name="yu" localSheetId="1" hidden="1">{"Tab1",#N/A,FALSE,"P";"Tab2",#N/A,FALSE,"P"}</definedName>
    <definedName name="yu" localSheetId="7" hidden="1">{"Tab1",#N/A,FALSE,"P";"Tab2",#N/A,FALSE,"P"}</definedName>
    <definedName name="yu" hidden="1">{"Tab1",#N/A,FALSE,"P";"Tab2",#N/A,FALSE,"P"}</definedName>
    <definedName name="yucvvjkjo09" hidden="1">'[109]Fax a enviar'!#REF!</definedName>
    <definedName name="YY" localSheetId="5">#REF!</definedName>
    <definedName name="YY" localSheetId="1">#REF!</definedName>
    <definedName name="YY" localSheetId="7">#REF!</definedName>
    <definedName name="YY">#REF!</definedName>
    <definedName name="YY1A" localSheetId="5">#REF!</definedName>
    <definedName name="YY1A" localSheetId="1">#REF!</definedName>
    <definedName name="YY1A" localSheetId="7">#REF!</definedName>
    <definedName name="YY1A">#REF!</definedName>
    <definedName name="yytutyu" localSheetId="5" hidden="1">#REF!</definedName>
    <definedName name="yytutyu" localSheetId="1" hidden="1">#REF!</definedName>
    <definedName name="yytutyu" localSheetId="7" hidden="1">#REF!</definedName>
    <definedName name="yytutyu" hidden="1">#REF!</definedName>
    <definedName name="yyy" localSheetId="5" hidden="1">{"Tab1",#N/A,FALSE,"P";"Tab2",#N/A,FALSE,"P"}</definedName>
    <definedName name="yyy" localSheetId="1" hidden="1">{"Tab1",#N/A,FALSE,"P";"Tab2",#N/A,FALSE,"P"}</definedName>
    <definedName name="yyy" localSheetId="7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localSheetId="1" hidden="1">{"Tab1",#N/A,FALSE,"P";"Tab2",#N/A,FALSE,"P"}</definedName>
    <definedName name="yyyy" localSheetId="7" hidden="1">{"Tab1",#N/A,FALSE,"P";"Tab2",#N/A,FALSE,"P"}</definedName>
    <definedName name="yyyy" hidden="1">{"Tab1",#N/A,FALSE,"P";"Tab2",#N/A,FALSE,"P"}</definedName>
    <definedName name="yyyyyy" hidden="1">'[110]Fax a enviar'!#REF!</definedName>
    <definedName name="yyyyyyyy" hidden="1">'[110]Fax a enviar'!#REF!</definedName>
    <definedName name="yyyyyyyyyyy" hidden="1">'[38]Fax a enviar'!#REF!</definedName>
    <definedName name="yyyyyyyyyyyyy" localSheetId="5" hidden="1">#REF!</definedName>
    <definedName name="yyyyyyyyyyyyy" localSheetId="1" hidden="1">#REF!</definedName>
    <definedName name="yyyyyyyyyyyyy" localSheetId="7" hidden="1">#REF!</definedName>
    <definedName name="yyyyyyyyyyyyy" hidden="1">#REF!</definedName>
    <definedName name="yyyyyyyyyyyyyyy" localSheetId="5" hidden="1">'[110]Fax a enviar'!#REF!</definedName>
    <definedName name="yyyyyyyyyyyyyyy" localSheetId="1" hidden="1">#REF!</definedName>
    <definedName name="yyyyyyyyyyyyyyy" localSheetId="7" hidden="1">'[110]Fax a enviar'!#REF!</definedName>
    <definedName name="yyyyyyyyyyyyyyy" hidden="1">'[110]Fax a enviar'!#REF!</definedName>
    <definedName name="yyyyyyyyyyyyyyyyyyyyyy" localSheetId="5" hidden="1">'[103]Fax a enviar'!#REF!</definedName>
    <definedName name="yyyyyyyyyyyyyyyyyyyyyy" localSheetId="1" hidden="1">#REF!</definedName>
    <definedName name="yyyyyyyyyyyyyyyyyyyyyy" hidden="1">'[103]Fax a enviar'!#REF!</definedName>
    <definedName name="Z" localSheetId="5">#REF!</definedName>
    <definedName name="Z" localSheetId="1">#REF!</definedName>
    <definedName name="Z" localSheetId="7">#REF!</definedName>
    <definedName name="Z">#REF!</definedName>
    <definedName name="Z_1A8C061B_2301_11D3_BFD1_000039E37209_.wvu.Cols" localSheetId="5" hidden="1">#REF!,#REF!,#REF!</definedName>
    <definedName name="Z_1A8C061B_2301_11D3_BFD1_000039E37209_.wvu.Cols" localSheetId="1" hidden="1">#REF!,#REF!,#REF!</definedName>
    <definedName name="Z_1A8C061B_2301_11D3_BFD1_000039E37209_.wvu.Cols" localSheetId="7" hidden="1">#REF!,#REF!,#REF!</definedName>
    <definedName name="Z_1A8C061B_2301_11D3_BFD1_000039E37209_.wvu.Cols" hidden="1">#REF!,#REF!,#REF!</definedName>
    <definedName name="Z_1A8C061B_2301_11D3_BFD1_000039E37209_.wvu.Rows" localSheetId="5" hidden="1">#REF!,#REF!,#REF!</definedName>
    <definedName name="Z_1A8C061B_2301_11D3_BFD1_000039E37209_.wvu.Rows" localSheetId="1" hidden="1">#REF!,#REF!,#REF!</definedName>
    <definedName name="Z_1A8C061B_2301_11D3_BFD1_000039E37209_.wvu.Rows" localSheetId="7" hidden="1">#REF!,#REF!,#REF!</definedName>
    <definedName name="Z_1A8C061B_2301_11D3_BFD1_000039E37209_.wvu.Rows" hidden="1">#REF!,#REF!,#REF!</definedName>
    <definedName name="Z_1A8C061C_2301_11D3_BFD1_000039E37209_.wvu.Cols" localSheetId="5" hidden="1">#REF!,#REF!,#REF!</definedName>
    <definedName name="Z_1A8C061C_2301_11D3_BFD1_000039E37209_.wvu.Cols" localSheetId="1" hidden="1">#REF!,#REF!,#REF!</definedName>
    <definedName name="Z_1A8C061C_2301_11D3_BFD1_000039E37209_.wvu.Cols" localSheetId="7" hidden="1">#REF!,#REF!,#REF!</definedName>
    <definedName name="Z_1A8C061C_2301_11D3_BFD1_000039E37209_.wvu.Cols" hidden="1">#REF!,#REF!,#REF!</definedName>
    <definedName name="Z_1A8C061C_2301_11D3_BFD1_000039E37209_.wvu.Rows" localSheetId="5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5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5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5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5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  <definedName name="Z_95224721_0485_11D4_BFD1_00508B5F4DA4_.wvu.Cols" localSheetId="5" hidden="1">#REF!</definedName>
    <definedName name="Z_95224721_0485_11D4_BFD1_00508B5F4DA4_.wvu.Cols" localSheetId="1" hidden="1">#REF!</definedName>
    <definedName name="Z_95224721_0485_11D4_BFD1_00508B5F4DA4_.wvu.Cols" localSheetId="7" hidden="1">#REF!</definedName>
    <definedName name="Z_95224721_0485_11D4_BFD1_00508B5F4DA4_.wvu.Cols" hidden="1">#REF!</definedName>
    <definedName name="zc" localSheetId="5" hidden="1">{"Riqfin97",#N/A,FALSE,"Tran";"Riqfinpro",#N/A,FALSE,"Tran"}</definedName>
    <definedName name="zc" localSheetId="1" hidden="1">{"Riqfin97",#N/A,FALSE,"Tran";"Riqfinpro",#N/A,FALSE,"Tran"}</definedName>
    <definedName name="zc" localSheetId="7" hidden="1">{"Riqfin97",#N/A,FALSE,"Tran";"Riqfinpro",#N/A,FALSE,"Tran"}</definedName>
    <definedName name="zc" hidden="1">{"Riqfin97",#N/A,FALSE,"Tran";"Riqfinpro",#N/A,FALSE,"Tran"}</definedName>
    <definedName name="zio" localSheetId="5" hidden="1">{"Tab1",#N/A,FALSE,"P";"Tab2",#N/A,FALSE,"P"}</definedName>
    <definedName name="zio" localSheetId="1" hidden="1">{"Tab1",#N/A,FALSE,"P";"Tab2",#N/A,FALSE,"P"}</definedName>
    <definedName name="zio" localSheetId="7" hidden="1">{"Tab1",#N/A,FALSE,"P";"Tab2",#N/A,FALSE,"P"}</definedName>
    <definedName name="zio" hidden="1">{"Tab1",#N/A,FALSE,"P";"Tab2",#N/A,FALSE,"P"}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5">#REF!</definedName>
    <definedName name="zrrae" localSheetId="1">#REF!</definedName>
    <definedName name="zrrae" localSheetId="7">#REF!</definedName>
    <definedName name="zrrae">#REF!</definedName>
    <definedName name="zv" localSheetId="5" hidden="1">{"Tab1",#N/A,FALSE,"P";"Tab2",#N/A,FALSE,"P"}</definedName>
    <definedName name="zv" localSheetId="1" hidden="1">{"Tab1",#N/A,FALSE,"P";"Tab2",#N/A,FALSE,"P"}</definedName>
    <definedName name="zv" localSheetId="7" hidden="1">{"Tab1",#N/A,FALSE,"P";"Tab2",#N/A,FALSE,"P"}</definedName>
    <definedName name="zv" hidden="1">{"Tab1",#N/A,FALSE,"P";"Tab2",#N/A,FALSE,"P"}</definedName>
    <definedName name="zx" localSheetId="5" hidden="1">{"Tab1",#N/A,FALSE,"P";"Tab2",#N/A,FALSE,"P"}</definedName>
    <definedName name="zx" localSheetId="1" hidden="1">{"Tab1",#N/A,FALSE,"P";"Tab2",#N/A,FALSE,"P"}</definedName>
    <definedName name="zx" localSheetId="7" hidden="1">{"Tab1",#N/A,FALSE,"P";"Tab2",#N/A,FALSE,"P"}</definedName>
    <definedName name="zx" hidden="1">{"Tab1",#N/A,FALSE,"P";"Tab2",#N/A,FALSE,"P"}</definedName>
    <definedName name="zz" localSheetId="5" hidden="1">{"Tab1",#N/A,FALSE,"P";"Tab2",#N/A,FALSE,"P"}</definedName>
    <definedName name="zz" localSheetId="1" hidden="1">{"Tab1",#N/A,FALSE,"P";"Tab2",#N/A,FALSE,"P"}</definedName>
    <definedName name="zz" localSheetId="7" hidden="1">{"Tab1",#N/A,FALSE,"P";"Tab2",#N/A,FALSE,"P"}</definedName>
    <definedName name="zz" hidden="1">{"Tab1",#N/A,FALSE,"P";"Tab2",#N/A,FALSE,"P"}</definedName>
    <definedName name="zzrr" localSheetId="5">#REF!</definedName>
    <definedName name="zzrr" localSheetId="1">#REF!</definedName>
    <definedName name="zzrr" localSheetId="7">#REF!</definedName>
    <definedName name="zzrr">#REF!</definedName>
    <definedName name="zzzz" localSheetId="5" hidden="1">{"Tab1",#N/A,FALSE,"P";"Tab2",#N/A,FALSE,"P"}</definedName>
    <definedName name="zzzz" localSheetId="1" hidden="1">{"Tab1",#N/A,FALSE,"P";"Tab2",#N/A,FALSE,"P"}</definedName>
    <definedName name="zzzz" localSheetId="7" hidden="1">{"Tab1",#N/A,FALSE,"P";"Tab2",#N/A,FALSE,"P"}</definedName>
    <definedName name="zzzz" hidden="1">{"Tab1",#N/A,FALSE,"P";"Tab2",#N/A,FALSE,"P"}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4" l="1"/>
  <c r="G300" i="19"/>
  <c r="H300" i="19" s="1"/>
  <c r="H299" i="19"/>
  <c r="G299" i="19"/>
  <c r="G298" i="19"/>
  <c r="H298" i="19" s="1"/>
  <c r="G297" i="19"/>
  <c r="H297" i="19" s="1"/>
  <c r="H296" i="19"/>
  <c r="G296" i="19"/>
  <c r="G295" i="19"/>
  <c r="H295" i="19" s="1"/>
  <c r="G294" i="19"/>
  <c r="H294" i="19" s="1"/>
  <c r="H293" i="19"/>
  <c r="G293" i="19"/>
  <c r="G292" i="19"/>
  <c r="H292" i="19" s="1"/>
  <c r="G291" i="19"/>
  <c r="H291" i="19" s="1"/>
  <c r="H290" i="19"/>
  <c r="G290" i="19"/>
  <c r="G289" i="19"/>
  <c r="H289" i="19" s="1"/>
  <c r="G288" i="19"/>
  <c r="H288" i="19" s="1"/>
  <c r="H287" i="19"/>
  <c r="G287" i="19"/>
  <c r="G286" i="19"/>
  <c r="H286" i="19" s="1"/>
  <c r="G285" i="19"/>
  <c r="H285" i="19" s="1"/>
  <c r="H284" i="19"/>
  <c r="G284" i="19"/>
  <c r="G283" i="19"/>
  <c r="H283" i="19" s="1"/>
  <c r="G282" i="19"/>
  <c r="H282" i="19" s="1"/>
  <c r="H281" i="19"/>
  <c r="G281" i="19"/>
  <c r="G280" i="19"/>
  <c r="H280" i="19" s="1"/>
  <c r="G279" i="19"/>
  <c r="H279" i="19" s="1"/>
  <c r="H278" i="19"/>
  <c r="G278" i="19"/>
  <c r="G277" i="19"/>
  <c r="H277" i="19" s="1"/>
  <c r="G276" i="19"/>
  <c r="H276" i="19" s="1"/>
  <c r="H275" i="19"/>
  <c r="G275" i="19"/>
  <c r="G274" i="19"/>
  <c r="H274" i="19" s="1"/>
  <c r="G273" i="19"/>
  <c r="H273" i="19" s="1"/>
  <c r="H272" i="19"/>
  <c r="G272" i="19"/>
  <c r="G271" i="19"/>
  <c r="H271" i="19" s="1"/>
  <c r="G270" i="19"/>
  <c r="H270" i="19" s="1"/>
  <c r="H269" i="19"/>
  <c r="G269" i="19"/>
  <c r="G268" i="19"/>
  <c r="H268" i="19" s="1"/>
  <c r="G267" i="19"/>
  <c r="H267" i="19" s="1"/>
  <c r="H266" i="19"/>
  <c r="G266" i="19"/>
  <c r="G265" i="19"/>
  <c r="H265" i="19" s="1"/>
  <c r="G264" i="19"/>
  <c r="H264" i="19" s="1"/>
  <c r="H263" i="19"/>
  <c r="G263" i="19"/>
  <c r="G262" i="19"/>
  <c r="H262" i="19" s="1"/>
  <c r="G261" i="19"/>
  <c r="H261" i="19" s="1"/>
  <c r="H260" i="19"/>
  <c r="G260" i="19"/>
  <c r="G259" i="19"/>
  <c r="H259" i="19" s="1"/>
  <c r="G258" i="19"/>
  <c r="H258" i="19" s="1"/>
  <c r="H257" i="19"/>
  <c r="G257" i="19"/>
  <c r="G256" i="19"/>
  <c r="H256" i="19" s="1"/>
  <c r="G255" i="19"/>
  <c r="H255" i="19" s="1"/>
  <c r="H254" i="19"/>
  <c r="G254" i="19"/>
  <c r="G253" i="19"/>
  <c r="H253" i="19" s="1"/>
  <c r="G252" i="19"/>
  <c r="H252" i="19" s="1"/>
  <c r="H251" i="19"/>
  <c r="G251" i="19"/>
  <c r="G250" i="19"/>
  <c r="H250" i="19" s="1"/>
  <c r="G249" i="19"/>
  <c r="H249" i="19" s="1"/>
  <c r="H248" i="19"/>
  <c r="G248" i="19"/>
  <c r="G247" i="19"/>
  <c r="H247" i="19" s="1"/>
  <c r="G246" i="19"/>
  <c r="H246" i="19" s="1"/>
  <c r="H245" i="19"/>
  <c r="G245" i="19"/>
  <c r="G244" i="19"/>
  <c r="H244" i="19" s="1"/>
  <c r="G243" i="19"/>
  <c r="H243" i="19" s="1"/>
  <c r="H242" i="19"/>
  <c r="G242" i="19"/>
  <c r="G241" i="19"/>
  <c r="H241" i="19" s="1"/>
  <c r="G240" i="19"/>
  <c r="H240" i="19" s="1"/>
  <c r="H239" i="19"/>
  <c r="G239" i="19"/>
  <c r="G238" i="19"/>
  <c r="H238" i="19" s="1"/>
  <c r="G237" i="19"/>
  <c r="H237" i="19" s="1"/>
  <c r="H236" i="19"/>
  <c r="G236" i="19"/>
  <c r="G235" i="19"/>
  <c r="H235" i="19" s="1"/>
  <c r="G234" i="19"/>
  <c r="H234" i="19" s="1"/>
  <c r="H233" i="19"/>
  <c r="G233" i="19"/>
  <c r="G232" i="19"/>
  <c r="H232" i="19" s="1"/>
  <c r="G231" i="19"/>
  <c r="H231" i="19" s="1"/>
  <c r="H230" i="19"/>
  <c r="G230" i="19"/>
  <c r="G229" i="19"/>
  <c r="H229" i="19" s="1"/>
  <c r="G228" i="19"/>
  <c r="H228" i="19" s="1"/>
  <c r="H227" i="19"/>
  <c r="G227" i="19"/>
  <c r="G226" i="19"/>
  <c r="H226" i="19" s="1"/>
  <c r="G225" i="19"/>
  <c r="H225" i="19" s="1"/>
  <c r="H224" i="19"/>
  <c r="G224" i="19"/>
  <c r="G223" i="19"/>
  <c r="H223" i="19" s="1"/>
  <c r="G222" i="19"/>
  <c r="H222" i="19" s="1"/>
  <c r="H221" i="19"/>
  <c r="G221" i="19"/>
  <c r="G220" i="19"/>
  <c r="H220" i="19" s="1"/>
  <c r="G219" i="19"/>
  <c r="H219" i="19" s="1"/>
  <c r="H218" i="19"/>
  <c r="G218" i="19"/>
  <c r="G217" i="19"/>
  <c r="H217" i="19" s="1"/>
  <c r="G216" i="19"/>
  <c r="H216" i="19" s="1"/>
  <c r="H215" i="19"/>
  <c r="G215" i="19"/>
  <c r="G214" i="19"/>
  <c r="H214" i="19" s="1"/>
  <c r="G213" i="19"/>
  <c r="H213" i="19" s="1"/>
  <c r="H212" i="19"/>
  <c r="G212" i="19"/>
  <c r="G211" i="19"/>
  <c r="H211" i="19" s="1"/>
  <c r="G210" i="19"/>
  <c r="H210" i="19" s="1"/>
  <c r="H209" i="19"/>
  <c r="G209" i="19"/>
  <c r="G208" i="19"/>
  <c r="H208" i="19" s="1"/>
  <c r="G207" i="19"/>
  <c r="H207" i="19" s="1"/>
  <c r="H206" i="19"/>
  <c r="G206" i="19"/>
  <c r="G205" i="19"/>
  <c r="H205" i="19" s="1"/>
  <c r="G204" i="19"/>
  <c r="H204" i="19" s="1"/>
  <c r="G203" i="19"/>
  <c r="H203" i="19" s="1"/>
  <c r="G202" i="19"/>
  <c r="H202" i="19" s="1"/>
  <c r="G201" i="19"/>
  <c r="H201" i="19" s="1"/>
  <c r="H200" i="19"/>
  <c r="G200" i="19"/>
  <c r="G199" i="19"/>
  <c r="H199" i="19" s="1"/>
  <c r="G198" i="19"/>
  <c r="H198" i="19" s="1"/>
  <c r="H197" i="19"/>
  <c r="G197" i="19"/>
  <c r="G196" i="19"/>
  <c r="H196" i="19" s="1"/>
  <c r="G195" i="19"/>
  <c r="H195" i="19" s="1"/>
  <c r="H194" i="19"/>
  <c r="G194" i="19"/>
  <c r="G193" i="19"/>
  <c r="H193" i="19" s="1"/>
  <c r="G192" i="19"/>
  <c r="H192" i="19" s="1"/>
  <c r="H191" i="19"/>
  <c r="G191" i="19"/>
  <c r="G190" i="19"/>
  <c r="H190" i="19" s="1"/>
  <c r="G189" i="19"/>
  <c r="H189" i="19" s="1"/>
  <c r="H188" i="19"/>
  <c r="G188" i="19"/>
  <c r="G187" i="19"/>
  <c r="H187" i="19" s="1"/>
  <c r="G186" i="19"/>
  <c r="H186" i="19" s="1"/>
  <c r="H185" i="19"/>
  <c r="G185" i="19"/>
  <c r="G184" i="19"/>
  <c r="H184" i="19" s="1"/>
  <c r="G183" i="19"/>
  <c r="H183" i="19" s="1"/>
  <c r="H182" i="19"/>
  <c r="G182" i="19"/>
  <c r="G181" i="19"/>
  <c r="H181" i="19" s="1"/>
  <c r="G180" i="19"/>
  <c r="H180" i="19" s="1"/>
  <c r="H179" i="19"/>
  <c r="G179" i="19"/>
  <c r="G178" i="19"/>
  <c r="H178" i="19" s="1"/>
  <c r="G177" i="19"/>
  <c r="H177" i="19" s="1"/>
  <c r="H176" i="19"/>
  <c r="G176" i="19"/>
  <c r="G175" i="19"/>
  <c r="H175" i="19" s="1"/>
  <c r="G174" i="19"/>
  <c r="H174" i="19" s="1"/>
  <c r="H173" i="19"/>
  <c r="G173" i="19"/>
  <c r="G172" i="19"/>
  <c r="H172" i="19" s="1"/>
  <c r="G171" i="19"/>
  <c r="H171" i="19" s="1"/>
  <c r="H170" i="19"/>
  <c r="G170" i="19"/>
  <c r="G169" i="19"/>
  <c r="H169" i="19" s="1"/>
  <c r="G168" i="19"/>
  <c r="H168" i="19" s="1"/>
  <c r="H167" i="19"/>
  <c r="G167" i="19"/>
  <c r="G166" i="19"/>
  <c r="H166" i="19" s="1"/>
  <c r="G165" i="19"/>
  <c r="H165" i="19" s="1"/>
  <c r="H164" i="19"/>
  <c r="G164" i="19"/>
  <c r="G163" i="19"/>
  <c r="H163" i="19" s="1"/>
  <c r="G162" i="19"/>
  <c r="H162" i="19" s="1"/>
  <c r="H161" i="19"/>
  <c r="G161" i="19"/>
  <c r="G160" i="19"/>
  <c r="H160" i="19" s="1"/>
  <c r="G159" i="19"/>
  <c r="H159" i="19" s="1"/>
  <c r="H158" i="19"/>
  <c r="G158" i="19"/>
  <c r="G157" i="19"/>
  <c r="H157" i="19" s="1"/>
  <c r="G156" i="19"/>
  <c r="H156" i="19" s="1"/>
  <c r="G155" i="19"/>
  <c r="H155" i="19" s="1"/>
  <c r="G154" i="19"/>
  <c r="H154" i="19" s="1"/>
  <c r="G153" i="19"/>
  <c r="H153" i="19" s="1"/>
  <c r="H152" i="19"/>
  <c r="G152" i="19"/>
  <c r="G151" i="19"/>
  <c r="H151" i="19" s="1"/>
  <c r="G150" i="19"/>
  <c r="H150" i="19" s="1"/>
  <c r="G149" i="19"/>
  <c r="H149" i="19" s="1"/>
  <c r="G148" i="19"/>
  <c r="H148" i="19" s="1"/>
  <c r="G147" i="19"/>
  <c r="H147" i="19" s="1"/>
  <c r="H146" i="19"/>
  <c r="G146" i="19"/>
  <c r="G145" i="19"/>
  <c r="H145" i="19" s="1"/>
  <c r="G144" i="19"/>
  <c r="H144" i="19" s="1"/>
  <c r="G143" i="19"/>
  <c r="H143" i="19" s="1"/>
  <c r="G142" i="19"/>
  <c r="H142" i="19" s="1"/>
  <c r="G141" i="19"/>
  <c r="H141" i="19" s="1"/>
  <c r="H140" i="19"/>
  <c r="G140" i="19"/>
  <c r="G139" i="19"/>
  <c r="H139" i="19" s="1"/>
  <c r="G138" i="19"/>
  <c r="H138" i="19" s="1"/>
  <c r="G137" i="19"/>
  <c r="H137" i="19" s="1"/>
  <c r="G136" i="19"/>
  <c r="H136" i="19" s="1"/>
  <c r="G135" i="19"/>
  <c r="H135" i="19" s="1"/>
  <c r="H134" i="19"/>
  <c r="G134" i="19"/>
  <c r="G133" i="19"/>
  <c r="H133" i="19" s="1"/>
  <c r="G132" i="19"/>
  <c r="H132" i="19" s="1"/>
  <c r="G131" i="19"/>
  <c r="H131" i="19" s="1"/>
  <c r="G130" i="19"/>
  <c r="H130" i="19" s="1"/>
  <c r="G129" i="19"/>
  <c r="H129" i="19" s="1"/>
  <c r="H128" i="19"/>
  <c r="G128" i="19"/>
  <c r="G127" i="19"/>
  <c r="H127" i="19" s="1"/>
  <c r="G126" i="19"/>
  <c r="H126" i="19" s="1"/>
  <c r="G125" i="19"/>
  <c r="H125" i="19" s="1"/>
  <c r="G124" i="19"/>
  <c r="H124" i="19" s="1"/>
  <c r="G123" i="19"/>
  <c r="H123" i="19" s="1"/>
  <c r="H122" i="19"/>
  <c r="G122" i="19"/>
  <c r="G121" i="19"/>
  <c r="H121" i="19" s="1"/>
  <c r="G120" i="19"/>
  <c r="H120" i="19" s="1"/>
  <c r="G119" i="19"/>
  <c r="H119" i="19" s="1"/>
  <c r="G118" i="19"/>
  <c r="H118" i="19" s="1"/>
  <c r="G117" i="19"/>
  <c r="H117" i="19" s="1"/>
  <c r="H116" i="19"/>
  <c r="G116" i="19"/>
  <c r="G115" i="19"/>
  <c r="H115" i="19" s="1"/>
  <c r="G114" i="19"/>
  <c r="H114" i="19" s="1"/>
  <c r="G113" i="19"/>
  <c r="H113" i="19" s="1"/>
  <c r="G112" i="19"/>
  <c r="H112" i="19" s="1"/>
  <c r="G111" i="19"/>
  <c r="H111" i="19" s="1"/>
  <c r="H110" i="19"/>
  <c r="G110" i="19"/>
  <c r="G109" i="19"/>
  <c r="H109" i="19" s="1"/>
  <c r="G108" i="19"/>
  <c r="H108" i="19" s="1"/>
  <c r="G107" i="19"/>
  <c r="H107" i="19" s="1"/>
  <c r="G106" i="19"/>
  <c r="H106" i="19" s="1"/>
  <c r="G105" i="19"/>
  <c r="H105" i="19" s="1"/>
  <c r="H104" i="19"/>
  <c r="G104" i="19"/>
  <c r="G103" i="19"/>
  <c r="H103" i="19" s="1"/>
  <c r="G102" i="19"/>
  <c r="H102" i="19" s="1"/>
  <c r="G101" i="19"/>
  <c r="H101" i="19" s="1"/>
  <c r="G100" i="19"/>
  <c r="H100" i="19" s="1"/>
  <c r="G99" i="19"/>
  <c r="H99" i="19" s="1"/>
  <c r="H98" i="19"/>
  <c r="G98" i="19"/>
  <c r="G97" i="19"/>
  <c r="H97" i="19" s="1"/>
  <c r="G96" i="19"/>
  <c r="H96" i="19" s="1"/>
  <c r="H95" i="19"/>
  <c r="G95" i="19"/>
  <c r="G94" i="19"/>
  <c r="H94" i="19" s="1"/>
  <c r="G93" i="19"/>
  <c r="H93" i="19" s="1"/>
  <c r="H92" i="19"/>
  <c r="G92" i="19"/>
  <c r="G91" i="19"/>
  <c r="H91" i="19" s="1"/>
  <c r="G90" i="19"/>
  <c r="H90" i="19" s="1"/>
  <c r="H89" i="19"/>
  <c r="G89" i="19"/>
  <c r="G88" i="19"/>
  <c r="H88" i="19" s="1"/>
  <c r="G87" i="19"/>
  <c r="H87" i="19" s="1"/>
  <c r="H86" i="19"/>
  <c r="G86" i="19"/>
  <c r="G85" i="19"/>
  <c r="H85" i="19" s="1"/>
  <c r="G84" i="19"/>
  <c r="H84" i="19" s="1"/>
  <c r="G83" i="19"/>
  <c r="H83" i="19" s="1"/>
  <c r="G82" i="19"/>
  <c r="H82" i="19" s="1"/>
  <c r="G81" i="19"/>
  <c r="H81" i="19" s="1"/>
  <c r="H80" i="19"/>
  <c r="G80" i="19"/>
  <c r="G79" i="19"/>
  <c r="H79" i="19" s="1"/>
  <c r="G78" i="19"/>
  <c r="H78" i="19" s="1"/>
  <c r="G77" i="19"/>
  <c r="H77" i="19" s="1"/>
  <c r="G76" i="19"/>
  <c r="H76" i="19" s="1"/>
  <c r="G75" i="19"/>
  <c r="H75" i="19" s="1"/>
  <c r="H74" i="19"/>
  <c r="G74" i="19"/>
  <c r="G73" i="19"/>
  <c r="H73" i="19" s="1"/>
  <c r="G72" i="19"/>
  <c r="H72" i="19" s="1"/>
  <c r="G71" i="19"/>
  <c r="H71" i="19" s="1"/>
  <c r="G70" i="19"/>
  <c r="H70" i="19" s="1"/>
  <c r="G69" i="19"/>
  <c r="H69" i="19" s="1"/>
  <c r="H68" i="19"/>
  <c r="G68" i="19"/>
  <c r="G67" i="19"/>
  <c r="H67" i="19" s="1"/>
  <c r="G66" i="19"/>
  <c r="H66" i="19" s="1"/>
  <c r="G65" i="19"/>
  <c r="H65" i="19" s="1"/>
  <c r="G64" i="19"/>
  <c r="H64" i="19" s="1"/>
  <c r="G63" i="19"/>
  <c r="H63" i="19" s="1"/>
  <c r="H62" i="19"/>
  <c r="G62" i="19"/>
  <c r="G61" i="19"/>
  <c r="H61" i="19" s="1"/>
  <c r="G60" i="19"/>
  <c r="H60" i="19" s="1"/>
  <c r="G59" i="19"/>
  <c r="H59" i="19" s="1"/>
  <c r="G58" i="19"/>
  <c r="H58" i="19" s="1"/>
  <c r="G57" i="19"/>
  <c r="H57" i="19" s="1"/>
  <c r="H56" i="19"/>
  <c r="G56" i="19"/>
  <c r="G55" i="19"/>
  <c r="H55" i="19" s="1"/>
  <c r="G54" i="19"/>
  <c r="H54" i="19" s="1"/>
  <c r="G53" i="19"/>
  <c r="H53" i="19" s="1"/>
  <c r="G52" i="19"/>
  <c r="H52" i="19" s="1"/>
  <c r="G51" i="19"/>
  <c r="H51" i="19" s="1"/>
  <c r="H50" i="19"/>
  <c r="G50" i="19"/>
  <c r="G49" i="19"/>
  <c r="H49" i="19" s="1"/>
  <c r="G48" i="19"/>
  <c r="H48" i="19" s="1"/>
  <c r="G47" i="19"/>
  <c r="H47" i="19" s="1"/>
  <c r="G46" i="19"/>
  <c r="H46" i="19" s="1"/>
  <c r="G45" i="19"/>
  <c r="H45" i="19" s="1"/>
  <c r="H44" i="19"/>
  <c r="G44" i="19"/>
  <c r="G43" i="19"/>
  <c r="H43" i="19" s="1"/>
  <c r="G42" i="19"/>
  <c r="H42" i="19" s="1"/>
  <c r="G41" i="19"/>
  <c r="H41" i="19" s="1"/>
  <c r="G40" i="19"/>
  <c r="H40" i="19" s="1"/>
  <c r="G39" i="19"/>
  <c r="H39" i="19" s="1"/>
  <c r="H38" i="19"/>
  <c r="G38" i="19"/>
  <c r="G37" i="19"/>
  <c r="H37" i="19" s="1"/>
  <c r="G36" i="19"/>
  <c r="H36" i="19" s="1"/>
  <c r="G35" i="19"/>
  <c r="H35" i="19" s="1"/>
  <c r="G34" i="19"/>
  <c r="H34" i="19" s="1"/>
  <c r="G33" i="19"/>
  <c r="H33" i="19" s="1"/>
  <c r="H32" i="19"/>
  <c r="G32" i="19"/>
  <c r="G31" i="19"/>
  <c r="H31" i="19" s="1"/>
  <c r="G30" i="19"/>
  <c r="H30" i="19" s="1"/>
  <c r="G29" i="19"/>
  <c r="H29" i="19" s="1"/>
  <c r="G28" i="19"/>
  <c r="H28" i="19" s="1"/>
  <c r="G27" i="19"/>
  <c r="H27" i="19" s="1"/>
  <c r="H26" i="19"/>
  <c r="G26" i="19"/>
  <c r="G25" i="19"/>
  <c r="H25" i="19" s="1"/>
  <c r="G24" i="19"/>
  <c r="H24" i="19" s="1"/>
  <c r="G23" i="19"/>
  <c r="H23" i="19" s="1"/>
  <c r="G22" i="19"/>
  <c r="H22" i="19" s="1"/>
  <c r="G21" i="19"/>
  <c r="H21" i="19" s="1"/>
  <c r="H20" i="19"/>
  <c r="G20" i="19"/>
  <c r="G19" i="19"/>
  <c r="H19" i="19" s="1"/>
  <c r="G18" i="19"/>
  <c r="H18" i="19" s="1"/>
  <c r="G17" i="19"/>
  <c r="H17" i="19" s="1"/>
  <c r="G16" i="19"/>
  <c r="H16" i="19" s="1"/>
  <c r="G15" i="19"/>
  <c r="H15" i="19" s="1"/>
  <c r="H14" i="19"/>
  <c r="G14" i="19"/>
  <c r="G13" i="19"/>
  <c r="H13" i="19" s="1"/>
  <c r="L37" i="11"/>
  <c r="L35" i="11"/>
  <c r="J35" i="11"/>
  <c r="K35" i="11" s="1"/>
  <c r="I35" i="11"/>
  <c r="L34" i="11"/>
  <c r="K34" i="11"/>
  <c r="J34" i="11"/>
  <c r="I34" i="11"/>
  <c r="L33" i="11"/>
  <c r="J33" i="11"/>
  <c r="K33" i="11" s="1"/>
  <c r="I33" i="11"/>
  <c r="L32" i="11"/>
  <c r="K32" i="11"/>
  <c r="J32" i="11"/>
  <c r="I32" i="11"/>
  <c r="L31" i="11"/>
  <c r="H31" i="11"/>
  <c r="H26" i="11" s="1"/>
  <c r="G31" i="11"/>
  <c r="J31" i="11" s="1"/>
  <c r="K31" i="11" s="1"/>
  <c r="F31" i="11"/>
  <c r="E31" i="11"/>
  <c r="E26" i="11" s="1"/>
  <c r="D31" i="11"/>
  <c r="D26" i="11" s="1"/>
  <c r="C31" i="11"/>
  <c r="L30" i="11"/>
  <c r="J30" i="11"/>
  <c r="K30" i="11" s="1"/>
  <c r="I30" i="11"/>
  <c r="L29" i="11"/>
  <c r="J29" i="11"/>
  <c r="K29" i="11" s="1"/>
  <c r="I29" i="11"/>
  <c r="L28" i="11"/>
  <c r="J28" i="11"/>
  <c r="K28" i="11" s="1"/>
  <c r="I28" i="11"/>
  <c r="L27" i="11"/>
  <c r="J27" i="11"/>
  <c r="K27" i="11" s="1"/>
  <c r="I27" i="11"/>
  <c r="J26" i="11"/>
  <c r="K26" i="11" s="1"/>
  <c r="G26" i="11"/>
  <c r="I26" i="11" s="1"/>
  <c r="F26" i="11"/>
  <c r="C26" i="11"/>
  <c r="L25" i="11"/>
  <c r="J25" i="11"/>
  <c r="K25" i="11" s="1"/>
  <c r="I25" i="11"/>
  <c r="L24" i="11"/>
  <c r="J24" i="11"/>
  <c r="K24" i="11" s="1"/>
  <c r="I24" i="11"/>
  <c r="L23" i="11"/>
  <c r="J23" i="11"/>
  <c r="K23" i="11" s="1"/>
  <c r="I23" i="11"/>
  <c r="L22" i="11"/>
  <c r="J22" i="11"/>
  <c r="K22" i="11" s="1"/>
  <c r="I22" i="11"/>
  <c r="L21" i="11"/>
  <c r="J21" i="11"/>
  <c r="K21" i="11" s="1"/>
  <c r="I21" i="11"/>
  <c r="L20" i="11"/>
  <c r="H20" i="11"/>
  <c r="H15" i="11" s="1"/>
  <c r="H36" i="11" s="1"/>
  <c r="G20" i="11"/>
  <c r="F20" i="11"/>
  <c r="E20" i="11"/>
  <c r="E15" i="11" s="1"/>
  <c r="D20" i="11"/>
  <c r="D15" i="11" s="1"/>
  <c r="D36" i="11" s="1"/>
  <c r="C20" i="11"/>
  <c r="J20" i="11" s="1"/>
  <c r="K20" i="11" s="1"/>
  <c r="L19" i="11"/>
  <c r="J19" i="11"/>
  <c r="K19" i="11" s="1"/>
  <c r="I19" i="11"/>
  <c r="L18" i="11"/>
  <c r="J18" i="11"/>
  <c r="K18" i="11" s="1"/>
  <c r="I18" i="11"/>
  <c r="L17" i="11"/>
  <c r="J17" i="11"/>
  <c r="K17" i="11" s="1"/>
  <c r="I17" i="11"/>
  <c r="L16" i="11"/>
  <c r="J16" i="11"/>
  <c r="K16" i="11" s="1"/>
  <c r="I16" i="11"/>
  <c r="J15" i="11"/>
  <c r="K15" i="11" s="1"/>
  <c r="G15" i="11"/>
  <c r="I15" i="11" s="1"/>
  <c r="F15" i="11"/>
  <c r="F36" i="11" s="1"/>
  <c r="C15" i="11"/>
  <c r="C36" i="11" s="1"/>
  <c r="E36" i="11" l="1"/>
  <c r="I20" i="11"/>
  <c r="I31" i="11"/>
  <c r="G36" i="11"/>
  <c r="L15" i="11"/>
  <c r="L26" i="11"/>
  <c r="J36" i="11" l="1"/>
  <c r="K36" i="11" s="1"/>
  <c r="L36" i="11"/>
  <c r="I36" i="11"/>
  <c r="G53" i="10" l="1"/>
  <c r="L52" i="10"/>
  <c r="J52" i="10"/>
  <c r="K52" i="10" s="1"/>
  <c r="L51" i="10"/>
  <c r="K51" i="10"/>
  <c r="J51" i="10"/>
  <c r="L50" i="10"/>
  <c r="I50" i="10"/>
  <c r="H50" i="10"/>
  <c r="J50" i="10" s="1"/>
  <c r="K50" i="10" s="1"/>
  <c r="G50" i="10"/>
  <c r="F50" i="10"/>
  <c r="E50" i="10"/>
  <c r="D50" i="10"/>
  <c r="L49" i="10"/>
  <c r="J49" i="10"/>
  <c r="K49" i="10" s="1"/>
  <c r="L48" i="10"/>
  <c r="J48" i="10"/>
  <c r="K48" i="10" s="1"/>
  <c r="L47" i="10"/>
  <c r="K47" i="10"/>
  <c r="J47" i="10"/>
  <c r="L46" i="10"/>
  <c r="K46" i="10"/>
  <c r="J46" i="10"/>
  <c r="L45" i="10"/>
  <c r="K45" i="10"/>
  <c r="J45" i="10"/>
  <c r="L44" i="10"/>
  <c r="J44" i="10"/>
  <c r="K44" i="10" s="1"/>
  <c r="L43" i="10"/>
  <c r="J43" i="10"/>
  <c r="K43" i="10" s="1"/>
  <c r="I43" i="10"/>
  <c r="H43" i="10"/>
  <c r="G43" i="10"/>
  <c r="F43" i="10"/>
  <c r="E43" i="10"/>
  <c r="D43" i="10"/>
  <c r="L42" i="10"/>
  <c r="J42" i="10"/>
  <c r="K42" i="10" s="1"/>
  <c r="I41" i="10"/>
  <c r="H41" i="10"/>
  <c r="J41" i="10" s="1"/>
  <c r="K41" i="10" s="1"/>
  <c r="G41" i="10"/>
  <c r="F41" i="10"/>
  <c r="E41" i="10"/>
  <c r="E53" i="10" s="1"/>
  <c r="D41" i="10"/>
  <c r="L40" i="10"/>
  <c r="J40" i="10"/>
  <c r="K40" i="10" s="1"/>
  <c r="L39" i="10"/>
  <c r="J39" i="10"/>
  <c r="K39" i="10" s="1"/>
  <c r="L38" i="10"/>
  <c r="J38" i="10"/>
  <c r="K38" i="10" s="1"/>
  <c r="L37" i="10"/>
  <c r="J37" i="10"/>
  <c r="K37" i="10" s="1"/>
  <c r="L36" i="10"/>
  <c r="J36" i="10"/>
  <c r="K36" i="10" s="1"/>
  <c r="L35" i="10"/>
  <c r="K35" i="10"/>
  <c r="J35" i="10"/>
  <c r="L34" i="10"/>
  <c r="K34" i="10"/>
  <c r="J34" i="10"/>
  <c r="L33" i="10"/>
  <c r="K33" i="10"/>
  <c r="J33" i="10"/>
  <c r="L32" i="10"/>
  <c r="J32" i="10"/>
  <c r="K32" i="10" s="1"/>
  <c r="L31" i="10"/>
  <c r="J31" i="10"/>
  <c r="K31" i="10" s="1"/>
  <c r="L30" i="10"/>
  <c r="J30" i="10"/>
  <c r="K30" i="10" s="1"/>
  <c r="L29" i="10"/>
  <c r="J29" i="10"/>
  <c r="K29" i="10" s="1"/>
  <c r="L28" i="10"/>
  <c r="J28" i="10"/>
  <c r="K28" i="10" s="1"/>
  <c r="L27" i="10"/>
  <c r="K27" i="10"/>
  <c r="J27" i="10"/>
  <c r="L26" i="10"/>
  <c r="K26" i="10"/>
  <c r="J26" i="10"/>
  <c r="L25" i="10"/>
  <c r="K25" i="10"/>
  <c r="J25" i="10"/>
  <c r="L24" i="10"/>
  <c r="J24" i="10"/>
  <c r="K24" i="10" s="1"/>
  <c r="L23" i="10"/>
  <c r="J23" i="10"/>
  <c r="K23" i="10" s="1"/>
  <c r="L22" i="10"/>
  <c r="J22" i="10"/>
  <c r="K22" i="10" s="1"/>
  <c r="L21" i="10"/>
  <c r="J21" i="10"/>
  <c r="K21" i="10" s="1"/>
  <c r="L20" i="10"/>
  <c r="J20" i="10"/>
  <c r="K20" i="10" s="1"/>
  <c r="L19" i="10"/>
  <c r="K19" i="10"/>
  <c r="J19" i="10"/>
  <c r="L18" i="10"/>
  <c r="K18" i="10"/>
  <c r="J18" i="10"/>
  <c r="L17" i="10"/>
  <c r="I17" i="10"/>
  <c r="H17" i="10"/>
  <c r="J17" i="10" s="1"/>
  <c r="K17" i="10" s="1"/>
  <c r="G17" i="10"/>
  <c r="F17" i="10"/>
  <c r="E17" i="10"/>
  <c r="D17" i="10"/>
  <c r="L16" i="10"/>
  <c r="J16" i="10"/>
  <c r="K16" i="10" s="1"/>
  <c r="L15" i="10"/>
  <c r="J15" i="10"/>
  <c r="K15" i="10" s="1"/>
  <c r="I14" i="10"/>
  <c r="I53" i="10" s="1"/>
  <c r="H14" i="10"/>
  <c r="J14" i="10" s="1"/>
  <c r="K14" i="10" s="1"/>
  <c r="G14" i="10"/>
  <c r="F14" i="10"/>
  <c r="F53" i="10" s="1"/>
  <c r="E14" i="10"/>
  <c r="D14" i="10"/>
  <c r="D53" i="10" s="1"/>
  <c r="L41" i="10" l="1"/>
  <c r="H53" i="10"/>
  <c r="L14" i="10"/>
  <c r="L53" i="10" l="1"/>
  <c r="J53" i="10"/>
  <c r="K53" i="10" s="1"/>
  <c r="J42" i="5"/>
  <c r="H42" i="5"/>
  <c r="I42" i="5" s="1"/>
  <c r="G42" i="5"/>
  <c r="B42" i="5"/>
  <c r="J41" i="5"/>
  <c r="I41" i="5"/>
  <c r="H41" i="5"/>
  <c r="G41" i="5"/>
  <c r="B41" i="5"/>
  <c r="F40" i="5"/>
  <c r="J40" i="5" s="1"/>
  <c r="E40" i="5"/>
  <c r="D40" i="5"/>
  <c r="C40" i="5"/>
  <c r="J38" i="5"/>
  <c r="H38" i="5"/>
  <c r="I38" i="5" s="1"/>
  <c r="G38" i="5"/>
  <c r="J36" i="5"/>
  <c r="H36" i="5"/>
  <c r="I36" i="5" s="1"/>
  <c r="G36" i="5"/>
  <c r="G35" i="5"/>
  <c r="F35" i="5"/>
  <c r="J35" i="5" s="1"/>
  <c r="E35" i="5"/>
  <c r="D35" i="5"/>
  <c r="C35" i="5"/>
  <c r="J34" i="5"/>
  <c r="H34" i="5"/>
  <c r="I34" i="5" s="1"/>
  <c r="G34" i="5"/>
  <c r="J33" i="5"/>
  <c r="H33" i="5"/>
  <c r="I33" i="5" s="1"/>
  <c r="G33" i="5"/>
  <c r="J32" i="5"/>
  <c r="H32" i="5"/>
  <c r="I32" i="5" s="1"/>
  <c r="G32" i="5"/>
  <c r="J31" i="5"/>
  <c r="H31" i="5"/>
  <c r="I31" i="5" s="1"/>
  <c r="G31" i="5"/>
  <c r="J30" i="5"/>
  <c r="H30" i="5"/>
  <c r="I30" i="5" s="1"/>
  <c r="G30" i="5"/>
  <c r="J29" i="5"/>
  <c r="F29" i="5"/>
  <c r="E29" i="5"/>
  <c r="G29" i="5" s="1"/>
  <c r="D29" i="5"/>
  <c r="C29" i="5"/>
  <c r="H29" i="5" s="1"/>
  <c r="I29" i="5" s="1"/>
  <c r="J28" i="5"/>
  <c r="H28" i="5"/>
  <c r="I28" i="5" s="1"/>
  <c r="G28" i="5"/>
  <c r="J27" i="5"/>
  <c r="H27" i="5"/>
  <c r="I27" i="5" s="1"/>
  <c r="G27" i="5"/>
  <c r="J26" i="5"/>
  <c r="F26" i="5"/>
  <c r="E26" i="5"/>
  <c r="G26" i="5" s="1"/>
  <c r="D26" i="5"/>
  <c r="C26" i="5"/>
  <c r="H26" i="5" s="1"/>
  <c r="I26" i="5" s="1"/>
  <c r="J25" i="5"/>
  <c r="H25" i="5"/>
  <c r="I25" i="5" s="1"/>
  <c r="G25" i="5"/>
  <c r="J24" i="5"/>
  <c r="H24" i="5"/>
  <c r="I24" i="5" s="1"/>
  <c r="G24" i="5"/>
  <c r="J23" i="5"/>
  <c r="F23" i="5"/>
  <c r="H23" i="5" s="1"/>
  <c r="I23" i="5" s="1"/>
  <c r="E23" i="5"/>
  <c r="G23" i="5" s="1"/>
  <c r="D23" i="5"/>
  <c r="C23" i="5"/>
  <c r="J22" i="5"/>
  <c r="H22" i="5"/>
  <c r="I22" i="5" s="1"/>
  <c r="G22" i="5"/>
  <c r="J21" i="5"/>
  <c r="H21" i="5"/>
  <c r="I21" i="5" s="1"/>
  <c r="G21" i="5"/>
  <c r="J20" i="5"/>
  <c r="H20" i="5"/>
  <c r="I20" i="5" s="1"/>
  <c r="G20" i="5"/>
  <c r="J19" i="5"/>
  <c r="H19" i="5"/>
  <c r="I19" i="5" s="1"/>
  <c r="G19" i="5"/>
  <c r="J18" i="5"/>
  <c r="H18" i="5"/>
  <c r="I18" i="5" s="1"/>
  <c r="G18" i="5"/>
  <c r="J17" i="5"/>
  <c r="H17" i="5"/>
  <c r="I17" i="5" s="1"/>
  <c r="G17" i="5"/>
  <c r="J16" i="5"/>
  <c r="F16" i="5"/>
  <c r="H16" i="5" s="1"/>
  <c r="I16" i="5" s="1"/>
  <c r="E16" i="5"/>
  <c r="G16" i="5" s="1"/>
  <c r="D16" i="5"/>
  <c r="C16" i="5"/>
  <c r="C15" i="5" s="1"/>
  <c r="C39" i="5" s="1"/>
  <c r="C43" i="5" s="1"/>
  <c r="J15" i="5"/>
  <c r="F15" i="5"/>
  <c r="E15" i="5"/>
  <c r="E39" i="5" s="1"/>
  <c r="E43" i="5" s="1"/>
  <c r="D15" i="5"/>
  <c r="D39" i="5" s="1"/>
  <c r="D43" i="5" s="1"/>
  <c r="M8" i="5"/>
  <c r="F39" i="5" l="1"/>
  <c r="G40" i="5"/>
  <c r="H35" i="5"/>
  <c r="I35" i="5" s="1"/>
  <c r="H40" i="5"/>
  <c r="I40" i="5" s="1"/>
  <c r="G15" i="5"/>
  <c r="H15" i="5"/>
  <c r="I15" i="5" s="1"/>
  <c r="F43" i="5" l="1"/>
  <c r="J39" i="5"/>
  <c r="H39" i="5"/>
  <c r="I39" i="5" s="1"/>
  <c r="G39" i="5"/>
  <c r="J43" i="5" l="1"/>
  <c r="H43" i="5"/>
  <c r="I43" i="5" s="1"/>
  <c r="G43" i="5"/>
  <c r="I54" i="4" l="1"/>
  <c r="F54" i="4"/>
  <c r="H54" i="4" s="1"/>
  <c r="I53" i="4"/>
  <c r="F53" i="4"/>
  <c r="H53" i="4" s="1"/>
  <c r="I52" i="4"/>
  <c r="H52" i="4"/>
  <c r="F52" i="4"/>
  <c r="I51" i="4"/>
  <c r="F51" i="4"/>
  <c r="H51" i="4" s="1"/>
  <c r="I50" i="4"/>
  <c r="H50" i="4"/>
  <c r="F50" i="4"/>
  <c r="I49" i="4"/>
  <c r="F49" i="4"/>
  <c r="H49" i="4" s="1"/>
  <c r="I48" i="4"/>
  <c r="H48" i="4"/>
  <c r="F48" i="4"/>
  <c r="I47" i="4"/>
  <c r="F47" i="4"/>
  <c r="H47" i="4" s="1"/>
  <c r="E46" i="4"/>
  <c r="I46" i="4" s="1"/>
  <c r="D46" i="4"/>
  <c r="C46" i="4"/>
  <c r="I45" i="4"/>
  <c r="H45" i="4"/>
  <c r="F45" i="4"/>
  <c r="I44" i="4"/>
  <c r="F44" i="4"/>
  <c r="H44" i="4" s="1"/>
  <c r="I43" i="4"/>
  <c r="H43" i="4"/>
  <c r="G43" i="4"/>
  <c r="I42" i="4"/>
  <c r="F42" i="4"/>
  <c r="H42" i="4" s="1"/>
  <c r="I41" i="4"/>
  <c r="H41" i="4"/>
  <c r="F41" i="4"/>
  <c r="I40" i="4"/>
  <c r="F40" i="4"/>
  <c r="H40" i="4" s="1"/>
  <c r="I39" i="4"/>
  <c r="F39" i="4"/>
  <c r="H39" i="4" s="1"/>
  <c r="I38" i="4"/>
  <c r="F38" i="4"/>
  <c r="H38" i="4" s="1"/>
  <c r="I37" i="4"/>
  <c r="H37" i="4"/>
  <c r="F37" i="4"/>
  <c r="I36" i="4"/>
  <c r="F36" i="4"/>
  <c r="F35" i="4" s="1"/>
  <c r="H35" i="4" s="1"/>
  <c r="I35" i="4"/>
  <c r="G35" i="4"/>
  <c r="E35" i="4"/>
  <c r="D35" i="4"/>
  <c r="D31" i="4" s="1"/>
  <c r="D55" i="4" s="1"/>
  <c r="C35" i="4"/>
  <c r="C31" i="4" s="1"/>
  <c r="I34" i="4"/>
  <c r="H34" i="4"/>
  <c r="F34" i="4"/>
  <c r="I33" i="4"/>
  <c r="H33" i="4"/>
  <c r="F33" i="4"/>
  <c r="I32" i="4"/>
  <c r="E32" i="4"/>
  <c r="F32" i="4" s="1"/>
  <c r="D32" i="4"/>
  <c r="C32" i="4"/>
  <c r="G31" i="4"/>
  <c r="I30" i="4"/>
  <c r="F30" i="4"/>
  <c r="H30" i="4" s="1"/>
  <c r="I29" i="4"/>
  <c r="E29" i="4"/>
  <c r="D29" i="4"/>
  <c r="C29" i="4"/>
  <c r="I28" i="4"/>
  <c r="G28" i="4"/>
  <c r="G27" i="4" s="1"/>
  <c r="H27" i="4" s="1"/>
  <c r="E27" i="4"/>
  <c r="I27" i="4" s="1"/>
  <c r="D27" i="4"/>
  <c r="C27" i="4"/>
  <c r="I26" i="4"/>
  <c r="H26" i="4"/>
  <c r="F26" i="4"/>
  <c r="I25" i="4"/>
  <c r="F25" i="4"/>
  <c r="H25" i="4" s="1"/>
  <c r="I24" i="4"/>
  <c r="G24" i="4"/>
  <c r="I23" i="4"/>
  <c r="H23" i="4"/>
  <c r="G23" i="4"/>
  <c r="F22" i="4"/>
  <c r="E22" i="4"/>
  <c r="I22" i="4" s="1"/>
  <c r="D22" i="4"/>
  <c r="C22" i="4"/>
  <c r="I21" i="4"/>
  <c r="F21" i="4"/>
  <c r="F19" i="4" s="1"/>
  <c r="I20" i="4"/>
  <c r="F20" i="4"/>
  <c r="H20" i="4" s="1"/>
  <c r="E19" i="4"/>
  <c r="I19" i="4" s="1"/>
  <c r="D19" i="4"/>
  <c r="C19" i="4"/>
  <c r="C18" i="4" s="1"/>
  <c r="D18" i="4"/>
  <c r="I17" i="4"/>
  <c r="H17" i="4"/>
  <c r="F17" i="4"/>
  <c r="F16" i="4"/>
  <c r="H16" i="4" s="1"/>
  <c r="E16" i="4"/>
  <c r="E15" i="4" s="1"/>
  <c r="I15" i="4" s="1"/>
  <c r="D16" i="4"/>
  <c r="D15" i="4" s="1"/>
  <c r="C16" i="4"/>
  <c r="C15" i="4" s="1"/>
  <c r="E28" i="3"/>
  <c r="D28" i="3"/>
  <c r="C28" i="3"/>
  <c r="E26" i="3"/>
  <c r="D26" i="3"/>
  <c r="C26" i="3"/>
  <c r="C23" i="3" s="1"/>
  <c r="E24" i="3"/>
  <c r="E23" i="3" s="1"/>
  <c r="D24" i="3"/>
  <c r="D23" i="3" s="1"/>
  <c r="C24" i="3"/>
  <c r="E21" i="3"/>
  <c r="E20" i="3" s="1"/>
  <c r="D21" i="3"/>
  <c r="D20" i="3" s="1"/>
  <c r="C21" i="3"/>
  <c r="C20" i="3" s="1"/>
  <c r="E18" i="3"/>
  <c r="D18" i="3"/>
  <c r="D15" i="3" s="1"/>
  <c r="C18" i="3"/>
  <c r="C15" i="3" s="1"/>
  <c r="E16" i="3"/>
  <c r="D16" i="3"/>
  <c r="C16" i="3"/>
  <c r="E15" i="3"/>
  <c r="H34" i="2"/>
  <c r="G34" i="2"/>
  <c r="H32" i="2"/>
  <c r="G32" i="2"/>
  <c r="F30" i="2"/>
  <c r="G30" i="2" s="1"/>
  <c r="E30" i="2"/>
  <c r="D30" i="2"/>
  <c r="F28" i="2"/>
  <c r="H28" i="2" s="1"/>
  <c r="F27" i="2"/>
  <c r="H27" i="2" s="1"/>
  <c r="E27" i="2"/>
  <c r="D27" i="2"/>
  <c r="H26" i="2"/>
  <c r="F26" i="2"/>
  <c r="G26" i="2" s="1"/>
  <c r="E26" i="2"/>
  <c r="D26" i="2"/>
  <c r="H24" i="2"/>
  <c r="G24" i="2"/>
  <c r="H23" i="2"/>
  <c r="G23" i="2"/>
  <c r="H22" i="2"/>
  <c r="G22" i="2"/>
  <c r="F21" i="2"/>
  <c r="G21" i="2" s="1"/>
  <c r="E21" i="2"/>
  <c r="E29" i="2" s="1"/>
  <c r="D21" i="2"/>
  <c r="D29" i="2" s="1"/>
  <c r="H20" i="2"/>
  <c r="G20" i="2"/>
  <c r="H19" i="2"/>
  <c r="G19" i="2"/>
  <c r="H18" i="2"/>
  <c r="G18" i="2"/>
  <c r="H17" i="2"/>
  <c r="G17" i="2"/>
  <c r="H16" i="2"/>
  <c r="F16" i="2"/>
  <c r="G16" i="2" s="1"/>
  <c r="E16" i="2"/>
  <c r="E28" i="2" s="1"/>
  <c r="D16" i="2"/>
  <c r="D28" i="2" s="1"/>
  <c r="C33" i="3" l="1"/>
  <c r="E33" i="3"/>
  <c r="D33" i="3"/>
  <c r="H32" i="4"/>
  <c r="C55" i="4"/>
  <c r="H19" i="4"/>
  <c r="H24" i="4"/>
  <c r="H28" i="4"/>
  <c r="G27" i="2"/>
  <c r="H21" i="4"/>
  <c r="F15" i="4"/>
  <c r="H15" i="4" s="1"/>
  <c r="I16" i="4"/>
  <c r="F29" i="4"/>
  <c r="H29" i="4" s="1"/>
  <c r="E31" i="4"/>
  <c r="G28" i="2"/>
  <c r="H30" i="2"/>
  <c r="H21" i="2"/>
  <c r="F29" i="2"/>
  <c r="H46" i="4"/>
  <c r="G22" i="4"/>
  <c r="G18" i="4" s="1"/>
  <c r="G55" i="4" s="1"/>
  <c r="H36" i="4"/>
  <c r="E18" i="4"/>
  <c r="I31" i="4" l="1"/>
  <c r="E55" i="4"/>
  <c r="I18" i="4"/>
  <c r="F18" i="4"/>
  <c r="H18" i="4" s="1"/>
  <c r="H22" i="4"/>
  <c r="H29" i="2"/>
  <c r="G29" i="2"/>
  <c r="F31" i="4"/>
  <c r="I55" i="4" l="1"/>
  <c r="H31" i="4"/>
  <c r="F55" i="4"/>
  <c r="H55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0E582B8-696E-4E42-84C4-2675777CCEB0}" odcFile="C:\Users\rjsantana\Documents\Mis archivos de origen de datos\datos EJECUCION INGRESO Y GASTO A LA FECHA EJECUCION INGRESOS Y GASTOS.odc" keepAlive="1" name="datos EJECUCION INGRESO Y GASTO A LA FECHA EJECUCION INGRESOS Y GASTOS" type="5" refreshedVersion="8" background="1">
    <dbPr connection="Provider=MSOLAP.8;Integrated Security=SSPI;Persist Security Info=True;Initial Catalog=EJECUCION INGRESO Y GASTO A LA FECHA;Data Source=datos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<sst xmlns="http://schemas.openxmlformats.org/spreadsheetml/2006/main" count="2008" uniqueCount="1012">
  <si>
    <t>MINISTERIO DE HACIENDA</t>
  </si>
  <si>
    <t>DIRECCIÓN GENERAL DE PRESUPUESTO</t>
  </si>
  <si>
    <t>DIRECCIÓN DE ESTUDIOS ECONÓMICOS Y SEGUIMIENTO FINANCIERO</t>
  </si>
  <si>
    <t>PIB Nominal (Millones RD$)</t>
  </si>
  <si>
    <t>Valores en Millones de RD$</t>
  </si>
  <si>
    <t>Indicadores</t>
  </si>
  <si>
    <t xml:space="preserve">Pres. Inicial      </t>
  </si>
  <si>
    <t xml:space="preserve">Presupuesto </t>
  </si>
  <si>
    <t>Devengado</t>
  </si>
  <si>
    <t>% Devengado</t>
  </si>
  <si>
    <t>% del PIB</t>
  </si>
  <si>
    <t>Ley núm. 80-23</t>
  </si>
  <si>
    <t>Vigente</t>
  </si>
  <si>
    <t>4 = 3/2</t>
  </si>
  <si>
    <t>5 = (3/PIB)</t>
  </si>
  <si>
    <t>1 - INGRESOS</t>
  </si>
  <si>
    <t>1.1 - Ingresos corrientes</t>
  </si>
  <si>
    <t>1.1.6.5 - Donaciones Corrientes</t>
  </si>
  <si>
    <t>1.2 - Ingresos de capital</t>
  </si>
  <si>
    <t>1.2.4.4 - Donaciones 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</si>
  <si>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</si>
  <si>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</si>
  <si>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</si>
  <si>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</si>
  <si>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</si>
  <si>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</si>
  <si>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</si>
  <si>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</si>
  <si>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</si>
  <si>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</si>
  <si>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</si>
  <si>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</si>
  <si>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</si>
  <si>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Fecha de imputación al 31/10/2024// Fecha de registro al 07/11/2024</t>
  </si>
  <si>
    <t>2. Se utilizó el PIB del Panorama Macroeconómico actualizado al 21 de agosto de 2024,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</si>
  <si>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</si>
  <si>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Tabla 5. Gastos para reducir la brecha de género según clasificador funcional</t>
  </si>
  <si>
    <t>DETALLE</t>
  </si>
  <si>
    <t>PRESUPUESTO INICIAL</t>
  </si>
  <si>
    <t>PRESUPUESTO VIGENTE</t>
  </si>
  <si>
    <t>PRESUPUESTO DEVENGADO</t>
  </si>
  <si>
    <t>1-SERVICIOS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</si>
  <si>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</si>
  <si>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</si>
  <si>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</si>
  <si>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</si>
  <si>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</si>
  <si>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</si>
  <si>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</si>
  <si>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</si>
  <si>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</si>
  <si>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</si>
  <si>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</si>
  <si>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</si>
  <si>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</si>
  <si>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</si>
  <si>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</si>
  <si>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</si>
  <si>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</si>
  <si>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TOTAL</t>
  </si>
  <si>
    <t>Notas: *Cifras preliminares.</t>
  </si>
  <si>
    <t>1. Los datos presentados corresponden al acumulado del mes de octubre con fecha de registro al 07/11/2024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</si>
  <si>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</si>
  <si>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</si>
  <si>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Tabla 6. Incidencia del gasto del Gobierno Central en el cambio climático</t>
  </si>
  <si>
    <t>EJECUCIÓN
% PIB</t>
  </si>
  <si>
    <t>INCIDENCIA POSITIVA</t>
  </si>
  <si>
    <t>INCIDENCIA NEGATIVA</t>
  </si>
  <si>
    <t>INCIDENCIA NETA</t>
  </si>
  <si>
    <t>6=4-5</t>
  </si>
  <si>
    <t>7 = (3/PIB)</t>
  </si>
  <si>
    <t>1.4.02-Servicios de protección contra incendios</t>
  </si>
  <si>
    <t>2.2-Agropecuaria, caza, pesca y silvicultura</t>
  </si>
  <si>
    <t>2.2.04-Conservación, ampliación y explotación racionalizada de reservas forestales.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</si>
  <si>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</si>
  <si>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</si>
  <si>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</si>
  <si>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</si>
  <si>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</si>
  <si>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</si>
  <si>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</si>
  <si>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</si>
  <si>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</si>
  <si>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</si>
  <si>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</si>
  <si>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</si>
  <si>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</si>
  <si>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</si>
  <si>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</si>
  <si>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</si>
  <si>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</si>
  <si>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</si>
  <si>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</si>
  <si>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</si>
  <si>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</si>
  <si>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</si>
  <si>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</si>
  <si>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</si>
  <si>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</si>
  <si>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</si>
  <si>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</si>
  <si>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</si>
  <si>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</si>
  <si>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</si>
  <si>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</si>
  <si>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</si>
  <si>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</si>
  <si>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</si>
  <si>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</si>
  <si>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2. Para el PIB 2024 se utilizó el PIB del Panorama Macroeconómico actualizado al 21 de agosto de 2024, elaborado por el Ministerio de Economía Planificación y Desarrollo.</t>
  </si>
  <si>
    <t>Octubre 2023 y 2024</t>
  </si>
  <si>
    <t>VARIACIÓN 2024/2023</t>
  </si>
  <si>
    <t>% PIB</t>
  </si>
  <si>
    <t>PERCIBIDO OCTUBRE</t>
  </si>
  <si>
    <t>PERCIBIDO*</t>
  </si>
  <si>
    <t>% EJECUCION*</t>
  </si>
  <si>
    <t>ABS.</t>
  </si>
  <si>
    <t>REL.</t>
  </si>
  <si>
    <t>5 = (4/3)</t>
  </si>
  <si>
    <t>6 = (4 - 1)</t>
  </si>
  <si>
    <t>7 = (6/1)</t>
  </si>
  <si>
    <t>8= 4/PIB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</si>
  <si>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</si>
  <si>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</si>
  <si>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</si>
  <si>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</si>
  <si>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</si>
  <si>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</si>
  <si>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</si>
  <si>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</si>
  <si>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</si>
  <si>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</si>
  <si>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</si>
  <si>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</si>
  <si>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</si>
  <si>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</si>
  <si>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</si>
  <si>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</si>
  <si>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</si>
  <si>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</si>
  <si>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</si>
  <si>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</si>
  <si>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</si>
  <si>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</si>
  <si>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</si>
  <si>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</si>
  <si>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</si>
  <si>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</si>
  <si>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</si>
  <si>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2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</si>
  <si>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</si>
  <si>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31/10/2024// Fecha de registro al 07/11/2024</t>
  </si>
  <si>
    <t>3. Se utilizó el PIB del Panorama Macroeconómico actualizado al 03 de junio del 2024, elaborado por el Ministerio de Economía Planificación y Desarrollo.</t>
  </si>
  <si>
    <r>
      <t xml:space="preserve">Fuente: </t>
    </r>
    <r>
      <rPr>
        <sz val="12"/>
        <rFont val="Avenir Next LT Pro"/>
        <family val="2"/>
      </rPr>
      <t>Sistema de Información de la Gestión Financiera (SIGEF).</t>
    </r>
  </si>
  <si>
    <t>Valores 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</si>
  <si>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</si>
  <si>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31/10/2024 // Fecha de registro al 07/11/2024.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</si>
  <si>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</si>
  <si>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Ilustración 2. Composición del gasto del gobierno central por finalidad</t>
  </si>
  <si>
    <t>(Octubre 2024)</t>
  </si>
  <si>
    <t>Notas:</t>
  </si>
  <si>
    <t>1. Fecha de imputación al 31/10/2024 // Fecha de registro al 07/11/2024.</t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</si>
  <si>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</si>
  <si>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Mapa 1. Inversión Pública por Provincia</t>
  </si>
  <si>
    <t>(Septiembre 2024)</t>
  </si>
  <si>
    <t>País</t>
  </si>
  <si>
    <t xml:space="preserve">Provincia </t>
  </si>
  <si>
    <t>Montos</t>
  </si>
  <si>
    <t xml:space="preserve">República Dominicana </t>
  </si>
  <si>
    <t xml:space="preserve">Distrito Nacional </t>
  </si>
  <si>
    <t xml:space="preserve">Azua 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</si>
  <si>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</si>
  <si>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</si>
  <si>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</si>
  <si>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</si>
  <si>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</si>
  <si>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</si>
  <si>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</si>
  <si>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</si>
  <si>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</si>
  <si>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</si>
  <si>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</si>
  <si>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 xml:space="preserve">María Trinidad Sánchez </t>
  </si>
  <si>
    <t>Monte Cristí</t>
  </si>
  <si>
    <t>Pedernales</t>
  </si>
  <si>
    <t>Peravia</t>
  </si>
  <si>
    <t>Puerto Plata</t>
  </si>
  <si>
    <t>Hermanas Mirabal</t>
  </si>
  <si>
    <t>Samaná</t>
  </si>
  <si>
    <t>San Cristobal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</si>
  <si>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</si>
  <si>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</si>
  <si>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</si>
  <si>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</si>
  <si>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</si>
  <si>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</si>
  <si>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</si>
  <si>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</si>
  <si>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</si>
  <si>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</si>
  <si>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 xml:space="preserve">Santo Domingo </t>
  </si>
  <si>
    <t>Nota: Excluye la inversión pública multiprovincial</t>
  </si>
  <si>
    <t>DEVENGADO OCTUBRE</t>
  </si>
  <si>
    <t>VIGENTE*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</si>
  <si>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</si>
  <si>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</si>
  <si>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t>PAGADO*</t>
  </si>
  <si>
    <t>6 = (4-1)</t>
  </si>
  <si>
    <t>7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</si>
  <si>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</si>
  <si>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</si>
  <si>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</si>
  <si>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</si>
  <si>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</si>
  <si>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</si>
  <si>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</si>
  <si>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</si>
  <si>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</si>
  <si>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</si>
  <si>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</si>
  <si>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</si>
  <si>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</si>
  <si>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</si>
  <si>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</si>
  <si>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</si>
  <si>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</si>
  <si>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</si>
  <si>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</si>
  <si>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</si>
  <si>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</si>
  <si>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</si>
  <si>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</si>
  <si>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</si>
  <si>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</si>
  <si>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</si>
  <si>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</si>
  <si>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</si>
  <si>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</si>
  <si>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</si>
  <si>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</si>
  <si>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</si>
  <si>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</si>
  <si>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</si>
  <si>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</si>
  <si>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</si>
  <si>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</si>
  <si>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</si>
  <si>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</si>
  <si>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</si>
  <si>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31/10/2024 // Fecha de registro al 07/11/2024</t>
  </si>
  <si>
    <t xml:space="preserve">2. Se utilizó el PIB del Panorama Macroeconómico actualizado al 21 de agosto del 2024, elaborado por el Ministerio de Economía Planificación y Desarrollo. </t>
  </si>
  <si>
    <t xml:space="preserve">Tabla 2. Ingresos por Clasificación Económica </t>
  </si>
  <si>
    <t>Ilustración 1. Top 3 Instituciones con Mayor Ejecución de Gastos - Octubre 2024</t>
  </si>
  <si>
    <t>Tabla 3. Gastos del Gobierno Central por Clasificación Económica (Octubre 2023 y 2024)</t>
  </si>
  <si>
    <t>OCTUBRE</t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</si>
  <si>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</si>
  <si>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</si>
  <si>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7= (5/3)</t>
  </si>
  <si>
    <t>8 = (5-1)</t>
  </si>
  <si>
    <t>9= 8/1</t>
  </si>
  <si>
    <t>10 = (5/PIB)</t>
  </si>
  <si>
    <t>2.1.2 - Gastos de consumo</t>
  </si>
  <si>
    <t>2.1.3 - Prestaciones de la seguridad social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</si>
  <si>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</si>
  <si>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</si>
  <si>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</si>
  <si>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</si>
  <si>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</si>
  <si>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</si>
  <si>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</si>
  <si>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</si>
  <si>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</si>
  <si>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</si>
  <si>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</si>
  <si>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</si>
  <si>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</si>
  <si>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</si>
  <si>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</si>
  <si>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</si>
  <si>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Gráfico 2. Transferencias corrientes otorgadas a Instituciones</t>
  </si>
  <si>
    <t xml:space="preserve">Nota: </t>
  </si>
  <si>
    <t>Gráfico 3. Transferencias de capital otorgadas a Instituciones</t>
  </si>
  <si>
    <t>Anexo 1. Ingresos por Clasificación Económica (Octubre 2024)</t>
  </si>
  <si>
    <t xml:space="preserve">Valores en Millones de RD$ </t>
  </si>
  <si>
    <t>(Título - Subtítulo - Grupo - Auxiliar)</t>
  </si>
  <si>
    <t>1.1-Ingresos Corrientes</t>
  </si>
  <si>
    <t>1.1.1-Impuestos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</si>
  <si>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</si>
  <si>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</si>
  <si>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</si>
  <si>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</si>
  <si>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</si>
  <si>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</si>
  <si>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</si>
  <si>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</si>
  <si>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</si>
  <si>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</si>
  <si>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</si>
  <si>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</si>
  <si>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</si>
  <si>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</si>
  <si>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</si>
  <si>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</si>
  <si>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</si>
  <si>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</si>
  <si>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</si>
  <si>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</si>
  <si>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</si>
  <si>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</si>
  <si>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1.1.1.4.01-Interés indemnizatorio de los impuestos sobre los ingresos de personas físicas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</si>
  <si>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</si>
  <si>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</si>
  <si>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</si>
  <si>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</si>
  <si>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</si>
  <si>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</si>
  <si>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</si>
  <si>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</si>
  <si>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</si>
  <si>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</si>
  <si>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</si>
  <si>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</si>
  <si>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</si>
  <si>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</si>
  <si>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</si>
  <si>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</si>
  <si>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</si>
  <si>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</si>
  <si>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</si>
  <si>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</si>
  <si>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</si>
  <si>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</si>
  <si>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</si>
  <si>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</si>
  <si>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</si>
  <si>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1.1.4.1.02-Impuesto adicional sobre mercancías y servicios</t>
  </si>
  <si>
    <t>1.1.4.1.03-Impuesto sobre ventas condicionales de muebles</t>
  </si>
  <si>
    <t>1.1.4.2.03-Impuesto adicional de RD$2.0 al consumo de gasoil y gasolina premium-regular</t>
  </si>
  <si>
    <t>1.1.4.2.07-Impuesto selectivo ron y demás aguardientes de caña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</si>
  <si>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</si>
  <si>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</si>
  <si>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</si>
  <si>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</si>
  <si>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</si>
  <si>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</si>
  <si>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</si>
  <si>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</si>
  <si>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</si>
  <si>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</si>
  <si>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</si>
  <si>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</si>
  <si>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</si>
  <si>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</si>
  <si>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</si>
  <si>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</si>
  <si>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</si>
  <si>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</si>
  <si>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</si>
  <si>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</si>
  <si>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</si>
  <si>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</si>
  <si>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</si>
  <si>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</si>
  <si>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1.1.4.3.11-Permiso p/inst. laboratorios industriales y farmacéuticos</t>
  </si>
  <si>
    <t>1.1.4.3.28-Impuesto sobre tramitación de documentos</t>
  </si>
  <si>
    <t>1.1.4.3.33-Licencias de construcción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</si>
  <si>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</si>
  <si>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</si>
  <si>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</si>
  <si>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</si>
  <si>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</si>
  <si>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</si>
  <si>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</si>
  <si>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</si>
  <si>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</si>
  <si>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</si>
  <si>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</si>
  <si>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</si>
  <si>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</si>
  <si>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</si>
  <si>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</si>
  <si>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</si>
  <si>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</si>
  <si>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</si>
  <si>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</si>
  <si>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</si>
  <si>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</si>
  <si>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</si>
  <si>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</si>
  <si>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</si>
  <si>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</si>
  <si>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</si>
  <si>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</si>
  <si>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</si>
  <si>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</si>
  <si>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</si>
  <si>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</si>
  <si>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</si>
  <si>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</si>
  <si>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</si>
  <si>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</si>
  <si>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1.5.1.2.01-Venta de servicios isla Catalina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</si>
  <si>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</si>
  <si>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</si>
  <si>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</si>
  <si>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</si>
  <si>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</si>
  <si>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</si>
  <si>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</si>
  <si>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</si>
  <si>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</si>
  <si>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</si>
  <si>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</si>
  <si>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</si>
  <si>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</si>
  <si>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</si>
  <si>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</si>
  <si>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1.5.1.4.15-Contribución por costo confección placas exoneradas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</si>
  <si>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</si>
  <si>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</si>
  <si>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</si>
  <si>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</si>
  <si>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</si>
  <si>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</si>
  <si>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</si>
  <si>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</si>
  <si>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</si>
  <si>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</si>
  <si>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</si>
  <si>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</si>
  <si>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1.6.1.3.09-Alquileres o arrendamientos de bienes muebles</t>
  </si>
  <si>
    <t>1.6.1.5.01-Interés indemnizatorio de las regalías mineras en US$</t>
  </si>
  <si>
    <t>1.1.6-Transferencias y donaciones corrientes recibidas</t>
  </si>
  <si>
    <t>1.1.6.1-Transferencias del sector privado</t>
  </si>
  <si>
    <t>1.4.1.1.01-Zonas francas</t>
  </si>
  <si>
    <t>1.4.1.1.99-Otras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</si>
  <si>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</si>
  <si>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</si>
  <si>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</si>
  <si>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</si>
  <si>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</si>
  <si>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</si>
  <si>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</si>
  <si>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1.3.1.1.01-Donaciones corrientes en dinero de gobiernos extranjeros</t>
  </si>
  <si>
    <t>1.3.1.2.02-Donaciones corrientes en especie y servicios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</si>
  <si>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</si>
  <si>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</si>
  <si>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</si>
  <si>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</si>
  <si>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</si>
  <si>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</si>
  <si>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</si>
  <si>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</si>
  <si>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</si>
  <si>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1.6.4.1.04-Fianzas Judiciales y depósitos en consignación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</si>
  <si>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</si>
  <si>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</si>
  <si>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</si>
  <si>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</si>
  <si>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1.9.1.1.01-Ingresos a especificar Dirección General Imps. Internos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</si>
  <si>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</si>
  <si>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</si>
  <si>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</si>
  <si>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</si>
  <si>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</si>
  <si>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</si>
  <si>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1.2.4.2-Transferencias del sector publico</t>
  </si>
  <si>
    <t>1.4.2.2.99-Otros</t>
  </si>
  <si>
    <t>1.4.2.4.01-De instituciones públicas de la seguridad social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</si>
  <si>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</si>
  <si>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</si>
  <si>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</si>
  <si>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</si>
  <si>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</si>
  <si>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</si>
  <si>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</si>
  <si>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</si>
  <si>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</si>
  <si>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Total General</t>
  </si>
  <si>
    <t>1. Fecha de imputación al 30/04/2024 // Fecha de registro al 07/05/2024</t>
  </si>
  <si>
    <t>Anexo 2. Distribución Geográfica de Proyectos de Inversión (Octubre 2024)</t>
  </si>
  <si>
    <t>PRESUPUESTO INICIAL (Ley 80-23)</t>
  </si>
  <si>
    <t>DEVENGADO</t>
  </si>
  <si>
    <t>Vars.</t>
  </si>
  <si>
    <t>(Región - Provincia - Función)</t>
  </si>
  <si>
    <t xml:space="preserve">Abs. </t>
  </si>
  <si>
    <t>Rel.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</si>
  <si>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</si>
  <si>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</si>
  <si>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</si>
  <si>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</si>
  <si>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</si>
  <si>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</si>
  <si>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99-MULTIPROVINCIAL</t>
  </si>
  <si>
    <t>13-LA VEGA</t>
  </si>
  <si>
    <t>06-DUARTE</t>
  </si>
  <si>
    <t>2.9-Otros servicios económicos</t>
  </si>
  <si>
    <t>19-HERMANAS MIRABAL</t>
  </si>
  <si>
    <t>05-DAJABON</t>
  </si>
  <si>
    <t>1.3-Defensa nacional</t>
  </si>
  <si>
    <t>15-MONTE CRISTI</t>
  </si>
  <si>
    <t>26-SANTIAGO RODRIGUEZ</t>
  </si>
  <si>
    <t>27-VALVERDE</t>
  </si>
  <si>
    <t>17-PERAVIA</t>
  </si>
  <si>
    <t>03-BAHORUCO</t>
  </si>
  <si>
    <t>04-BARAHONA</t>
  </si>
  <si>
    <t>10-INDEPENDENCIA</t>
  </si>
  <si>
    <t>16-PEDERNALES</t>
  </si>
  <si>
    <t>02-AZUA</t>
  </si>
  <si>
    <t>22-SAN JUAN</t>
  </si>
  <si>
    <t>08-EL SEIBO</t>
  </si>
  <si>
    <t>11-LA ALTAGRACIA</t>
  </si>
  <si>
    <t>12-LA ROMANA</t>
  </si>
  <si>
    <t>29-MONTE PLATA</t>
  </si>
  <si>
    <t>30-HATO MAYOR</t>
  </si>
  <si>
    <t>01-DISTRITO NACIONAL</t>
  </si>
  <si>
    <t>32-SANTO DOMINGO</t>
  </si>
  <si>
    <t>88-MULTIREGIONAL</t>
  </si>
  <si>
    <t>98-NACIONAL</t>
  </si>
  <si>
    <t>Anexo 3. Distribución por Programas (Octubre 2024)</t>
  </si>
  <si>
    <t xml:space="preserve">Gobierno Central </t>
  </si>
  <si>
    <t>VIGENTE</t>
  </si>
  <si>
    <t>COMPROMISO</t>
  </si>
  <si>
    <t>PAGADO</t>
  </si>
  <si>
    <t>(Capítulo - Subcapítulo - Unidad Ejecutora - Programa)</t>
  </si>
  <si>
    <t>(Ley 80-23)</t>
  </si>
  <si>
    <t>0101-SENADO DE LA REPÚBLICA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</si>
  <si>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</si>
  <si>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</si>
  <si>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</si>
  <si>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</si>
  <si>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</si>
  <si>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</si>
  <si>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</si>
  <si>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</si>
  <si>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</si>
  <si>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</si>
  <si>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</si>
  <si>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</si>
  <si>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</si>
  <si>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</si>
  <si>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</si>
  <si>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</si>
  <si>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</si>
  <si>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</si>
  <si>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</si>
  <si>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</si>
  <si>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</si>
  <si>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</si>
  <si>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</si>
  <si>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</si>
  <si>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</si>
  <si>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</si>
  <si>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</si>
  <si>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</si>
  <si>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</si>
  <si>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</si>
  <si>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</si>
  <si>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12-Mantenimiento, seguridad y asistencia vial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</si>
  <si>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</si>
  <si>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</si>
  <si>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</si>
  <si>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</si>
  <si>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</si>
  <si>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</si>
  <si>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</si>
  <si>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</si>
  <si>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</si>
  <si>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</si>
  <si>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</si>
  <si>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</si>
  <si>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</si>
  <si>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</si>
  <si>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</si>
  <si>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</si>
  <si>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</si>
  <si>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</si>
  <si>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</si>
  <si>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</si>
  <si>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</si>
  <si>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</si>
  <si>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18-Desarrollo territorial y de comunidades</t>
  </si>
  <si>
    <t>0006-CENTRO DE OPERACIONES DE EMERGENCIAS (COE)</t>
  </si>
  <si>
    <t>13-Atención y prevención de desastres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</si>
  <si>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</si>
  <si>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</si>
  <si>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</si>
  <si>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</si>
  <si>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</si>
  <si>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</si>
  <si>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01-MINISTERIO DE INTERIOR Y POLICIA</t>
  </si>
  <si>
    <t>0001-MINISTERIO DE INTERIOR Y POLICIA</t>
  </si>
  <si>
    <t>11-Asistencia y prevención para seguridad ciudadana</t>
  </si>
  <si>
    <t>15-Gestión integral provincial</t>
  </si>
  <si>
    <t>50-Reducción de crímenes y delitos que afectan a la seguridad ciudadana</t>
  </si>
  <si>
    <t>0002-DIRECCIÓN GENERAL DE MIGRACIÓN</t>
  </si>
  <si>
    <t>12-Servicios de control y regulación migratoria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</si>
  <si>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</si>
  <si>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</si>
  <si>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</si>
  <si>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</si>
  <si>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</si>
  <si>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</si>
  <si>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</si>
  <si>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</si>
  <si>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</si>
  <si>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</si>
  <si>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</si>
  <si>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</si>
  <si>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</si>
  <si>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P.N.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</si>
  <si>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</si>
  <si>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</si>
  <si>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</si>
  <si>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14-Servicios de salud, seguridad y bienestar social de la P.N.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</si>
  <si>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</si>
  <si>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</si>
  <si>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</si>
  <si>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</si>
  <si>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</si>
  <si>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</si>
  <si>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</si>
  <si>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0004-INSTITUTO DE SEGURIDAD SOCIAL DE LAS FUERZAS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</si>
  <si>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</si>
  <si>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</si>
  <si>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</si>
  <si>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</si>
  <si>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</si>
  <si>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</si>
  <si>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</si>
  <si>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</si>
  <si>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</si>
  <si>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</si>
  <si>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</si>
  <si>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</si>
  <si>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</si>
  <si>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</si>
  <si>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0030-SERVICIO NACIONAL DE PROTECCION AMBIENTAL</t>
  </si>
  <si>
    <t>0031-DIRECCIÓN GENERAL DE LA INDUSTRIA MILITAR DE LAS FUERZAS ARMADAS</t>
  </si>
  <si>
    <t>0032-CUERPO DE SEGURIDAD PRESIDENCIAL (CUSEP)</t>
  </si>
  <si>
    <t>0001-EJERCITO DE LA REPUBLICA DOMINICANA</t>
  </si>
  <si>
    <t>11-Defensa terrestre</t>
  </si>
  <si>
    <t>0002-ACADEMIA MILITAR BATALLA DE LA CARRERA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</si>
  <si>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</si>
  <si>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</si>
  <si>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</si>
  <si>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</si>
  <si>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11-Defensa naval</t>
  </si>
  <si>
    <t>0003-SERVICIOS DE PESCA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</si>
  <si>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</si>
  <si>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</si>
  <si>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</si>
  <si>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</si>
  <si>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</si>
  <si>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</si>
  <si>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</si>
  <si>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</si>
  <si>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</si>
  <si>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</si>
  <si>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</si>
  <si>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</si>
  <si>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</si>
  <si>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</si>
  <si>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</si>
  <si>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</si>
  <si>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</si>
  <si>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</si>
  <si>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</si>
  <si>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</si>
  <si>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</si>
  <si>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</si>
  <si>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0006-CENTRO DE CAPACITACIÓN EN POLITICA Y GESTION FISCAL</t>
  </si>
  <si>
    <t>16-Desarrollo y fortalecimiento de las capacidades en finanzas públicas</t>
  </si>
  <si>
    <t>0008-TESORERIA NACIONAL</t>
  </si>
  <si>
    <t>0009-DIRECCIÓN GENERAL DE CONTABILIDAD GUBERNAMENTAL</t>
  </si>
  <si>
    <t>17-Servicios de contabilidad gubernamental</t>
  </si>
  <si>
    <t>20-Gestión del sistema presupuestario dominicano</t>
  </si>
  <si>
    <t>0011-DIRECCION GENERAL DE CREDITO PUBLICO</t>
  </si>
  <si>
    <t>18-Administración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</si>
  <si>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</si>
  <si>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</si>
  <si>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</si>
  <si>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</si>
  <si>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</si>
  <si>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</si>
  <si>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</si>
  <si>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</si>
  <si>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</si>
  <si>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</si>
  <si>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17-Desarrollo en la infraestructura física de edificaciones para los servicios sociales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</si>
  <si>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</si>
  <si>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</si>
  <si>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</si>
  <si>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</si>
  <si>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</si>
  <si>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</si>
  <si>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</si>
  <si>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</si>
  <si>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</si>
  <si>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</si>
  <si>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</si>
  <si>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0010-INSTITUTO NACIONAL DE BIENESTAR ESTUDIANTIL (INABIE)</t>
  </si>
  <si>
    <t>16-Servicios de bienestar estudiantil</t>
  </si>
  <si>
    <t>0011-CENTRO DE ATENCIÓN INTEGRAL PARA LA DISCAPACIDAD (CAID)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</si>
  <si>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</si>
  <si>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</si>
  <si>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</si>
  <si>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</si>
  <si>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</si>
  <si>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</si>
  <si>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</si>
  <si>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</si>
  <si>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</si>
  <si>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</si>
  <si>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</si>
  <si>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</si>
  <si>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</si>
  <si>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</si>
  <si>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</si>
  <si>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</si>
  <si>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</si>
  <si>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</si>
  <si>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</si>
  <si>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</si>
  <si>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</si>
  <si>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</si>
  <si>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</si>
  <si>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</si>
  <si>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</si>
  <si>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</si>
  <si>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</si>
  <si>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</si>
  <si>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</si>
  <si>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</si>
  <si>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</si>
  <si>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</si>
  <si>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</si>
  <si>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</si>
  <si>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</si>
  <si>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</si>
  <si>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</si>
  <si>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</si>
  <si>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</si>
  <si>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</si>
  <si>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</si>
  <si>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</si>
  <si>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</si>
  <si>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</si>
  <si>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</si>
  <si>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</si>
  <si>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</si>
  <si>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11-Desarrollo de la vivienda y el hábitat</t>
  </si>
  <si>
    <t>11-Fomento y promoción turística</t>
  </si>
  <si>
    <t>12-Construcción, reconstrucción y mejoramiento de edificaciones</t>
  </si>
  <si>
    <t>13-Desarrollo en la infraestructura física de carreteras</t>
  </si>
  <si>
    <t>13-Fomento y desarrollo de infraestructuras turísticas</t>
  </si>
  <si>
    <t>13-Manejo sostenible de recursos no renovables, de los suelos y las aguas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</si>
  <si>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</si>
  <si>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</si>
  <si>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</si>
  <si>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</si>
  <si>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</si>
  <si>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</si>
  <si>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</si>
  <si>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</si>
  <si>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</si>
  <si>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</si>
  <si>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</si>
  <si>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</si>
  <si>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</si>
  <si>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</si>
  <si>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</si>
  <si>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</si>
  <si>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</si>
  <si>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</si>
  <si>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</si>
  <si>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</si>
  <si>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</si>
  <si>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</si>
  <si>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</si>
  <si>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</si>
  <si>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</si>
  <si>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</si>
  <si>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</si>
  <si>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</si>
  <si>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</si>
  <si>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</si>
  <si>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</si>
  <si>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0215-MINISTERIO DE LA MUJER</t>
  </si>
  <si>
    <t>0001-MINISTERIO DE LA MUJER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</si>
  <si>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</si>
  <si>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</si>
  <si>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</si>
  <si>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</si>
  <si>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</si>
  <si>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</si>
  <si>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</si>
  <si>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</si>
  <si>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</si>
  <si>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</si>
  <si>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</si>
  <si>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</si>
  <si>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</si>
  <si>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</si>
  <si>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</si>
  <si>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</si>
  <si>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03-Actividades comunes a los programas del 11 al 15</t>
  </si>
  <si>
    <t>11-Conservación de la biodiversidad</t>
  </si>
  <si>
    <t>12-Manejo sostenible de los recursos forestales</t>
  </si>
  <si>
    <t>15-Prevención y control de la calidad ambiental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</si>
  <si>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</si>
  <si>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</si>
  <si>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</si>
  <si>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</si>
  <si>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</si>
  <si>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12-Fomento y desarrollo de la ciencia y la tecnología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</si>
  <si>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</si>
  <si>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</si>
  <si>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</si>
  <si>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</si>
  <si>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</si>
  <si>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98-Administracion de contribuciones especiales</t>
  </si>
  <si>
    <t>0005-DIRECCION GENERAL DE COOPERACION MULTILATERAL</t>
  </si>
  <si>
    <t>16-Coordinación de la cooperación internacional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</si>
  <si>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</si>
  <si>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</si>
  <si>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</si>
  <si>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</si>
  <si>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</si>
  <si>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</si>
  <si>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</si>
  <si>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</si>
  <si>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</si>
  <si>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</si>
  <si>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</si>
  <si>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</si>
  <si>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</si>
  <si>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</si>
  <si>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</si>
  <si>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</si>
  <si>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</si>
  <si>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</si>
  <si>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</si>
  <si>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</si>
  <si>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</si>
  <si>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</si>
  <si>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</si>
  <si>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</si>
  <si>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</si>
  <si>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</si>
  <si>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</si>
  <si>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</si>
  <si>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</si>
  <si>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</si>
  <si>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</si>
  <si>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</si>
  <si>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</si>
  <si>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</si>
  <si>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</si>
  <si>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</si>
  <si>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11-Defensa de los derechos personales y colectivos frente a los servicios públicos</t>
  </si>
  <si>
    <t>11-Administración de justicia electoral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</si>
  <si>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</si>
  <si>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</si>
  <si>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</si>
  <si>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</si>
  <si>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</si>
  <si>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</si>
  <si>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</si>
  <si>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</si>
  <si>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</si>
  <si>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</si>
  <si>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TOTAL GENERAL</t>
  </si>
  <si>
    <t>Anexo 4. Ejecución por Clasificación Funcional (Octubre 2024)</t>
  </si>
  <si>
    <t>(Finalidad - Función - Sub Función)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</si>
  <si>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</si>
  <si>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</si>
  <si>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</si>
  <si>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</si>
  <si>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1.2-Relaciones internacionales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</si>
  <si>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</si>
  <si>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</si>
  <si>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</si>
  <si>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</si>
  <si>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1.3.04-Conocimiento del riesgo de desastres no climáticos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</si>
  <si>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</si>
  <si>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</si>
  <si>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</si>
  <si>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</si>
  <si>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</si>
  <si>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</si>
  <si>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</si>
  <si>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</si>
  <si>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</si>
  <si>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</si>
  <si>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</si>
  <si>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2.2.99-Planificación, gestión y supervisión agropecuaria, caza, pesca y silvicultura</t>
  </si>
  <si>
    <t>2.3-Riego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</si>
  <si>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</si>
  <si>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</si>
  <si>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</si>
  <si>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</si>
  <si>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</si>
  <si>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</si>
  <si>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</si>
  <si>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</si>
  <si>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</si>
  <si>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</si>
  <si>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</si>
  <si>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</si>
  <si>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</si>
  <si>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</si>
  <si>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</si>
  <si>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</si>
  <si>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</si>
  <si>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</si>
  <si>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</si>
  <si>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</si>
  <si>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</si>
  <si>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</si>
  <si>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</si>
  <si>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</si>
  <si>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</si>
  <si>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</si>
  <si>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</si>
  <si>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</si>
  <si>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</si>
  <si>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</si>
  <si>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</si>
  <si>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</si>
  <si>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</si>
  <si>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</si>
  <si>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</si>
  <si>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</si>
  <si>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</si>
  <si>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</si>
  <si>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</si>
  <si>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</si>
  <si>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</si>
  <si>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</si>
  <si>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</si>
  <si>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</si>
  <si>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</si>
  <si>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</si>
  <si>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</si>
  <si>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4.5.02-Enfermedad</t>
  </si>
  <si>
    <t>4.5.03-Invalidez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</si>
  <si>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</si>
  <si>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</si>
  <si>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</si>
  <si>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</si>
  <si>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</si>
  <si>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</si>
  <si>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5-INTERESES DE LA DEUDA PÚBLICA</t>
  </si>
  <si>
    <t>5.1-Intereses y comisiones de deuda pública</t>
  </si>
  <si>
    <t>5.1.01-Intereses y comisiones de deuda pública</t>
  </si>
  <si>
    <t>Tabla 1. Resultados Presupuestarios del Gobierno Central (Octubre 2024)</t>
  </si>
  <si>
    <t>1.1.1.1-Impuestos sobre el ingreso, las utilidades y las ganancias de capital</t>
  </si>
  <si>
    <t>1.1.1.1.08-Impuesto sobre intereses pagados por entidades financieras a personas físicas residentes</t>
  </si>
  <si>
    <t>1.1.1.1.09-Impuesto sobre intereses pagados por entidades financieras a personas físicas no residentes</t>
  </si>
  <si>
    <t>-</t>
  </si>
  <si>
    <t>1.1.1.2.12-Impuesto sobre intereses pagados por entidades financieras a personas jurídicas residentes</t>
  </si>
  <si>
    <t>1.1.4.2.01-Impuesto específico sobre los hidrocarburos, Ley 112-00</t>
  </si>
  <si>
    <t>1.1.4.2.02-Impuesto selectivo ad valorem sobre hidrocarburos, Ley 557-05</t>
  </si>
  <si>
    <t>1.1.4.2.04-Impuesto selectivo ad valorem alcohol</t>
  </si>
  <si>
    <t>1.1.4.2.08-Impuesto a las demás bebidas alcoholicas</t>
  </si>
  <si>
    <t>1.5.1.3.01-Tasas judiciales sobre actos expedidos por el Poder Judicial</t>
  </si>
  <si>
    <t>1.6.1.5.02-Recargos, multas y sanciones de las regalías mineras en US$</t>
  </si>
  <si>
    <t>1.3.1.2.01-Donaciones corrientes en dinero de organismos internacionales</t>
  </si>
  <si>
    <t>01-REGION CIBAO NORTE</t>
  </si>
  <si>
    <t>02-REGION CIBAO SUR</t>
  </si>
  <si>
    <t>24-SANCHEZ RAMIREZ</t>
  </si>
  <si>
    <t>28-MONSENOR NOUEL</t>
  </si>
  <si>
    <t>03-REGION CIBAO NORDESTE</t>
  </si>
  <si>
    <t>14-MARIA TRINIDAD SANCHEZ</t>
  </si>
  <si>
    <t>20-SAMANA</t>
  </si>
  <si>
    <t>04-REGION CIBAO NOROESTE</t>
  </si>
  <si>
    <t>05-REGION VALDESIA</t>
  </si>
  <si>
    <t>21-SAN CRISTOBAL</t>
  </si>
  <si>
    <t>31-SAN JOSE DE OCOA</t>
  </si>
  <si>
    <t>06-REGION ENRIQUILLO</t>
  </si>
  <si>
    <t>07-REGION EL VALLE</t>
  </si>
  <si>
    <t>07-ELIAS PINA</t>
  </si>
  <si>
    <t>08-REGION YUMA</t>
  </si>
  <si>
    <t>09-REGION HIGUAMO</t>
  </si>
  <si>
    <t>23-SAN PEDRO DE MACORIS</t>
  </si>
  <si>
    <t>10-REGION OZAMA O METROPOLITANA</t>
  </si>
  <si>
    <t>01-CÁMARA DE SENADORES</t>
  </si>
  <si>
    <t>0005-GOBERNACIÓN DEL EDIFICIO GUBERNAMENTAL JUAN PABLO DUARTE</t>
  </si>
  <si>
    <t>0018-COMISIÓN PERMANENTE DE EFEMÉRIDES PATRIAS</t>
  </si>
  <si>
    <t>0005-UNIDAD EJECUTORA PARA LA READECUACION DE BARRIOS Y ENTORNOS (URBE)</t>
  </si>
  <si>
    <t>0202-MINISTERIO DE INTERIOR Y POLICÍA</t>
  </si>
  <si>
    <t>0004-DIRECCION CENTRAL DE POLICIA DE TURISMO</t>
  </si>
  <si>
    <t>0005-HOSPITAL CENTRAL FUERZAS ARMADAS</t>
  </si>
  <si>
    <t>0011-COMISION PERMANENTE PARA LA REFORMA Y MODERNIZACIÓN DE LAS FF.AA Y P.N.</t>
  </si>
  <si>
    <t>0028-INSTITUTO SUPERIOR PARA LA DEFENSA ' GENERAL JUAN PABLO DUARTE DIEZ' INSUDE.</t>
  </si>
  <si>
    <t>02-EJERCITO DE LA REPUBLICA DOMINICANA</t>
  </si>
  <si>
    <t>12-Educación y capacitación militar</t>
  </si>
  <si>
    <t>0002-DIRECCION GENERAL DE DRAGAS, PRESAS Y BALIZAMIENTO, M.G</t>
  </si>
  <si>
    <t>04-FUERZA AEREA DE LA REPUBLICA DOMINICANA</t>
  </si>
  <si>
    <t>0001-FUERZA AEREA DE LA REPUBLICA DOMINICANA</t>
  </si>
  <si>
    <t>0005-COMISION NACIONAL DE NEGOCIACIONES COMERCIALES (CNNC)</t>
  </si>
  <si>
    <t>0010-DIRECCION GENERAL DE PRESUPUESTO</t>
  </si>
  <si>
    <t>0008-INSTITUTO SUPERIOR DE FORMACIÓN DOCENTE SALOME UREÑA</t>
  </si>
  <si>
    <t>20-Fomento y apoyo al desarrollo y regulación del béisbol</t>
  </si>
  <si>
    <t>01-MINISTERIO DE LA MUJER</t>
  </si>
  <si>
    <t>0001-MINISTERIO DE MEDIO AMBIENTE Y RECURSOS NATURALES</t>
  </si>
  <si>
    <t>0405-TRIBUNAL SUPERIOR ELECTORAL ( TSE)</t>
  </si>
  <si>
    <t>01-TRIBUNAL SUPERIOR ELECTORAL ( TSE)</t>
  </si>
  <si>
    <t>0001-TRIBUNAL SUPERIOR ELECTORAL TSE</t>
  </si>
  <si>
    <t>0001-MINISTERIO DE HACIENDA (DEUDA PUBLICA)</t>
  </si>
  <si>
    <r>
      <t>Tabla</t>
    </r>
    <r>
      <rPr>
        <b/>
        <sz val="18"/>
        <rFont val="Avenir Next LT Pro"/>
        <family val="2"/>
      </rPr>
      <t xml:space="preserve"> 4</t>
    </r>
    <r>
      <rPr>
        <b/>
        <sz val="18"/>
        <color theme="1"/>
        <rFont val="Avenir Next LT Pro"/>
        <family val="2"/>
      </rPr>
      <t>. Gastos de Gobierno Central por Clasificación Institucional (Octubre 2023 vs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</si>
</sst>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%"/>
    <numFmt numFmtId="167" formatCode="#,##0.0,,_);\(#,##0.0,,\)"/>
    <numFmt numFmtId="168" formatCode="#,##0.0_);\(#,##0.0\)"/>
    <numFmt numFmtId="169" formatCode="#,##0.0,,"/>
    <numFmt numFmtId="170" formatCode="#,###.0,,"/>
    <numFmt numFmtId="171" formatCode="0.0000%"/>
    <numFmt numFmtId="172" formatCode="#,##0.00000_);\(#,##0.00000\)"/>
    <numFmt numFmtId="173" formatCode="0.00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venir Next LT Pro"/>
      <family val="2"/>
    </font>
    <font>
      <sz val="11"/>
      <color theme="1"/>
      <name val="Avenir Next LT Pro"/>
      <family val="2"/>
    </font>
    <font>
      <b/>
      <sz val="16"/>
      <name val="Avenir Next LT Pro"/>
      <family val="2"/>
    </font>
    <font>
      <sz val="16"/>
      <name val="Avenir Next LT Pro"/>
      <family val="2"/>
    </font>
    <font>
      <b/>
      <sz val="18"/>
      <color theme="1"/>
      <name val="Avenir Next LT Pro"/>
      <family val="2"/>
    </font>
    <font>
      <b/>
      <sz val="11"/>
      <name val="Avenir Next LT Pro"/>
      <family val="2"/>
    </font>
    <font>
      <b/>
      <sz val="11"/>
      <color theme="1"/>
      <name val="Avenir Next LT Pro"/>
      <family val="2"/>
    </font>
    <font>
      <sz val="18"/>
      <color theme="1"/>
      <name val="Avenir Next LT Pro"/>
      <family val="2"/>
    </font>
    <font>
      <b/>
      <i/>
      <sz val="10"/>
      <color rgb="FFFFFFFF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10"/>
      <name val="Avenir Next LT Pro"/>
      <family val="2"/>
    </font>
    <font>
      <b/>
      <sz val="10"/>
      <color theme="0"/>
      <name val="Avenir Next LT Pro"/>
      <family val="2"/>
    </font>
    <font>
      <b/>
      <sz val="10"/>
      <color rgb="FFFFFFFF"/>
      <name val="Avenir Next LT Pro"/>
      <family val="2"/>
    </font>
    <font>
      <i/>
      <sz val="10"/>
      <color theme="1"/>
      <name val="Avenir Next LT Pro"/>
      <family val="2"/>
    </font>
    <font>
      <b/>
      <sz val="10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12"/>
      <color theme="1"/>
      <name val="Avenir Next LT Pro"/>
      <family val="2"/>
    </font>
    <font>
      <sz val="11"/>
      <name val="Avenir Next LT Pro"/>
      <family val="2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0"/>
      <name val="Arial"/>
      <family val="2"/>
    </font>
    <font>
      <b/>
      <sz val="11"/>
      <color theme="0"/>
      <name val="Avenir Next LT Pro"/>
      <family val="2"/>
    </font>
    <font>
      <b/>
      <sz val="12"/>
      <color indexed="8"/>
      <name val="Avenir Next LT Pro"/>
      <family val="2"/>
    </font>
    <font>
      <b/>
      <sz val="11"/>
      <color indexed="8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Calibri"/>
      <family val="2"/>
      <scheme val="minor"/>
    </font>
    <font>
      <b/>
      <sz val="14"/>
      <name val="Avenir Next LT Pro"/>
      <family val="2"/>
    </font>
    <font>
      <sz val="14"/>
      <name val="Avenir Next LT Pro"/>
      <family val="2"/>
    </font>
    <font>
      <sz val="14"/>
      <color theme="1"/>
      <name val="Avenir Next LT Pro"/>
      <family val="2"/>
    </font>
    <font>
      <sz val="14"/>
      <color theme="0"/>
      <name val="Avenir Next LT Pro"/>
      <family val="2"/>
    </font>
    <font>
      <b/>
      <sz val="14"/>
      <color theme="1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8"/>
      <color theme="0"/>
      <name val="Avenir Next LT Pro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color rgb="FF00000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1"/>
      <color theme="1"/>
      <name val="Calibri"/>
      <family val="2"/>
      <scheme val="minor"/>
    </font>
    <font>
      <sz val="11"/>
      <color theme="4"/>
      <name val="Avenir Next LT Pro"/>
      <family val="2"/>
    </font>
    <font>
      <i/>
      <sz val="12"/>
      <color theme="1"/>
      <name val="Avenir Next LT Pro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4" tint="-0.249977111117893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6">
    <xf numFmtId="0" fontId="0" fillId="0" borderId="0" xfId="0"/>
    <xf numFmtId="0" fontId="3" fillId="0" borderId="0" xfId="3" applyFont="1"/>
    <xf numFmtId="0" fontId="4" fillId="0" borderId="0" xfId="0" applyFont="1"/>
    <xf numFmtId="0" fontId="4" fillId="0" borderId="0" xfId="4" applyFont="1"/>
    <xf numFmtId="0" fontId="5" fillId="0" borderId="0" xfId="5" applyFont="1" applyAlignment="1">
      <alignment vertical="center" wrapText="1" readingOrder="1"/>
    </xf>
    <xf numFmtId="0" fontId="6" fillId="0" borderId="0" xfId="5" applyFont="1" applyAlignment="1">
      <alignment vertical="top" wrapText="1" readingOrder="1"/>
    </xf>
    <xf numFmtId="0" fontId="6" fillId="0" borderId="0" xfId="5" applyFont="1" applyAlignment="1">
      <alignment horizontal="center" vertical="top" wrapText="1" readingOrder="1"/>
    </xf>
    <xf numFmtId="0" fontId="7" fillId="2" borderId="0" xfId="5" applyFont="1" applyFill="1"/>
    <xf numFmtId="0" fontId="8" fillId="3" borderId="1" xfId="6" applyFont="1" applyFill="1" applyBorder="1"/>
    <xf numFmtId="43" fontId="9" fillId="3" borderId="2" xfId="1" applyFont="1" applyFill="1" applyBorder="1" applyAlignment="1">
      <alignment horizontal="center" vertical="center"/>
    </xf>
    <xf numFmtId="0" fontId="10" fillId="2" borderId="0" xfId="5" applyFont="1" applyFill="1"/>
    <xf numFmtId="0" fontId="12" fillId="3" borderId="0" xfId="0" applyFont="1" applyFill="1" applyAlignment="1">
      <alignment horizontal="left"/>
    </xf>
    <xf numFmtId="164" fontId="12" fillId="3" borderId="0" xfId="1" applyNumberFormat="1" applyFont="1" applyFill="1" applyBorder="1" applyAlignment="1">
      <alignment horizontal="right" wrapText="1"/>
    </xf>
    <xf numFmtId="165" fontId="12" fillId="3" borderId="0" xfId="1" applyNumberFormat="1" applyFont="1" applyFill="1" applyBorder="1" applyAlignment="1">
      <alignment horizontal="right" vertical="center"/>
    </xf>
    <xf numFmtId="166" fontId="12" fillId="3" borderId="0" xfId="2" applyNumberFormat="1" applyFont="1" applyFill="1" applyAlignment="1">
      <alignment horizontal="center"/>
    </xf>
    <xf numFmtId="166" fontId="12" fillId="3" borderId="0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left"/>
    </xf>
    <xf numFmtId="164" fontId="13" fillId="0" borderId="0" xfId="1" applyNumberFormat="1" applyFont="1" applyFill="1" applyBorder="1" applyAlignment="1">
      <alignment horizontal="right" wrapText="1"/>
    </xf>
    <xf numFmtId="166" fontId="13" fillId="0" borderId="0" xfId="2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left" indent="1"/>
    </xf>
    <xf numFmtId="164" fontId="14" fillId="0" borderId="0" xfId="1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/>
    </xf>
    <xf numFmtId="165" fontId="13" fillId="0" borderId="0" xfId="1" applyNumberFormat="1" applyFont="1" applyAlignment="1"/>
    <xf numFmtId="165" fontId="13" fillId="0" borderId="0" xfId="1" applyNumberFormat="1" applyFont="1" applyAlignment="1">
      <alignment horizontal="right"/>
    </xf>
    <xf numFmtId="166" fontId="4" fillId="0" borderId="0" xfId="2" applyNumberFormat="1" applyFont="1" applyAlignment="1">
      <alignment horizontal="center"/>
    </xf>
    <xf numFmtId="0" fontId="12" fillId="3" borderId="0" xfId="0" applyFont="1" applyFill="1" applyAlignment="1">
      <alignment horizontal="left" vertical="center"/>
    </xf>
    <xf numFmtId="164" fontId="12" fillId="3" borderId="0" xfId="1" applyNumberFormat="1" applyFont="1" applyFill="1" applyBorder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165" fontId="13" fillId="0" borderId="0" xfId="0" applyNumberFormat="1" applyFont="1" applyAlignment="1">
      <alignment horizontal="right"/>
    </xf>
    <xf numFmtId="165" fontId="18" fillId="3" borderId="0" xfId="1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 wrapText="1"/>
    </xf>
    <xf numFmtId="165" fontId="18" fillId="2" borderId="0" xfId="1" applyNumberFormat="1" applyFont="1" applyFill="1" applyBorder="1" applyAlignment="1">
      <alignment horizontal="right" vertical="center"/>
    </xf>
    <xf numFmtId="166" fontId="12" fillId="2" borderId="0" xfId="2" applyNumberFormat="1" applyFont="1" applyFill="1" applyAlignment="1">
      <alignment horizontal="center"/>
    </xf>
    <xf numFmtId="166" fontId="9" fillId="2" borderId="0" xfId="2" applyNumberFormat="1" applyFont="1" applyFill="1" applyAlignment="1">
      <alignment horizontal="center"/>
    </xf>
    <xf numFmtId="0" fontId="3" fillId="2" borderId="0" xfId="3" applyFont="1" applyFill="1"/>
    <xf numFmtId="0" fontId="9" fillId="0" borderId="0" xfId="7" applyFont="1" applyAlignment="1">
      <alignment vertical="center"/>
    </xf>
    <xf numFmtId="0" fontId="4" fillId="0" borderId="0" xfId="8" applyFont="1"/>
    <xf numFmtId="0" fontId="4" fillId="0" borderId="0" xfId="7" applyFont="1" applyAlignment="1">
      <alignment vertical="center"/>
    </xf>
    <xf numFmtId="4" fontId="3" fillId="0" borderId="0" xfId="3" applyNumberFormat="1" applyFont="1"/>
    <xf numFmtId="0" fontId="4" fillId="0" borderId="0" xfId="7" applyFont="1"/>
    <xf numFmtId="0" fontId="21" fillId="0" borderId="0" xfId="7" applyFont="1"/>
    <xf numFmtId="0" fontId="8" fillId="0" borderId="0" xfId="7" applyFont="1" applyAlignment="1">
      <alignment vertical="center" wrapText="1" readingOrder="1"/>
    </xf>
    <xf numFmtId="0" fontId="22" fillId="0" borderId="0" xfId="7" applyFont="1" applyAlignment="1">
      <alignment vertical="top" wrapText="1" readingOrder="1"/>
    </xf>
    <xf numFmtId="0" fontId="4" fillId="0" borderId="11" xfId="7" applyFont="1" applyBorder="1" applyAlignment="1">
      <alignment horizontal="center"/>
    </xf>
    <xf numFmtId="166" fontId="4" fillId="0" borderId="0" xfId="9" applyNumberFormat="1" applyFont="1"/>
    <xf numFmtId="43" fontId="4" fillId="0" borderId="0" xfId="10" applyFont="1"/>
    <xf numFmtId="4" fontId="1" fillId="0" borderId="0" xfId="7" applyNumberFormat="1" applyAlignment="1">
      <alignment vertical="center" wrapText="1"/>
    </xf>
    <xf numFmtId="0" fontId="23" fillId="4" borderId="16" xfId="7" applyFont="1" applyFill="1" applyBorder="1" applyAlignment="1">
      <alignment horizontal="center" vertical="center"/>
    </xf>
    <xf numFmtId="0" fontId="4" fillId="0" borderId="0" xfId="7" applyFont="1" applyAlignment="1">
      <alignment horizontal="center"/>
    </xf>
    <xf numFmtId="0" fontId="24" fillId="6" borderId="17" xfId="7" applyFont="1" applyFill="1" applyBorder="1" applyAlignment="1">
      <alignment horizontal="left" vertical="center" wrapText="1"/>
    </xf>
    <xf numFmtId="167" fontId="24" fillId="6" borderId="17" xfId="7" applyNumberFormat="1" applyFont="1" applyFill="1" applyBorder="1" applyAlignment="1">
      <alignment horizontal="center" vertical="center"/>
    </xf>
    <xf numFmtId="166" fontId="0" fillId="0" borderId="0" xfId="2" applyNumberFormat="1" applyFont="1"/>
    <xf numFmtId="39" fontId="4" fillId="0" borderId="0" xfId="7" applyNumberFormat="1" applyFont="1"/>
    <xf numFmtId="0" fontId="24" fillId="0" borderId="0" xfId="7" applyFont="1" applyAlignment="1">
      <alignment horizontal="left" vertical="center" wrapText="1" indent="1"/>
    </xf>
    <xf numFmtId="167" fontId="24" fillId="0" borderId="0" xfId="7" applyNumberFormat="1" applyFont="1" applyAlignment="1">
      <alignment horizontal="center" vertical="center"/>
    </xf>
    <xf numFmtId="0" fontId="25" fillId="0" borderId="18" xfId="7" applyFont="1" applyBorder="1" applyAlignment="1">
      <alignment horizontal="left" vertical="center" wrapText="1" indent="2"/>
    </xf>
    <xf numFmtId="167" fontId="25" fillId="0" borderId="18" xfId="7" applyNumberFormat="1" applyFont="1" applyBorder="1" applyAlignment="1">
      <alignment horizontal="center" vertical="center"/>
    </xf>
    <xf numFmtId="0" fontId="25" fillId="0" borderId="19" xfId="7" applyFont="1" applyBorder="1" applyAlignment="1">
      <alignment horizontal="left" vertical="center" wrapText="1" indent="2"/>
    </xf>
    <xf numFmtId="167" fontId="25" fillId="0" borderId="19" xfId="7" applyNumberFormat="1" applyFont="1" applyBorder="1" applyAlignment="1">
      <alignment horizontal="center" vertical="center"/>
    </xf>
    <xf numFmtId="0" fontId="24" fillId="0" borderId="20" xfId="7" applyFont="1" applyBorder="1" applyAlignment="1">
      <alignment horizontal="left" vertical="center" wrapText="1" indent="1"/>
    </xf>
    <xf numFmtId="167" fontId="24" fillId="0" borderId="21" xfId="7" applyNumberFormat="1" applyFont="1" applyBorder="1" applyAlignment="1">
      <alignment horizontal="center" vertical="center"/>
    </xf>
    <xf numFmtId="166" fontId="4" fillId="0" borderId="0" xfId="11" applyNumberFormat="1" applyFont="1"/>
    <xf numFmtId="0" fontId="25" fillId="0" borderId="0" xfId="12" applyFont="1" applyAlignment="1">
      <alignment horizontal="left" vertical="center" wrapText="1" indent="2"/>
    </xf>
    <xf numFmtId="166" fontId="4" fillId="0" borderId="0" xfId="7" applyNumberFormat="1" applyFont="1"/>
    <xf numFmtId="0" fontId="25" fillId="0" borderId="22" xfId="12" applyFont="1" applyBorder="1" applyAlignment="1">
      <alignment horizontal="left" vertical="center" wrapText="1" indent="2"/>
    </xf>
    <xf numFmtId="0" fontId="24" fillId="0" borderId="22" xfId="7" applyFont="1" applyBorder="1" applyAlignment="1">
      <alignment horizontal="left" vertical="center" wrapText="1" indent="1"/>
    </xf>
    <xf numFmtId="0" fontId="25" fillId="0" borderId="18" xfId="12" applyFont="1" applyBorder="1" applyAlignment="1">
      <alignment horizontal="left" vertical="center" wrapText="1" indent="2"/>
    </xf>
    <xf numFmtId="167" fontId="24" fillId="0" borderId="18" xfId="7" applyNumberFormat="1" applyFont="1" applyBorder="1" applyAlignment="1">
      <alignment horizontal="center" vertical="center"/>
    </xf>
    <xf numFmtId="167" fontId="25" fillId="0" borderId="0" xfId="7" applyNumberFormat="1" applyFont="1" applyAlignment="1">
      <alignment horizontal="center" vertical="center"/>
    </xf>
    <xf numFmtId="167" fontId="25" fillId="0" borderId="22" xfId="7" applyNumberFormat="1" applyFont="1" applyBorder="1" applyAlignment="1">
      <alignment horizontal="center" vertical="center"/>
    </xf>
    <xf numFmtId="166" fontId="4" fillId="0" borderId="0" xfId="11" applyNumberFormat="1" applyFont="1" applyBorder="1" applyAlignment="1">
      <alignment horizontal="center" vertical="center"/>
    </xf>
    <xf numFmtId="0" fontId="23" fillId="5" borderId="23" xfId="7" applyFont="1" applyFill="1" applyBorder="1" applyAlignment="1">
      <alignment horizontal="left" vertical="center"/>
    </xf>
    <xf numFmtId="167" fontId="23" fillId="5" borderId="24" xfId="7" applyNumberFormat="1" applyFont="1" applyFill="1" applyBorder="1" applyAlignment="1">
      <alignment horizontal="center" vertical="center"/>
    </xf>
    <xf numFmtId="0" fontId="27" fillId="0" borderId="0" xfId="7" applyFont="1" applyAlignment="1">
      <alignment horizontal="left" vertical="center"/>
    </xf>
    <xf numFmtId="167" fontId="27" fillId="0" borderId="0" xfId="7" applyNumberFormat="1" applyFont="1" applyAlignment="1">
      <alignment horizontal="center" vertical="center"/>
    </xf>
    <xf numFmtId="166" fontId="4" fillId="0" borderId="0" xfId="11" applyNumberFormat="1" applyFont="1" applyFill="1" applyBorder="1"/>
    <xf numFmtId="0" fontId="28" fillId="0" borderId="0" xfId="7" applyFont="1" applyAlignment="1">
      <alignment vertical="center"/>
    </xf>
    <xf numFmtId="0" fontId="29" fillId="0" borderId="0" xfId="7" applyFont="1"/>
    <xf numFmtId="0" fontId="30" fillId="0" borderId="0" xfId="7" applyFont="1" applyAlignment="1">
      <alignment vertical="center"/>
    </xf>
    <xf numFmtId="0" fontId="31" fillId="0" borderId="0" xfId="8" applyFont="1"/>
    <xf numFmtId="0" fontId="1" fillId="0" borderId="0" xfId="8"/>
    <xf numFmtId="0" fontId="1" fillId="0" borderId="25" xfId="8" applyBorder="1"/>
    <xf numFmtId="0" fontId="8" fillId="6" borderId="1" xfId="7" applyFont="1" applyFill="1" applyBorder="1"/>
    <xf numFmtId="167" fontId="9" fillId="6" borderId="2" xfId="13" applyNumberFormat="1" applyFont="1" applyFill="1" applyBorder="1" applyAlignment="1">
      <alignment horizontal="center" vertical="center"/>
    </xf>
    <xf numFmtId="0" fontId="23" fillId="4" borderId="16" xfId="7" applyFont="1" applyFill="1" applyBorder="1" applyAlignment="1">
      <alignment horizontal="center" vertical="center" wrapText="1"/>
    </xf>
    <xf numFmtId="0" fontId="23" fillId="4" borderId="27" xfId="7" applyFont="1" applyFill="1" applyBorder="1" applyAlignment="1">
      <alignment horizontal="center" vertical="center" wrapText="1"/>
    </xf>
    <xf numFmtId="0" fontId="23" fillId="4" borderId="29" xfId="7" applyFont="1" applyFill="1" applyBorder="1" applyAlignment="1">
      <alignment horizontal="center" vertical="center" wrapText="1"/>
    </xf>
    <xf numFmtId="0" fontId="23" fillId="4" borderId="0" xfId="7" applyFont="1" applyFill="1" applyAlignment="1">
      <alignment horizontal="center" vertical="center" wrapText="1"/>
    </xf>
    <xf numFmtId="167" fontId="24" fillId="6" borderId="30" xfId="7" applyNumberFormat="1" applyFont="1" applyFill="1" applyBorder="1" applyAlignment="1">
      <alignment horizontal="center" vertical="center"/>
    </xf>
    <xf numFmtId="167" fontId="24" fillId="6" borderId="31" xfId="7" applyNumberFormat="1" applyFont="1" applyFill="1" applyBorder="1" applyAlignment="1">
      <alignment horizontal="center" vertical="center"/>
    </xf>
    <xf numFmtId="166" fontId="24" fillId="6" borderId="17" xfId="11" applyNumberFormat="1" applyFont="1" applyFill="1" applyBorder="1" applyAlignment="1">
      <alignment horizontal="center" vertical="center"/>
    </xf>
    <xf numFmtId="166" fontId="1" fillId="0" borderId="0" xfId="11" applyNumberFormat="1"/>
    <xf numFmtId="167" fontId="24" fillId="0" borderId="32" xfId="7" applyNumberFormat="1" applyFont="1" applyBorder="1" applyAlignment="1">
      <alignment horizontal="center" vertical="center"/>
    </xf>
    <xf numFmtId="166" fontId="24" fillId="0" borderId="21" xfId="11" applyNumberFormat="1" applyFont="1" applyBorder="1" applyAlignment="1">
      <alignment horizontal="center" vertical="center"/>
    </xf>
    <xf numFmtId="166" fontId="25" fillId="0" borderId="19" xfId="11" applyNumberFormat="1" applyFont="1" applyBorder="1" applyAlignment="1">
      <alignment horizontal="center" vertical="center"/>
    </xf>
    <xf numFmtId="43" fontId="1" fillId="0" borderId="0" xfId="10"/>
    <xf numFmtId="167" fontId="24" fillId="0" borderId="33" xfId="7" applyNumberFormat="1" applyFont="1" applyBorder="1" applyAlignment="1">
      <alignment horizontal="center" vertical="center"/>
    </xf>
    <xf numFmtId="166" fontId="24" fillId="0" borderId="20" xfId="11" applyNumberFormat="1" applyFont="1" applyBorder="1" applyAlignment="1">
      <alignment horizontal="center" vertical="center"/>
    </xf>
    <xf numFmtId="166" fontId="25" fillId="0" borderId="18" xfId="11" applyNumberFormat="1" applyFont="1" applyBorder="1" applyAlignment="1">
      <alignment horizontal="center" vertical="center"/>
    </xf>
    <xf numFmtId="166" fontId="25" fillId="0" borderId="18" xfId="11" applyNumberFormat="1" applyFont="1" applyFill="1" applyBorder="1" applyAlignment="1">
      <alignment horizontal="center" vertical="center"/>
    </xf>
    <xf numFmtId="0" fontId="24" fillId="0" borderId="18" xfId="7" applyFont="1" applyBorder="1" applyAlignment="1">
      <alignment horizontal="left" vertical="center" wrapText="1" indent="1"/>
    </xf>
    <xf numFmtId="166" fontId="24" fillId="0" borderId="18" xfId="11" applyNumberFormat="1" applyFont="1" applyFill="1" applyBorder="1" applyAlignment="1">
      <alignment horizontal="center" vertical="center"/>
    </xf>
    <xf numFmtId="0" fontId="25" fillId="0" borderId="34" xfId="7" applyFont="1" applyBorder="1" applyAlignment="1">
      <alignment horizontal="left" vertical="center" wrapText="1" indent="2"/>
    </xf>
    <xf numFmtId="0" fontId="25" fillId="0" borderId="22" xfId="7" applyFont="1" applyBorder="1" applyAlignment="1">
      <alignment horizontal="left" vertical="center" wrapText="1" indent="2"/>
    </xf>
    <xf numFmtId="166" fontId="24" fillId="0" borderId="18" xfId="11" applyNumberFormat="1" applyFont="1" applyBorder="1" applyAlignment="1">
      <alignment horizontal="center" vertical="center"/>
    </xf>
    <xf numFmtId="0" fontId="25" fillId="0" borderId="0" xfId="7" applyFont="1" applyAlignment="1">
      <alignment horizontal="left" vertical="center" wrapText="1" indent="2"/>
    </xf>
    <xf numFmtId="166" fontId="25" fillId="0" borderId="35" xfId="11" applyNumberFormat="1" applyFont="1" applyBorder="1" applyAlignment="1">
      <alignment horizontal="center" vertical="center"/>
    </xf>
    <xf numFmtId="167" fontId="25" fillId="0" borderId="33" xfId="7" applyNumberFormat="1" applyFont="1" applyBorder="1" applyAlignment="1">
      <alignment horizontal="center" vertical="center"/>
    </xf>
    <xf numFmtId="166" fontId="25" fillId="0" borderId="33" xfId="11" applyNumberFormat="1" applyFont="1" applyBorder="1" applyAlignment="1">
      <alignment horizontal="center" vertical="center"/>
    </xf>
    <xf numFmtId="166" fontId="25" fillId="0" borderId="34" xfId="11" applyNumberFormat="1" applyFont="1" applyBorder="1" applyAlignment="1">
      <alignment horizontal="center" vertical="center"/>
    </xf>
    <xf numFmtId="166" fontId="25" fillId="0" borderId="36" xfId="11" applyNumberFormat="1" applyFont="1" applyBorder="1" applyAlignment="1">
      <alignment horizontal="center" vertical="center"/>
    </xf>
    <xf numFmtId="166" fontId="25" fillId="0" borderId="0" xfId="11" applyNumberFormat="1" applyFont="1" applyBorder="1" applyAlignment="1">
      <alignment horizontal="center" vertical="center"/>
    </xf>
    <xf numFmtId="167" fontId="24" fillId="0" borderId="22" xfId="7" applyNumberFormat="1" applyFont="1" applyBorder="1" applyAlignment="1">
      <alignment horizontal="center" vertical="center"/>
    </xf>
    <xf numFmtId="167" fontId="25" fillId="0" borderId="37" xfId="7" applyNumberFormat="1" applyFont="1" applyBorder="1" applyAlignment="1">
      <alignment horizontal="center" vertical="center"/>
    </xf>
    <xf numFmtId="167" fontId="25" fillId="0" borderId="38" xfId="7" applyNumberFormat="1" applyFont="1" applyBorder="1" applyAlignment="1">
      <alignment horizontal="center" vertical="center"/>
    </xf>
    <xf numFmtId="166" fontId="23" fillId="5" borderId="39" xfId="11" applyNumberFormat="1" applyFont="1" applyFill="1" applyBorder="1" applyAlignment="1">
      <alignment horizontal="center" vertical="center"/>
    </xf>
    <xf numFmtId="168" fontId="0" fillId="0" borderId="0" xfId="0" applyNumberFormat="1"/>
    <xf numFmtId="166" fontId="1" fillId="0" borderId="0" xfId="2" applyNumberFormat="1"/>
    <xf numFmtId="166" fontId="0" fillId="0" borderId="0" xfId="11" applyNumberFormat="1" applyFont="1"/>
    <xf numFmtId="10" fontId="0" fillId="0" borderId="0" xfId="11" applyNumberFormat="1" applyFont="1"/>
    <xf numFmtId="0" fontId="34" fillId="0" borderId="0" xfId="8" applyFont="1"/>
    <xf numFmtId="0" fontId="35" fillId="0" borderId="0" xfId="8" applyFont="1"/>
    <xf numFmtId="0" fontId="37" fillId="0" borderId="0" xfId="8" applyFont="1"/>
    <xf numFmtId="165" fontId="38" fillId="0" borderId="0" xfId="10" applyNumberFormat="1" applyFont="1" applyFill="1" applyBorder="1" applyAlignment="1">
      <alignment horizontal="center" vertical="center"/>
    </xf>
    <xf numFmtId="0" fontId="4" fillId="0" borderId="25" xfId="8" applyFont="1" applyBorder="1"/>
    <xf numFmtId="0" fontId="38" fillId="0" borderId="25" xfId="8" applyFont="1" applyBorder="1"/>
    <xf numFmtId="0" fontId="39" fillId="4" borderId="41" xfId="8" applyFont="1" applyFill="1" applyBorder="1" applyAlignment="1">
      <alignment horizontal="center" vertical="center" wrapText="1"/>
    </xf>
    <xf numFmtId="0" fontId="8" fillId="3" borderId="1" xfId="8" applyFont="1" applyFill="1" applyBorder="1"/>
    <xf numFmtId="167" fontId="9" fillId="7" borderId="2" xfId="13" applyNumberFormat="1" applyFont="1" applyFill="1" applyBorder="1" applyAlignment="1">
      <alignment horizontal="center" vertical="center"/>
    </xf>
    <xf numFmtId="0" fontId="39" fillId="4" borderId="51" xfId="8" applyFont="1" applyFill="1" applyBorder="1" applyAlignment="1">
      <alignment horizontal="center" vertical="center" wrapText="1"/>
    </xf>
    <xf numFmtId="0" fontId="39" fillId="4" borderId="53" xfId="8" applyFont="1" applyFill="1" applyBorder="1" applyAlignment="1">
      <alignment horizontal="center" vertical="center"/>
    </xf>
    <xf numFmtId="0" fontId="39" fillId="4" borderId="53" xfId="8" applyFont="1" applyFill="1" applyBorder="1" applyAlignment="1">
      <alignment horizontal="center" vertical="center" wrapText="1"/>
    </xf>
    <xf numFmtId="0" fontId="39" fillId="4" borderId="54" xfId="8" applyFont="1" applyFill="1" applyBorder="1" applyAlignment="1">
      <alignment horizontal="center" vertical="center" wrapText="1"/>
    </xf>
    <xf numFmtId="0" fontId="7" fillId="3" borderId="55" xfId="8" applyFont="1" applyFill="1" applyBorder="1" applyAlignment="1">
      <alignment horizontal="left"/>
    </xf>
    <xf numFmtId="169" fontId="40" fillId="3" borderId="55" xfId="10" applyNumberFormat="1" applyFont="1" applyFill="1" applyBorder="1" applyAlignment="1">
      <alignment horizontal="right" vertical="center"/>
    </xf>
    <xf numFmtId="166" fontId="40" fillId="3" borderId="55" xfId="11" applyNumberFormat="1" applyFont="1" applyFill="1" applyBorder="1" applyAlignment="1">
      <alignment horizontal="right" vertical="center"/>
    </xf>
    <xf numFmtId="166" fontId="4" fillId="0" borderId="0" xfId="10" applyNumberFormat="1" applyFont="1"/>
    <xf numFmtId="43" fontId="4" fillId="0" borderId="0" xfId="8" applyNumberFormat="1" applyFont="1"/>
    <xf numFmtId="0" fontId="7" fillId="8" borderId="0" xfId="8" applyFont="1" applyFill="1" applyAlignment="1">
      <alignment horizontal="left" indent="1"/>
    </xf>
    <xf numFmtId="169" fontId="40" fillId="0" borderId="0" xfId="10" applyNumberFormat="1" applyFont="1" applyFill="1" applyBorder="1" applyAlignment="1">
      <alignment horizontal="right" vertical="center"/>
    </xf>
    <xf numFmtId="166" fontId="40" fillId="0" borderId="0" xfId="11" applyNumberFormat="1" applyFont="1" applyFill="1" applyBorder="1" applyAlignment="1">
      <alignment horizontal="right" vertical="center"/>
    </xf>
    <xf numFmtId="169" fontId="40" fillId="8" borderId="0" xfId="10" applyNumberFormat="1" applyFont="1" applyFill="1" applyBorder="1" applyAlignment="1">
      <alignment horizontal="right" vertical="center"/>
    </xf>
    <xf numFmtId="166" fontId="40" fillId="8" borderId="0" xfId="11" applyNumberFormat="1" applyFont="1" applyFill="1" applyBorder="1" applyAlignment="1">
      <alignment horizontal="right" vertical="center"/>
    </xf>
    <xf numFmtId="10" fontId="4" fillId="0" borderId="0" xfId="10" applyNumberFormat="1" applyFont="1"/>
    <xf numFmtId="0" fontId="10" fillId="8" borderId="0" xfId="8" applyFont="1" applyFill="1" applyAlignment="1">
      <alignment horizontal="left" wrapText="1" indent="2"/>
    </xf>
    <xf numFmtId="169" fontId="41" fillId="0" borderId="0" xfId="10" applyNumberFormat="1" applyFont="1" applyFill="1" applyBorder="1" applyAlignment="1">
      <alignment horizontal="right" vertical="center"/>
    </xf>
    <xf numFmtId="170" fontId="41" fillId="0" borderId="0" xfId="10" applyNumberFormat="1" applyFont="1" applyFill="1" applyBorder="1" applyAlignment="1">
      <alignment horizontal="right" vertical="center"/>
    </xf>
    <xf numFmtId="166" fontId="41" fillId="0" borderId="0" xfId="11" applyNumberFormat="1" applyFont="1" applyFill="1" applyBorder="1" applyAlignment="1">
      <alignment horizontal="right" vertical="center"/>
    </xf>
    <xf numFmtId="166" fontId="41" fillId="8" borderId="0" xfId="11" applyNumberFormat="1" applyFont="1" applyFill="1" applyBorder="1" applyAlignment="1">
      <alignment horizontal="right" vertical="center"/>
    </xf>
    <xf numFmtId="0" fontId="10" fillId="8" borderId="0" xfId="8" applyFont="1" applyFill="1" applyAlignment="1">
      <alignment horizontal="left" indent="2"/>
    </xf>
    <xf numFmtId="171" fontId="4" fillId="0" borderId="0" xfId="11" applyNumberFormat="1" applyFont="1"/>
    <xf numFmtId="4" fontId="42" fillId="0" borderId="0" xfId="8" applyNumberFormat="1" applyFont="1"/>
    <xf numFmtId="4" fontId="43" fillId="0" borderId="0" xfId="8" applyNumberFormat="1" applyFont="1"/>
    <xf numFmtId="10" fontId="4" fillId="0" borderId="0" xfId="10" applyNumberFormat="1" applyFont="1" applyBorder="1"/>
    <xf numFmtId="166" fontId="4" fillId="0" borderId="0" xfId="2" applyNumberFormat="1" applyFont="1"/>
    <xf numFmtId="170" fontId="40" fillId="0" borderId="0" xfId="10" applyNumberFormat="1" applyFont="1" applyFill="1" applyBorder="1" applyAlignment="1">
      <alignment horizontal="right" vertical="center"/>
    </xf>
    <xf numFmtId="0" fontId="7" fillId="0" borderId="56" xfId="8" applyFont="1" applyBorder="1" applyAlignment="1">
      <alignment horizontal="left" indent="1"/>
    </xf>
    <xf numFmtId="169" fontId="40" fillId="0" borderId="56" xfId="10" applyNumberFormat="1" applyFont="1" applyFill="1" applyBorder="1" applyAlignment="1">
      <alignment horizontal="right" vertical="center"/>
    </xf>
    <xf numFmtId="166" fontId="40" fillId="0" borderId="56" xfId="11" applyNumberFormat="1" applyFont="1" applyBorder="1" applyAlignment="1">
      <alignment horizontal="right" vertical="center"/>
    </xf>
    <xf numFmtId="169" fontId="40" fillId="0" borderId="21" xfId="10" applyNumberFormat="1" applyFont="1" applyBorder="1" applyAlignment="1">
      <alignment horizontal="right" vertical="center"/>
    </xf>
    <xf numFmtId="166" fontId="40" fillId="0" borderId="21" xfId="11" applyNumberFormat="1" applyFont="1" applyBorder="1" applyAlignment="1">
      <alignment horizontal="right" vertical="center"/>
    </xf>
    <xf numFmtId="0" fontId="7" fillId="0" borderId="0" xfId="8" applyFont="1" applyAlignment="1">
      <alignment horizontal="left" indent="1"/>
    </xf>
    <xf numFmtId="166" fontId="40" fillId="0" borderId="0" xfId="11" applyNumberFormat="1" applyFont="1" applyBorder="1" applyAlignment="1">
      <alignment horizontal="right" vertical="center"/>
    </xf>
    <xf numFmtId="169" fontId="40" fillId="0" borderId="0" xfId="10" applyNumberFormat="1" applyFont="1" applyBorder="1" applyAlignment="1">
      <alignment horizontal="right" vertical="center"/>
    </xf>
    <xf numFmtId="0" fontId="39" fillId="5" borderId="40" xfId="8" applyFont="1" applyFill="1" applyBorder="1" applyAlignment="1">
      <alignment horizontal="left" vertical="center"/>
    </xf>
    <xf numFmtId="169" fontId="39" fillId="5" borderId="41" xfId="10" applyNumberFormat="1" applyFont="1" applyFill="1" applyBorder="1" applyAlignment="1">
      <alignment horizontal="right" vertical="center"/>
    </xf>
    <xf numFmtId="166" fontId="39" fillId="5" borderId="40" xfId="11" applyNumberFormat="1" applyFont="1" applyFill="1" applyBorder="1" applyAlignment="1">
      <alignment horizontal="right" vertical="center"/>
    </xf>
    <xf numFmtId="166" fontId="39" fillId="5" borderId="41" xfId="11" applyNumberFormat="1" applyFont="1" applyFill="1" applyBorder="1" applyAlignment="1">
      <alignment horizontal="right" vertical="center"/>
    </xf>
    <xf numFmtId="166" fontId="39" fillId="5" borderId="10" xfId="11" applyNumberFormat="1" applyFont="1" applyFill="1" applyBorder="1" applyAlignment="1">
      <alignment horizontal="right" vertical="center"/>
    </xf>
    <xf numFmtId="10" fontId="4" fillId="0" borderId="0" xfId="11" applyNumberFormat="1" applyFont="1"/>
    <xf numFmtId="0" fontId="10" fillId="0" borderId="0" xfId="8" applyFont="1" applyAlignment="1">
      <alignment horizontal="left" indent="1"/>
    </xf>
    <xf numFmtId="164" fontId="4" fillId="0" borderId="0" xfId="8" applyNumberFormat="1" applyFont="1"/>
    <xf numFmtId="0" fontId="39" fillId="5" borderId="57" xfId="8" applyFont="1" applyFill="1" applyBorder="1" applyAlignment="1">
      <alignment horizontal="left" vertical="center"/>
    </xf>
    <xf numFmtId="169" fontId="39" fillId="5" borderId="58" xfId="10" applyNumberFormat="1" applyFont="1" applyFill="1" applyBorder="1" applyAlignment="1">
      <alignment horizontal="right" vertical="center"/>
    </xf>
    <xf numFmtId="166" fontId="39" fillId="5" borderId="57" xfId="11" applyNumberFormat="1" applyFont="1" applyFill="1" applyBorder="1" applyAlignment="1">
      <alignment horizontal="right" vertical="center"/>
    </xf>
    <xf numFmtId="166" fontId="39" fillId="5" borderId="58" xfId="11" applyNumberFormat="1" applyFont="1" applyFill="1" applyBorder="1" applyAlignment="1">
      <alignment horizontal="right" vertical="center"/>
    </xf>
    <xf numFmtId="166" fontId="39" fillId="5" borderId="25" xfId="11" applyNumberFormat="1" applyFont="1" applyFill="1" applyBorder="1" applyAlignment="1">
      <alignment horizontal="right" vertical="center"/>
    </xf>
    <xf numFmtId="0" fontId="27" fillId="0" borderId="0" xfId="8" applyFont="1" applyAlignment="1">
      <alignment horizontal="left" vertical="center"/>
    </xf>
    <xf numFmtId="169" fontId="8" fillId="0" borderId="0" xfId="10" applyNumberFormat="1" applyFont="1" applyFill="1" applyBorder="1" applyAlignment="1">
      <alignment horizontal="center" vertical="center"/>
    </xf>
    <xf numFmtId="166" fontId="8" fillId="0" borderId="47" xfId="11" applyNumberFormat="1" applyFont="1" applyFill="1" applyBorder="1" applyAlignment="1">
      <alignment horizontal="center" vertical="center"/>
    </xf>
    <xf numFmtId="166" fontId="8" fillId="0" borderId="0" xfId="11" applyNumberFormat="1" applyFont="1" applyFill="1" applyBorder="1" applyAlignment="1">
      <alignment horizontal="center" vertical="center"/>
    </xf>
    <xf numFmtId="0" fontId="19" fillId="0" borderId="0" xfId="8" applyFont="1" applyAlignment="1">
      <alignment horizontal="left" vertical="center"/>
    </xf>
    <xf numFmtId="166" fontId="8" fillId="0" borderId="0" xfId="15" applyNumberFormat="1" applyFont="1" applyFill="1" applyBorder="1" applyAlignment="1">
      <alignment horizontal="center" vertical="center"/>
    </xf>
    <xf numFmtId="0" fontId="20" fillId="0" borderId="0" xfId="8" applyFont="1" applyAlignment="1">
      <alignment horizontal="left" vertical="center"/>
    </xf>
    <xf numFmtId="0" fontId="8" fillId="0" borderId="0" xfId="8" applyFont="1" applyAlignment="1">
      <alignment vertical="center"/>
    </xf>
    <xf numFmtId="0" fontId="38" fillId="0" borderId="0" xfId="8" applyFont="1"/>
    <xf numFmtId="0" fontId="21" fillId="0" borderId="0" xfId="8" applyFont="1"/>
    <xf numFmtId="0" fontId="21" fillId="0" borderId="0" xfId="8" applyFont="1" applyAlignment="1">
      <alignment vertical="center"/>
    </xf>
    <xf numFmtId="4" fontId="4" fillId="0" borderId="0" xfId="8" applyNumberFormat="1" applyFont="1"/>
    <xf numFmtId="0" fontId="46" fillId="0" borderId="0" xfId="8" applyFont="1" applyAlignment="1">
      <alignment vertical="center"/>
    </xf>
    <xf numFmtId="0" fontId="47" fillId="0" borderId="0" xfId="8" applyFont="1" applyAlignment="1">
      <alignment vertical="center"/>
    </xf>
    <xf numFmtId="0" fontId="2" fillId="0" borderId="0" xfId="17"/>
    <xf numFmtId="0" fontId="9" fillId="0" borderId="0" xfId="4" applyFont="1" applyAlignment="1">
      <alignment vertical="center"/>
    </xf>
    <xf numFmtId="49" fontId="8" fillId="0" borderId="0" xfId="16" applyNumberFormat="1" applyFont="1" applyAlignment="1">
      <alignment horizontal="center" vertical="center"/>
    </xf>
    <xf numFmtId="0" fontId="46" fillId="0" borderId="0" xfId="16" applyFont="1" applyAlignment="1">
      <alignment vertical="center"/>
    </xf>
    <xf numFmtId="0" fontId="47" fillId="0" borderId="0" xfId="16" applyFont="1" applyAlignment="1">
      <alignment horizontal="left" vertical="center"/>
    </xf>
    <xf numFmtId="0" fontId="46" fillId="0" borderId="0" xfId="16" applyFont="1" applyAlignment="1">
      <alignment horizontal="center" vertical="center"/>
    </xf>
    <xf numFmtId="169" fontId="1" fillId="0" borderId="0" xfId="8" applyNumberFormat="1"/>
    <xf numFmtId="0" fontId="22" fillId="0" borderId="0" xfId="7" applyFont="1"/>
    <xf numFmtId="0" fontId="10" fillId="0" borderId="0" xfId="7" applyFont="1"/>
    <xf numFmtId="0" fontId="4" fillId="0" borderId="25" xfId="7" applyFont="1" applyBorder="1" applyAlignment="1">
      <alignment horizontal="center"/>
    </xf>
    <xf numFmtId="0" fontId="8" fillId="0" borderId="0" xfId="7" applyFont="1"/>
    <xf numFmtId="0" fontId="23" fillId="5" borderId="3" xfId="7" applyFont="1" applyFill="1" applyBorder="1" applyAlignment="1">
      <alignment horizontal="center" vertical="center"/>
    </xf>
    <xf numFmtId="0" fontId="23" fillId="4" borderId="69" xfId="7" applyFont="1" applyFill="1" applyBorder="1" applyAlignment="1">
      <alignment horizontal="center" vertical="center" wrapText="1"/>
    </xf>
    <xf numFmtId="0" fontId="23" fillId="4" borderId="69" xfId="7" applyFont="1" applyFill="1" applyBorder="1" applyAlignment="1">
      <alignment horizontal="center" vertical="center"/>
    </xf>
    <xf numFmtId="0" fontId="23" fillId="4" borderId="29" xfId="7" applyFont="1" applyFill="1" applyBorder="1" applyAlignment="1">
      <alignment horizontal="center" vertical="center"/>
    </xf>
    <xf numFmtId="0" fontId="24" fillId="9" borderId="55" xfId="7" applyFont="1" applyFill="1" applyBorder="1"/>
    <xf numFmtId="167" fontId="24" fillId="9" borderId="55" xfId="7" applyNumberFormat="1" applyFont="1" applyFill="1" applyBorder="1" applyAlignment="1">
      <alignment horizontal="center" vertical="center"/>
    </xf>
    <xf numFmtId="166" fontId="24" fillId="9" borderId="55" xfId="11" applyNumberFormat="1" applyFont="1" applyFill="1" applyBorder="1" applyAlignment="1">
      <alignment horizontal="center" vertical="center"/>
    </xf>
    <xf numFmtId="0" fontId="25" fillId="0" borderId="21" xfId="7" applyFont="1" applyBorder="1" applyAlignment="1">
      <alignment horizontal="left" indent="1"/>
    </xf>
    <xf numFmtId="167" fontId="25" fillId="0" borderId="70" xfId="7" applyNumberFormat="1" applyFont="1" applyBorder="1" applyAlignment="1">
      <alignment horizontal="center" vertical="center"/>
    </xf>
    <xf numFmtId="167" fontId="25" fillId="0" borderId="35" xfId="7" applyNumberFormat="1" applyFont="1" applyBorder="1" applyAlignment="1">
      <alignment horizontal="center" vertical="center"/>
    </xf>
    <xf numFmtId="167" fontId="25" fillId="0" borderId="71" xfId="7" applyNumberFormat="1" applyFont="1" applyBorder="1" applyAlignment="1">
      <alignment horizontal="center" vertical="center"/>
    </xf>
    <xf numFmtId="166" fontId="25" fillId="0" borderId="71" xfId="11" applyNumberFormat="1" applyFont="1" applyBorder="1" applyAlignment="1">
      <alignment horizontal="center" vertical="center"/>
    </xf>
    <xf numFmtId="0" fontId="25" fillId="0" borderId="56" xfId="7" applyFont="1" applyBorder="1" applyAlignment="1">
      <alignment horizontal="left" indent="1"/>
    </xf>
    <xf numFmtId="166" fontId="25" fillId="0" borderId="0" xfId="11" applyNumberFormat="1" applyFont="1" applyAlignment="1">
      <alignment horizontal="center" vertical="center"/>
    </xf>
    <xf numFmtId="0" fontId="25" fillId="0" borderId="0" xfId="7" applyFont="1" applyAlignment="1">
      <alignment horizontal="left" indent="1"/>
    </xf>
    <xf numFmtId="0" fontId="25" fillId="0" borderId="70" xfId="7" applyFont="1" applyBorder="1" applyAlignment="1">
      <alignment horizontal="left" indent="1"/>
    </xf>
    <xf numFmtId="166" fontId="25" fillId="0" borderId="70" xfId="11" applyNumberFormat="1" applyFont="1" applyBorder="1" applyAlignment="1">
      <alignment horizontal="center" vertical="center"/>
    </xf>
    <xf numFmtId="172" fontId="4" fillId="0" borderId="0" xfId="7" applyNumberFormat="1" applyFont="1"/>
    <xf numFmtId="0" fontId="25" fillId="0" borderId="70" xfId="7" applyFont="1" applyBorder="1" applyAlignment="1">
      <alignment horizontal="left" wrapText="1" indent="1"/>
    </xf>
    <xf numFmtId="0" fontId="25" fillId="0" borderId="0" xfId="7" applyFont="1" applyAlignment="1">
      <alignment horizontal="left" wrapText="1" indent="1"/>
    </xf>
    <xf numFmtId="43" fontId="4" fillId="0" borderId="0" xfId="7" applyNumberFormat="1" applyFont="1"/>
    <xf numFmtId="0" fontId="25" fillId="0" borderId="56" xfId="7" applyFont="1" applyBorder="1" applyAlignment="1">
      <alignment horizontal="left" wrapText="1" indent="1"/>
    </xf>
    <xf numFmtId="0" fontId="25" fillId="0" borderId="35" xfId="7" applyFont="1" applyBorder="1" applyAlignment="1">
      <alignment horizontal="left" wrapText="1" indent="1"/>
    </xf>
    <xf numFmtId="0" fontId="25" fillId="0" borderId="71" xfId="7" applyFont="1" applyBorder="1" applyAlignment="1">
      <alignment horizontal="left" wrapText="1" indent="1"/>
    </xf>
    <xf numFmtId="0" fontId="25" fillId="0" borderId="35" xfId="7" applyFont="1" applyBorder="1" applyAlignment="1">
      <alignment horizontal="left" indent="1"/>
    </xf>
    <xf numFmtId="166" fontId="4" fillId="0" borderId="0" xfId="19" applyNumberFormat="1" applyFont="1"/>
    <xf numFmtId="0" fontId="23" fillId="5" borderId="23" xfId="7" applyFont="1" applyFill="1" applyBorder="1" applyAlignment="1">
      <alignment horizontal="left"/>
    </xf>
    <xf numFmtId="166" fontId="23" fillId="5" borderId="24" xfId="11" applyNumberFormat="1" applyFont="1" applyFill="1" applyBorder="1" applyAlignment="1">
      <alignment horizontal="center" vertical="center"/>
    </xf>
    <xf numFmtId="166" fontId="23" fillId="5" borderId="72" xfId="11" applyNumberFormat="1" applyFont="1" applyFill="1" applyBorder="1" applyAlignment="1">
      <alignment horizontal="center" vertical="center"/>
    </xf>
    <xf numFmtId="0" fontId="27" fillId="0" borderId="0" xfId="7" applyFont="1" applyAlignment="1">
      <alignment horizontal="left"/>
    </xf>
    <xf numFmtId="166" fontId="27" fillId="0" borderId="0" xfId="11" applyNumberFormat="1" applyFont="1" applyFill="1" applyBorder="1" applyAlignment="1">
      <alignment horizontal="center" vertical="center"/>
    </xf>
    <xf numFmtId="166" fontId="25" fillId="0" borderId="0" xfId="2" applyNumberFormat="1" applyFont="1"/>
    <xf numFmtId="0" fontId="11" fillId="10" borderId="0" xfId="0" applyFont="1" applyFill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wrapText="1"/>
    </xf>
    <xf numFmtId="0" fontId="11" fillId="10" borderId="9" xfId="0" applyFont="1" applyFill="1" applyBorder="1" applyAlignment="1">
      <alignment horizontal="center" wrapText="1"/>
    </xf>
    <xf numFmtId="0" fontId="15" fillId="10" borderId="0" xfId="0" applyFont="1" applyFill="1" applyAlignment="1">
      <alignment wrapText="1"/>
    </xf>
    <xf numFmtId="165" fontId="16" fillId="10" borderId="0" xfId="1" applyNumberFormat="1" applyFont="1" applyFill="1" applyBorder="1" applyAlignment="1">
      <alignment horizontal="right" vertical="center" wrapText="1"/>
    </xf>
    <xf numFmtId="164" fontId="15" fillId="10" borderId="0" xfId="0" applyNumberFormat="1" applyFont="1" applyFill="1" applyAlignment="1">
      <alignment wrapText="1"/>
    </xf>
    <xf numFmtId="166" fontId="15" fillId="10" borderId="0" xfId="2" applyNumberFormat="1" applyFont="1" applyFill="1" applyBorder="1" applyAlignment="1">
      <alignment horizontal="center"/>
    </xf>
    <xf numFmtId="0" fontId="34" fillId="0" borderId="0" xfId="7" applyFont="1"/>
    <xf numFmtId="0" fontId="34" fillId="0" borderId="11" xfId="7" applyFont="1" applyBorder="1" applyAlignment="1">
      <alignment horizontal="center"/>
    </xf>
    <xf numFmtId="0" fontId="23" fillId="5" borderId="73" xfId="7" applyFont="1" applyFill="1" applyBorder="1" applyAlignment="1">
      <alignment horizontal="center" vertical="center"/>
    </xf>
    <xf numFmtId="0" fontId="8" fillId="7" borderId="1" xfId="7" applyFont="1" applyFill="1" applyBorder="1"/>
    <xf numFmtId="4" fontId="4" fillId="0" borderId="0" xfId="7" applyNumberFormat="1" applyFont="1"/>
    <xf numFmtId="166" fontId="9" fillId="0" borderId="0" xfId="11" applyNumberFormat="1" applyFont="1" applyFill="1" applyBorder="1" applyAlignment="1">
      <alignment horizontal="center" vertical="center"/>
    </xf>
    <xf numFmtId="0" fontId="24" fillId="0" borderId="71" xfId="7" applyFont="1" applyBorder="1" applyAlignment="1">
      <alignment horizontal="left" vertical="center" wrapText="1" indent="1"/>
    </xf>
    <xf numFmtId="167" fontId="24" fillId="0" borderId="71" xfId="7" applyNumberFormat="1" applyFont="1" applyBorder="1" applyAlignment="1">
      <alignment horizontal="center" vertical="center"/>
    </xf>
    <xf numFmtId="166" fontId="24" fillId="0" borderId="71" xfId="11" applyNumberFormat="1" applyFont="1" applyBorder="1" applyAlignment="1">
      <alignment horizontal="center" vertical="center"/>
    </xf>
    <xf numFmtId="166" fontId="4" fillId="0" borderId="0" xfId="11" applyNumberFormat="1" applyFont="1" applyFill="1" applyBorder="1" applyAlignment="1">
      <alignment horizontal="center" vertical="center"/>
    </xf>
    <xf numFmtId="0" fontId="24" fillId="0" borderId="35" xfId="7" applyFont="1" applyBorder="1" applyAlignment="1">
      <alignment horizontal="left" vertical="center" wrapText="1" indent="1"/>
    </xf>
    <xf numFmtId="167" fontId="24" fillId="0" borderId="35" xfId="7" applyNumberFormat="1" applyFont="1" applyBorder="1" applyAlignment="1">
      <alignment horizontal="center" vertical="center"/>
    </xf>
    <xf numFmtId="166" fontId="24" fillId="0" borderId="35" xfId="11" applyNumberFormat="1" applyFont="1" applyFill="1" applyBorder="1" applyAlignment="1">
      <alignment horizontal="center" vertical="center"/>
    </xf>
    <xf numFmtId="166" fontId="24" fillId="0" borderId="35" xfId="11" applyNumberFormat="1" applyFont="1" applyBorder="1" applyAlignment="1">
      <alignment horizontal="center" vertical="center"/>
    </xf>
    <xf numFmtId="0" fontId="24" fillId="0" borderId="70" xfId="7" applyFont="1" applyBorder="1" applyAlignment="1">
      <alignment horizontal="left" vertical="center" wrapText="1" indent="1"/>
    </xf>
    <xf numFmtId="167" fontId="24" fillId="0" borderId="70" xfId="7" applyNumberFormat="1" applyFont="1" applyBorder="1" applyAlignment="1">
      <alignment horizontal="center" vertical="center"/>
    </xf>
    <xf numFmtId="166" fontId="24" fillId="0" borderId="70" xfId="11" applyNumberFormat="1" applyFont="1" applyFill="1" applyBorder="1" applyAlignment="1">
      <alignment horizontal="center" vertical="center"/>
    </xf>
    <xf numFmtId="166" fontId="24" fillId="0" borderId="70" xfId="11" applyNumberFormat="1" applyFont="1" applyBorder="1" applyAlignment="1">
      <alignment horizontal="center" vertical="center"/>
    </xf>
    <xf numFmtId="0" fontId="25" fillId="0" borderId="76" xfId="12" applyFont="1" applyBorder="1" applyAlignment="1">
      <alignment horizontal="left" vertical="center" wrapText="1" indent="2"/>
    </xf>
    <xf numFmtId="166" fontId="25" fillId="0" borderId="35" xfId="11" applyNumberFormat="1" applyFont="1" applyFill="1" applyBorder="1" applyAlignment="1">
      <alignment horizontal="center" vertical="center"/>
    </xf>
    <xf numFmtId="166" fontId="51" fillId="0" borderId="0" xfId="11" applyNumberFormat="1" applyFont="1" applyFill="1" applyBorder="1" applyAlignment="1">
      <alignment horizontal="center" vertical="center"/>
    </xf>
    <xf numFmtId="0" fontId="25" fillId="0" borderId="70" xfId="12" applyFont="1" applyBorder="1" applyAlignment="1">
      <alignment horizontal="left" vertical="center" wrapText="1" indent="2"/>
    </xf>
    <xf numFmtId="166" fontId="25" fillId="0" borderId="70" xfId="11" applyNumberFormat="1" applyFont="1" applyFill="1" applyBorder="1" applyAlignment="1">
      <alignment horizontal="center" vertical="center"/>
    </xf>
    <xf numFmtId="166" fontId="24" fillId="0" borderId="0" xfId="11" applyNumberFormat="1" applyFont="1" applyAlignment="1">
      <alignment horizontal="center" vertical="center"/>
    </xf>
    <xf numFmtId="166" fontId="24" fillId="0" borderId="0" xfId="11" applyNumberFormat="1" applyFont="1" applyBorder="1" applyAlignment="1">
      <alignment horizontal="center" vertical="center"/>
    </xf>
    <xf numFmtId="173" fontId="4" fillId="0" borderId="0" xfId="11" applyNumberFormat="1" applyFont="1" applyFill="1" applyBorder="1" applyAlignment="1">
      <alignment horizontal="center" vertical="center"/>
    </xf>
    <xf numFmtId="0" fontId="24" fillId="6" borderId="77" xfId="7" applyFont="1" applyFill="1" applyBorder="1" applyAlignment="1">
      <alignment horizontal="left" vertical="center" wrapText="1"/>
    </xf>
    <xf numFmtId="167" fontId="24" fillId="6" borderId="55" xfId="7" applyNumberFormat="1" applyFont="1" applyFill="1" applyBorder="1" applyAlignment="1">
      <alignment horizontal="center" vertical="center"/>
    </xf>
    <xf numFmtId="166" fontId="24" fillId="6" borderId="55" xfId="11" applyNumberFormat="1" applyFont="1" applyFill="1" applyBorder="1" applyAlignment="1">
      <alignment horizontal="center" vertical="center"/>
    </xf>
    <xf numFmtId="0" fontId="24" fillId="0" borderId="71" xfId="7" applyFont="1" applyBorder="1" applyAlignment="1">
      <alignment horizontal="left" vertical="center" indent="1"/>
    </xf>
    <xf numFmtId="0" fontId="24" fillId="0" borderId="70" xfId="7" applyFont="1" applyBorder="1" applyAlignment="1">
      <alignment horizontal="left" vertical="center" indent="1"/>
    </xf>
    <xf numFmtId="171" fontId="4" fillId="0" borderId="0" xfId="11" applyNumberFormat="1" applyFont="1" applyFill="1" applyBorder="1" applyAlignment="1">
      <alignment horizontal="center" vertical="center"/>
    </xf>
    <xf numFmtId="0" fontId="25" fillId="0" borderId="35" xfId="12" applyFont="1" applyBorder="1" applyAlignment="1">
      <alignment horizontal="left" vertical="center" wrapText="1" indent="2"/>
    </xf>
    <xf numFmtId="0" fontId="23" fillId="5" borderId="78" xfId="7" applyFont="1" applyFill="1" applyBorder="1" applyAlignment="1">
      <alignment horizontal="left" vertical="center"/>
    </xf>
    <xf numFmtId="167" fontId="23" fillId="5" borderId="79" xfId="7" applyNumberFormat="1" applyFont="1" applyFill="1" applyBorder="1" applyAlignment="1">
      <alignment horizontal="center" vertical="center"/>
    </xf>
    <xf numFmtId="166" fontId="23" fillId="5" borderId="79" xfId="11" applyNumberFormat="1" applyFont="1" applyFill="1" applyBorder="1" applyAlignment="1">
      <alignment horizontal="center" vertical="center"/>
    </xf>
    <xf numFmtId="10" fontId="4" fillId="0" borderId="0" xfId="11" applyNumberFormat="1" applyFont="1" applyFill="1" applyBorder="1" applyAlignment="1">
      <alignment horizontal="center" vertical="center"/>
    </xf>
    <xf numFmtId="43" fontId="50" fillId="0" borderId="80" xfId="7" applyNumberFormat="1" applyFont="1" applyBorder="1"/>
    <xf numFmtId="166" fontId="50" fillId="0" borderId="80" xfId="9" applyNumberFormat="1" applyFont="1" applyBorder="1"/>
    <xf numFmtId="167" fontId="4" fillId="0" borderId="0" xfId="7" applyNumberFormat="1" applyFont="1" applyAlignment="1">
      <alignment horizontal="center" vertical="center"/>
    </xf>
    <xf numFmtId="167" fontId="9" fillId="0" borderId="0" xfId="7" applyNumberFormat="1" applyFont="1" applyAlignment="1">
      <alignment horizontal="center" vertical="center"/>
    </xf>
    <xf numFmtId="0" fontId="1" fillId="0" borderId="0" xfId="4"/>
    <xf numFmtId="0" fontId="8" fillId="0" borderId="0" xfId="20" applyFont="1" applyAlignment="1">
      <alignment vertical="center" wrapText="1" readingOrder="1"/>
    </xf>
    <xf numFmtId="0" fontId="4" fillId="0" borderId="0" xfId="20" applyFont="1"/>
    <xf numFmtId="0" fontId="22" fillId="0" borderId="0" xfId="20" applyFont="1" applyAlignment="1">
      <alignment horizontal="center" vertical="top" wrapText="1" readingOrder="1"/>
    </xf>
    <xf numFmtId="0" fontId="22" fillId="0" borderId="0" xfId="20" applyFont="1" applyAlignment="1">
      <alignment vertical="top" wrapText="1" readingOrder="1"/>
    </xf>
    <xf numFmtId="0" fontId="27" fillId="5" borderId="82" xfId="20" applyFont="1" applyFill="1" applyBorder="1" applyAlignment="1">
      <alignment horizontal="center" vertical="center"/>
    </xf>
    <xf numFmtId="167" fontId="9" fillId="11" borderId="0" xfId="20" applyNumberFormat="1" applyFont="1" applyFill="1"/>
    <xf numFmtId="169" fontId="9" fillId="11" borderId="0" xfId="20" applyNumberFormat="1" applyFont="1" applyFill="1" applyAlignment="1">
      <alignment horizontal="right"/>
    </xf>
    <xf numFmtId="0" fontId="9" fillId="0" borderId="0" xfId="20" applyFont="1" applyAlignment="1">
      <alignment horizontal="left" indent="1"/>
    </xf>
    <xf numFmtId="169" fontId="9" fillId="0" borderId="0" xfId="20" applyNumberFormat="1" applyFont="1" applyAlignment="1">
      <alignment horizontal="right"/>
    </xf>
    <xf numFmtId="169" fontId="3" fillId="0" borderId="0" xfId="0" applyNumberFormat="1" applyFont="1" applyAlignment="1">
      <alignment horizontal="left" indent="4"/>
    </xf>
    <xf numFmtId="169" fontId="3" fillId="0" borderId="0" xfId="0" applyNumberFormat="1" applyFont="1" applyAlignment="1">
      <alignment horizontal="right"/>
    </xf>
    <xf numFmtId="0" fontId="9" fillId="3" borderId="0" xfId="20" applyFont="1" applyFill="1" applyAlignment="1">
      <alignment horizontal="left" indent="2"/>
    </xf>
    <xf numFmtId="169" fontId="9" fillId="3" borderId="0" xfId="20" applyNumberFormat="1" applyFont="1" applyFill="1" applyAlignment="1">
      <alignment horizontal="right"/>
    </xf>
    <xf numFmtId="169" fontId="29" fillId="0" borderId="0" xfId="0" applyNumberFormat="1" applyFont="1" applyAlignment="1">
      <alignment horizontal="left" indent="4"/>
    </xf>
    <xf numFmtId="169" fontId="29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left" indent="6"/>
    </xf>
    <xf numFmtId="169" fontId="9" fillId="0" borderId="83" xfId="20" applyNumberFormat="1" applyFont="1" applyBorder="1" applyAlignment="1">
      <alignment horizontal="left"/>
    </xf>
    <xf numFmtId="169" fontId="9" fillId="0" borderId="83" xfId="20" applyNumberFormat="1" applyFont="1" applyBorder="1" applyAlignment="1">
      <alignment horizontal="right"/>
    </xf>
    <xf numFmtId="0" fontId="9" fillId="0" borderId="0" xfId="21" applyFont="1" applyAlignment="1">
      <alignment vertical="center"/>
    </xf>
    <xf numFmtId="0" fontId="4" fillId="0" borderId="0" xfId="22" applyFont="1"/>
    <xf numFmtId="0" fontId="1" fillId="0" borderId="0" xfId="22"/>
    <xf numFmtId="0" fontId="27" fillId="5" borderId="86" xfId="22" applyFont="1" applyFill="1" applyBorder="1" applyAlignment="1">
      <alignment horizontal="center" vertical="center"/>
    </xf>
    <xf numFmtId="0" fontId="27" fillId="5" borderId="87" xfId="22" applyFont="1" applyFill="1" applyBorder="1" applyAlignment="1">
      <alignment horizontal="center" vertical="center" wrapText="1"/>
    </xf>
    <xf numFmtId="0" fontId="27" fillId="5" borderId="88" xfId="22" applyFont="1" applyFill="1" applyBorder="1" applyAlignment="1">
      <alignment horizontal="center" vertical="center"/>
    </xf>
    <xf numFmtId="0" fontId="27" fillId="5" borderId="89" xfId="22" applyFont="1" applyFill="1" applyBorder="1" applyAlignment="1">
      <alignment horizontal="center" vertical="center" wrapText="1"/>
    </xf>
    <xf numFmtId="169" fontId="9" fillId="3" borderId="55" xfId="0" applyNumberFormat="1" applyFont="1" applyFill="1" applyBorder="1" applyAlignment="1">
      <alignment horizontal="left"/>
    </xf>
    <xf numFmtId="169" fontId="9" fillId="3" borderId="55" xfId="0" applyNumberFormat="1" applyFont="1" applyFill="1" applyBorder="1" applyAlignment="1">
      <alignment horizontal="right"/>
    </xf>
    <xf numFmtId="169" fontId="9" fillId="3" borderId="0" xfId="22" applyNumberFormat="1" applyFont="1" applyFill="1" applyAlignment="1">
      <alignment horizontal="right"/>
    </xf>
    <xf numFmtId="166" fontId="9" fillId="3" borderId="0" xfId="2" applyNumberFormat="1" applyFont="1" applyFill="1" applyAlignment="1">
      <alignment horizontal="right"/>
    </xf>
    <xf numFmtId="169" fontId="9" fillId="0" borderId="0" xfId="0" applyNumberFormat="1" applyFont="1" applyAlignment="1">
      <alignment horizontal="left" indent="1"/>
    </xf>
    <xf numFmtId="169" fontId="9" fillId="0" borderId="0" xfId="0" applyNumberFormat="1" applyFont="1" applyAlignment="1">
      <alignment horizontal="right"/>
    </xf>
    <xf numFmtId="169" fontId="9" fillId="0" borderId="21" xfId="22" applyNumberFormat="1" applyFont="1" applyBorder="1" applyAlignment="1">
      <alignment horizontal="right"/>
    </xf>
    <xf numFmtId="166" fontId="9" fillId="0" borderId="21" xfId="2" applyNumberFormat="1" applyFont="1" applyBorder="1" applyAlignment="1">
      <alignment horizontal="right"/>
    </xf>
    <xf numFmtId="169" fontId="4" fillId="0" borderId="0" xfId="0" applyNumberFormat="1" applyFont="1" applyAlignment="1">
      <alignment horizontal="left" indent="3"/>
    </xf>
    <xf numFmtId="169" fontId="4" fillId="0" borderId="0" xfId="0" applyNumberFormat="1" applyFont="1" applyAlignment="1">
      <alignment horizontal="right"/>
    </xf>
    <xf numFmtId="169" fontId="4" fillId="0" borderId="0" xfId="2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169" fontId="9" fillId="0" borderId="0" xfId="22" applyNumberFormat="1" applyFont="1" applyAlignment="1">
      <alignment horizontal="right"/>
    </xf>
    <xf numFmtId="166" fontId="9" fillId="0" borderId="0" xfId="2" applyNumberFormat="1" applyFont="1" applyAlignment="1">
      <alignment horizontal="right"/>
    </xf>
    <xf numFmtId="169" fontId="9" fillId="3" borderId="90" xfId="0" applyNumberFormat="1" applyFont="1" applyFill="1" applyBorder="1" applyAlignment="1">
      <alignment horizontal="left"/>
    </xf>
    <xf numFmtId="169" fontId="9" fillId="3" borderId="90" xfId="0" applyNumberFormat="1" applyFont="1" applyFill="1" applyBorder="1" applyAlignment="1">
      <alignment horizontal="right"/>
    </xf>
    <xf numFmtId="0" fontId="9" fillId="0" borderId="83" xfId="20" applyFont="1" applyBorder="1" applyAlignment="1">
      <alignment horizontal="left"/>
    </xf>
    <xf numFmtId="166" fontId="9" fillId="0" borderId="83" xfId="23" applyNumberFormat="1" applyFont="1" applyBorder="1" applyAlignment="1">
      <alignment horizontal="right"/>
    </xf>
    <xf numFmtId="0" fontId="4" fillId="0" borderId="0" xfId="24" applyFont="1"/>
    <xf numFmtId="0" fontId="52" fillId="0" borderId="0" xfId="20" applyFont="1" applyAlignment="1">
      <alignment vertical="center"/>
    </xf>
    <xf numFmtId="0" fontId="27" fillId="5" borderId="82" xfId="24" applyFont="1" applyFill="1" applyBorder="1" applyAlignment="1">
      <alignment horizontal="center" vertical="center"/>
    </xf>
    <xf numFmtId="0" fontId="27" fillId="5" borderId="6" xfId="24" applyFont="1" applyFill="1" applyBorder="1" applyAlignment="1">
      <alignment horizontal="center" vertical="center"/>
    </xf>
    <xf numFmtId="0" fontId="9" fillId="3" borderId="91" xfId="24" applyFont="1" applyFill="1" applyBorder="1" applyAlignment="1">
      <alignment horizontal="left"/>
    </xf>
    <xf numFmtId="169" fontId="9" fillId="12" borderId="91" xfId="24" applyNumberFormat="1" applyFont="1" applyFill="1" applyBorder="1" applyAlignment="1">
      <alignment horizontal="right"/>
    </xf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167" fontId="4" fillId="0" borderId="0" xfId="24" applyNumberFormat="1" applyFont="1"/>
    <xf numFmtId="169" fontId="1" fillId="0" borderId="0" xfId="24" applyNumberFormat="1"/>
    <xf numFmtId="0" fontId="9" fillId="0" borderId="0" xfId="24" applyFont="1"/>
    <xf numFmtId="0" fontId="4" fillId="0" borderId="0" xfId="24" applyFont="1" applyAlignment="1">
      <alignment horizontal="left" indent="2"/>
    </xf>
    <xf numFmtId="0" fontId="4" fillId="0" borderId="0" xfId="24" applyFont="1" applyAlignment="1">
      <alignment horizontal="left" indent="3"/>
    </xf>
    <xf numFmtId="0" fontId="29" fillId="0" borderId="0" xfId="0" applyFont="1" applyAlignment="1">
      <alignment horizontal="left" indent="3"/>
    </xf>
    <xf numFmtId="167" fontId="9" fillId="0" borderId="0" xfId="24" applyNumberFormat="1" applyFont="1"/>
    <xf numFmtId="167" fontId="9" fillId="12" borderId="91" xfId="24" applyNumberFormat="1" applyFont="1" applyFill="1" applyBorder="1"/>
    <xf numFmtId="0" fontId="9" fillId="0" borderId="83" xfId="24" applyFont="1" applyBorder="1" applyAlignment="1">
      <alignment horizontal="left"/>
    </xf>
    <xf numFmtId="169" fontId="9" fillId="0" borderId="83" xfId="24" applyNumberFormat="1" applyFont="1" applyBorder="1" applyAlignment="1">
      <alignment horizontal="right"/>
    </xf>
    <xf numFmtId="0" fontId="8" fillId="0" borderId="0" xfId="25" applyFont="1" applyAlignment="1">
      <alignment vertical="center" wrapText="1" readingOrder="1"/>
    </xf>
    <xf numFmtId="0" fontId="4" fillId="0" borderId="0" xfId="26" applyFont="1"/>
    <xf numFmtId="0" fontId="22" fillId="0" borderId="0" xfId="25" applyFont="1" applyAlignment="1">
      <alignment vertical="top" wrapText="1" readingOrder="1"/>
    </xf>
    <xf numFmtId="168" fontId="4" fillId="0" borderId="0" xfId="26" applyNumberFormat="1" applyFont="1"/>
    <xf numFmtId="0" fontId="27" fillId="5" borderId="82" xfId="28" applyFont="1" applyFill="1" applyBorder="1" applyAlignment="1">
      <alignment horizontal="center" vertical="center"/>
    </xf>
    <xf numFmtId="0" fontId="27" fillId="5" borderId="6" xfId="28" applyFont="1" applyFill="1" applyBorder="1" applyAlignment="1">
      <alignment horizontal="center" vertical="center"/>
    </xf>
    <xf numFmtId="0" fontId="9" fillId="3" borderId="91" xfId="28" applyFont="1" applyFill="1" applyBorder="1" applyAlignment="1">
      <alignment horizontal="left"/>
    </xf>
    <xf numFmtId="167" fontId="9" fillId="12" borderId="91" xfId="28" applyNumberFormat="1" applyFont="1" applyFill="1" applyBorder="1" applyAlignment="1">
      <alignment horizontal="right"/>
    </xf>
    <xf numFmtId="169" fontId="3" fillId="0" borderId="0" xfId="0" applyNumberFormat="1" applyFont="1" applyAlignment="1">
      <alignment horizontal="left" indent="2"/>
    </xf>
    <xf numFmtId="169" fontId="3" fillId="0" borderId="0" xfId="0" applyNumberFormat="1" applyFont="1" applyAlignment="1">
      <alignment horizontal="left" indent="3"/>
    </xf>
    <xf numFmtId="0" fontId="9" fillId="0" borderId="83" xfId="26" applyFont="1" applyBorder="1" applyAlignment="1">
      <alignment horizontal="left"/>
    </xf>
    <xf numFmtId="167" fontId="9" fillId="0" borderId="83" xfId="26" applyNumberFormat="1" applyFont="1" applyBorder="1" applyAlignment="1">
      <alignment horizontal="right" vertical="center"/>
    </xf>
    <xf numFmtId="0" fontId="9" fillId="0" borderId="0" xfId="26" applyFont="1" applyAlignment="1">
      <alignment horizontal="left"/>
    </xf>
    <xf numFmtId="167" fontId="9" fillId="0" borderId="0" xfId="26" applyNumberFormat="1" applyFont="1" applyAlignment="1">
      <alignment horizontal="right" vertical="center"/>
    </xf>
    <xf numFmtId="0" fontId="9" fillId="0" borderId="0" xfId="25" applyFont="1" applyAlignment="1">
      <alignment vertical="center"/>
    </xf>
    <xf numFmtId="4" fontId="4" fillId="0" borderId="0" xfId="20" applyNumberFormat="1" applyFont="1"/>
    <xf numFmtId="166" fontId="9" fillId="0" borderId="0" xfId="2" applyNumberFormat="1" applyFont="1" applyBorder="1" applyAlignment="1">
      <alignment horizontal="right"/>
    </xf>
    <xf numFmtId="166" fontId="4" fillId="0" borderId="0" xfId="2" applyNumberFormat="1" applyFont="1" applyBorder="1" applyAlignment="1">
      <alignment horizontal="right"/>
    </xf>
    <xf numFmtId="0" fontId="15" fillId="2" borderId="0" xfId="0" applyFont="1" applyFill="1" applyAlignment="1">
      <alignment wrapText="1"/>
    </xf>
    <xf numFmtId="165" fontId="15" fillId="2" borderId="0" xfId="0" applyNumberFormat="1" applyFont="1" applyFill="1" applyAlignment="1">
      <alignment horizontal="center" wrapText="1"/>
    </xf>
    <xf numFmtId="166" fontId="13" fillId="2" borderId="0" xfId="2" applyNumberFormat="1" applyFont="1" applyFill="1" applyBorder="1" applyAlignment="1">
      <alignment horizontal="center"/>
    </xf>
    <xf numFmtId="166" fontId="4" fillId="2" borderId="0" xfId="2" applyNumberFormat="1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5" fillId="0" borderId="0" xfId="5" applyFont="1" applyAlignment="1">
      <alignment horizontal="center" vertical="center" wrapText="1" readingOrder="1"/>
    </xf>
    <xf numFmtId="0" fontId="6" fillId="0" borderId="0" xfId="5" applyFont="1" applyAlignment="1">
      <alignment horizontal="center" vertical="top" wrapText="1" readingOrder="1"/>
    </xf>
    <xf numFmtId="0" fontId="7" fillId="2" borderId="0" xfId="5" applyFont="1" applyFill="1" applyAlignment="1">
      <alignment horizontal="center"/>
    </xf>
    <xf numFmtId="0" fontId="10" fillId="2" borderId="0" xfId="5" applyFont="1" applyFill="1" applyAlignment="1">
      <alignment horizontal="center"/>
    </xf>
    <xf numFmtId="0" fontId="39" fillId="4" borderId="40" xfId="8" applyFont="1" applyFill="1" applyBorder="1" applyAlignment="1">
      <alignment horizontal="center" vertical="center"/>
    </xf>
    <xf numFmtId="0" fontId="39" fillId="4" borderId="48" xfId="8" applyFont="1" applyFill="1" applyBorder="1" applyAlignment="1">
      <alignment horizontal="center" vertical="center"/>
    </xf>
    <xf numFmtId="0" fontId="39" fillId="4" borderId="52" xfId="8" applyFont="1" applyFill="1" applyBorder="1" applyAlignment="1">
      <alignment horizontal="center" vertical="center"/>
    </xf>
    <xf numFmtId="0" fontId="39" fillId="4" borderId="41" xfId="8" applyFont="1" applyFill="1" applyBorder="1" applyAlignment="1">
      <alignment horizontal="center" vertical="center"/>
    </xf>
    <xf numFmtId="0" fontId="39" fillId="4" borderId="42" xfId="8" applyFont="1" applyFill="1" applyBorder="1" applyAlignment="1">
      <alignment horizontal="center" vertical="center" wrapText="1"/>
    </xf>
    <xf numFmtId="0" fontId="39" fillId="4" borderId="43" xfId="8" applyFont="1" applyFill="1" applyBorder="1" applyAlignment="1">
      <alignment horizontal="center" vertical="center" wrapText="1"/>
    </xf>
    <xf numFmtId="0" fontId="39" fillId="4" borderId="46" xfId="8" applyFont="1" applyFill="1" applyBorder="1" applyAlignment="1">
      <alignment horizontal="center" vertical="center" wrapText="1"/>
    </xf>
    <xf numFmtId="0" fontId="39" fillId="4" borderId="47" xfId="8" applyFont="1" applyFill="1" applyBorder="1" applyAlignment="1">
      <alignment horizontal="center" vertical="center" wrapText="1"/>
    </xf>
    <xf numFmtId="0" fontId="39" fillId="4" borderId="50" xfId="8" applyFont="1" applyFill="1" applyBorder="1" applyAlignment="1">
      <alignment horizontal="center" vertical="center" wrapText="1"/>
    </xf>
    <xf numFmtId="0" fontId="39" fillId="4" borderId="40" xfId="8" applyFont="1" applyFill="1" applyBorder="1" applyAlignment="1">
      <alignment horizontal="center" vertical="center" wrapText="1"/>
    </xf>
    <xf numFmtId="0" fontId="39" fillId="4" borderId="44" xfId="8" applyFont="1" applyFill="1" applyBorder="1" applyAlignment="1">
      <alignment horizontal="center" vertical="center" wrapText="1"/>
    </xf>
    <xf numFmtId="0" fontId="39" fillId="4" borderId="49" xfId="8" applyFont="1" applyFill="1" applyBorder="1" applyAlignment="1">
      <alignment horizontal="center" vertical="center" wrapText="1"/>
    </xf>
    <xf numFmtId="0" fontId="39" fillId="4" borderId="41" xfId="8" applyFont="1" applyFill="1" applyBorder="1" applyAlignment="1">
      <alignment horizontal="center" vertical="center" wrapText="1"/>
    </xf>
    <xf numFmtId="0" fontId="39" fillId="4" borderId="45" xfId="8" applyFont="1" applyFill="1" applyBorder="1" applyAlignment="1">
      <alignment horizontal="center" vertical="center" wrapText="1"/>
    </xf>
    <xf numFmtId="0" fontId="34" fillId="0" borderId="0" xfId="8" applyFont="1" applyAlignment="1">
      <alignment horizontal="center"/>
    </xf>
    <xf numFmtId="0" fontId="32" fillId="0" borderId="0" xfId="7" applyFont="1" applyAlignment="1">
      <alignment horizontal="center" vertical="center" wrapText="1" readingOrder="1"/>
    </xf>
    <xf numFmtId="0" fontId="33" fillId="0" borderId="0" xfId="7" applyFont="1" applyAlignment="1">
      <alignment horizontal="center" vertical="top" wrapText="1" readingOrder="1"/>
    </xf>
    <xf numFmtId="0" fontId="32" fillId="0" borderId="0" xfId="14" applyFont="1" applyAlignment="1">
      <alignment horizontal="center" vertical="center"/>
    </xf>
    <xf numFmtId="0" fontId="36" fillId="0" borderId="0" xfId="8" applyFont="1" applyAlignment="1">
      <alignment horizontal="center"/>
    </xf>
    <xf numFmtId="0" fontId="23" fillId="4" borderId="12" xfId="7" applyFont="1" applyFill="1" applyBorder="1" applyAlignment="1">
      <alignment horizontal="center" vertical="center"/>
    </xf>
    <xf numFmtId="0" fontId="23" fillId="4" borderId="3" xfId="7" applyFont="1" applyFill="1" applyBorder="1" applyAlignment="1">
      <alignment horizontal="center" vertical="center"/>
    </xf>
    <xf numFmtId="0" fontId="23" fillId="4" borderId="15" xfId="7" applyFont="1" applyFill="1" applyBorder="1" applyAlignment="1">
      <alignment horizontal="center" vertical="center"/>
    </xf>
    <xf numFmtId="0" fontId="23" fillId="5" borderId="13" xfId="7" applyFont="1" applyFill="1" applyBorder="1" applyAlignment="1">
      <alignment horizontal="center" vertical="center"/>
    </xf>
    <xf numFmtId="0" fontId="23" fillId="5" borderId="14" xfId="7" applyFont="1" applyFill="1" applyBorder="1" applyAlignment="1">
      <alignment horizontal="center" vertical="center"/>
    </xf>
    <xf numFmtId="0" fontId="23" fillId="5" borderId="74" xfId="7" applyFont="1" applyFill="1" applyBorder="1" applyAlignment="1">
      <alignment horizontal="center" vertical="center"/>
    </xf>
    <xf numFmtId="0" fontId="23" fillId="4" borderId="5" xfId="7" applyFont="1" applyFill="1" applyBorder="1" applyAlignment="1">
      <alignment horizontal="center" vertical="center" wrapText="1"/>
    </xf>
    <xf numFmtId="0" fontId="23" fillId="4" borderId="3" xfId="7" applyFont="1" applyFill="1" applyBorder="1" applyAlignment="1">
      <alignment horizontal="center" vertical="center" wrapText="1"/>
    </xf>
    <xf numFmtId="0" fontId="23" fillId="4" borderId="7" xfId="7" applyFont="1" applyFill="1" applyBorder="1" applyAlignment="1">
      <alignment horizontal="center" vertical="center" wrapText="1"/>
    </xf>
    <xf numFmtId="0" fontId="23" fillId="4" borderId="15" xfId="7" applyFont="1" applyFill="1" applyBorder="1" applyAlignment="1">
      <alignment horizontal="center" vertical="center" wrapText="1"/>
    </xf>
    <xf numFmtId="0" fontId="23" fillId="4" borderId="4" xfId="7" applyFont="1" applyFill="1" applyBorder="1" applyAlignment="1">
      <alignment horizontal="center" vertical="center" wrapText="1"/>
    </xf>
    <xf numFmtId="0" fontId="23" fillId="4" borderId="6" xfId="7" applyFont="1" applyFill="1" applyBorder="1" applyAlignment="1">
      <alignment horizontal="center" vertical="center" wrapText="1"/>
    </xf>
    <xf numFmtId="0" fontId="23" fillId="4" borderId="9" xfId="7" applyFont="1" applyFill="1" applyBorder="1" applyAlignment="1">
      <alignment horizontal="center" vertical="center" wrapText="1"/>
    </xf>
    <xf numFmtId="0" fontId="39" fillId="5" borderId="29" xfId="7" applyFont="1" applyFill="1" applyBorder="1" applyAlignment="1">
      <alignment horizontal="center" vertical="center"/>
    </xf>
    <xf numFmtId="0" fontId="39" fillId="5" borderId="75" xfId="7" applyFont="1" applyFill="1" applyBorder="1" applyAlignment="1">
      <alignment horizontal="center" vertical="center"/>
    </xf>
    <xf numFmtId="0" fontId="39" fillId="5" borderId="69" xfId="7" applyFont="1" applyFill="1" applyBorder="1" applyAlignment="1">
      <alignment horizontal="center" vertical="center"/>
    </xf>
    <xf numFmtId="0" fontId="23" fillId="4" borderId="28" xfId="7" applyFont="1" applyFill="1" applyBorder="1" applyAlignment="1">
      <alignment horizontal="center" vertical="center" wrapText="1"/>
    </xf>
    <xf numFmtId="0" fontId="24" fillId="0" borderId="0" xfId="7" applyFont="1" applyAlignment="1">
      <alignment horizontal="center"/>
    </xf>
    <xf numFmtId="0" fontId="34" fillId="0" borderId="0" xfId="7" applyFont="1" applyAlignment="1">
      <alignment horizontal="center"/>
    </xf>
    <xf numFmtId="0" fontId="4" fillId="0" borderId="0" xfId="4" applyFont="1" applyAlignment="1">
      <alignment horizontal="center" vertical="center"/>
    </xf>
    <xf numFmtId="0" fontId="8" fillId="0" borderId="0" xfId="5" applyFont="1" applyAlignment="1">
      <alignment horizontal="center" vertical="center" wrapText="1" readingOrder="1"/>
    </xf>
    <xf numFmtId="0" fontId="22" fillId="0" borderId="0" xfId="5" applyFont="1" applyAlignment="1">
      <alignment horizontal="center" vertical="top" wrapText="1" readingOrder="1"/>
    </xf>
    <xf numFmtId="0" fontId="48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48" fillId="0" borderId="0" xfId="18" applyFont="1" applyAlignment="1">
      <alignment horizontal="center" vertical="center"/>
    </xf>
    <xf numFmtId="0" fontId="9" fillId="0" borderId="0" xfId="18" applyFont="1" applyAlignment="1">
      <alignment horizontal="center" vertical="center"/>
    </xf>
    <xf numFmtId="0" fontId="8" fillId="0" borderId="0" xfId="7" applyFont="1" applyAlignment="1">
      <alignment horizontal="center" vertical="center" wrapText="1" readingOrder="1"/>
    </xf>
    <xf numFmtId="0" fontId="22" fillId="0" borderId="0" xfId="7" applyFont="1" applyAlignment="1">
      <alignment horizontal="center" vertical="top" wrapText="1" readingOrder="1"/>
    </xf>
    <xf numFmtId="0" fontId="44" fillId="0" borderId="0" xfId="8" applyFont="1" applyAlignment="1">
      <alignment horizontal="center" vertical="center"/>
    </xf>
    <xf numFmtId="0" fontId="45" fillId="0" borderId="0" xfId="8" applyFont="1" applyAlignment="1">
      <alignment horizontal="center" vertical="center"/>
    </xf>
    <xf numFmtId="0" fontId="40" fillId="0" borderId="0" xfId="7" applyFont="1" applyAlignment="1">
      <alignment horizontal="center" vertical="center" wrapText="1" readingOrder="1"/>
    </xf>
    <xf numFmtId="0" fontId="41" fillId="0" borderId="0" xfId="7" applyFont="1" applyAlignment="1">
      <alignment horizontal="center" vertical="top" wrapText="1" readingOrder="1"/>
    </xf>
    <xf numFmtId="0" fontId="7" fillId="0" borderId="0" xfId="7" applyFont="1" applyAlignment="1">
      <alignment horizontal="center"/>
    </xf>
    <xf numFmtId="0" fontId="10" fillId="0" borderId="0" xfId="7" applyFont="1" applyAlignment="1">
      <alignment horizontal="center"/>
    </xf>
    <xf numFmtId="0" fontId="23" fillId="4" borderId="26" xfId="7" applyFont="1" applyFill="1" applyBorder="1" applyAlignment="1">
      <alignment horizontal="center" vertical="center"/>
    </xf>
    <xf numFmtId="0" fontId="23" fillId="4" borderId="4" xfId="7" applyFont="1" applyFill="1" applyBorder="1" applyAlignment="1">
      <alignment horizontal="center" vertical="center"/>
    </xf>
    <xf numFmtId="0" fontId="23" fillId="4" borderId="6" xfId="7" applyFont="1" applyFill="1" applyBorder="1" applyAlignment="1">
      <alignment horizontal="center" vertical="center"/>
    </xf>
    <xf numFmtId="0" fontId="23" fillId="5" borderId="7" xfId="7" applyFont="1" applyFill="1" applyBorder="1" applyAlignment="1">
      <alignment horizontal="center" vertical="center"/>
    </xf>
    <xf numFmtId="0" fontId="23" fillId="5" borderId="27" xfId="7" applyFont="1" applyFill="1" applyBorder="1" applyAlignment="1">
      <alignment horizontal="center" vertical="center"/>
    </xf>
    <xf numFmtId="0" fontId="23" fillId="5" borderId="15" xfId="7" applyFont="1" applyFill="1" applyBorder="1" applyAlignment="1">
      <alignment horizontal="center" vertical="center"/>
    </xf>
    <xf numFmtId="0" fontId="23" fillId="4" borderId="59" xfId="7" applyFont="1" applyFill="1" applyBorder="1" applyAlignment="1">
      <alignment horizontal="center" vertical="center" wrapText="1"/>
    </xf>
    <xf numFmtId="0" fontId="23" fillId="4" borderId="12" xfId="7" applyFont="1" applyFill="1" applyBorder="1" applyAlignment="1">
      <alignment horizontal="center" vertical="center" wrapText="1"/>
    </xf>
    <xf numFmtId="0" fontId="23" fillId="4" borderId="0" xfId="7" applyFont="1" applyFill="1" applyAlignment="1">
      <alignment horizontal="center" vertical="center" wrapText="1"/>
    </xf>
    <xf numFmtId="0" fontId="23" fillId="4" borderId="27" xfId="7" applyFont="1" applyFill="1" applyBorder="1" applyAlignment="1">
      <alignment horizontal="center" vertical="center" wrapText="1"/>
    </xf>
    <xf numFmtId="0" fontId="23" fillId="4" borderId="60" xfId="7" applyFont="1" applyFill="1" applyBorder="1" applyAlignment="1">
      <alignment horizontal="center" vertical="center" wrapText="1"/>
    </xf>
    <xf numFmtId="0" fontId="23" fillId="4" borderId="63" xfId="7" applyFont="1" applyFill="1" applyBorder="1" applyAlignment="1">
      <alignment horizontal="center" vertical="center" wrapText="1"/>
    </xf>
    <xf numFmtId="0" fontId="23" fillId="4" borderId="66" xfId="7" applyFont="1" applyFill="1" applyBorder="1" applyAlignment="1">
      <alignment horizontal="center" vertical="center" wrapText="1"/>
    </xf>
    <xf numFmtId="0" fontId="23" fillId="4" borderId="61" xfId="7" applyFont="1" applyFill="1" applyBorder="1" applyAlignment="1">
      <alignment horizontal="center" vertical="center"/>
    </xf>
    <xf numFmtId="0" fontId="23" fillId="4" borderId="64" xfId="7" applyFont="1" applyFill="1" applyBorder="1" applyAlignment="1">
      <alignment horizontal="center" vertical="center"/>
    </xf>
    <xf numFmtId="0" fontId="23" fillId="4" borderId="67" xfId="7" applyFont="1" applyFill="1" applyBorder="1" applyAlignment="1">
      <alignment horizontal="center" vertical="center"/>
    </xf>
    <xf numFmtId="0" fontId="23" fillId="4" borderId="62" xfId="7" applyFont="1" applyFill="1" applyBorder="1" applyAlignment="1">
      <alignment horizontal="center" vertical="center"/>
    </xf>
    <xf numFmtId="0" fontId="23" fillId="4" borderId="65" xfId="7" applyFont="1" applyFill="1" applyBorder="1" applyAlignment="1">
      <alignment horizontal="center" vertical="center"/>
    </xf>
    <xf numFmtId="0" fontId="23" fillId="4" borderId="68" xfId="7" applyFont="1" applyFill="1" applyBorder="1" applyAlignment="1">
      <alignment horizontal="center" vertical="center"/>
    </xf>
    <xf numFmtId="0" fontId="8" fillId="0" borderId="0" xfId="16" applyFont="1" applyAlignment="1">
      <alignment horizontal="center" vertical="center" wrapText="1" readingOrder="1"/>
    </xf>
    <xf numFmtId="0" fontId="22" fillId="0" borderId="0" xfId="16" applyFont="1" applyAlignment="1">
      <alignment horizontal="center" vertical="top" wrapText="1" readingOrder="1"/>
    </xf>
    <xf numFmtId="0" fontId="8" fillId="0" borderId="0" xfId="16" applyFont="1" applyAlignment="1">
      <alignment horizontal="center" vertical="center"/>
    </xf>
    <xf numFmtId="0" fontId="19" fillId="0" borderId="0" xfId="7" applyFont="1" applyAlignment="1">
      <alignment horizontal="center" vertical="center" wrapText="1" readingOrder="1"/>
    </xf>
    <xf numFmtId="0" fontId="20" fillId="0" borderId="0" xfId="7" applyFont="1" applyAlignment="1">
      <alignment horizontal="center" vertical="top" wrapText="1" readingOrder="1"/>
    </xf>
    <xf numFmtId="0" fontId="19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0" fontId="23" fillId="4" borderId="8" xfId="7" applyFont="1" applyFill="1" applyBorder="1" applyAlignment="1">
      <alignment horizontal="center" vertical="center" wrapText="1"/>
    </xf>
    <xf numFmtId="0" fontId="23" fillId="5" borderId="27" xfId="8" applyFont="1" applyFill="1" applyBorder="1" applyAlignment="1">
      <alignment horizontal="center"/>
    </xf>
    <xf numFmtId="0" fontId="27" fillId="5" borderId="9" xfId="20" applyFont="1" applyFill="1" applyBorder="1" applyAlignment="1">
      <alignment horizontal="center" vertical="center"/>
    </xf>
    <xf numFmtId="0" fontId="27" fillId="5" borderId="81" xfId="20" applyFont="1" applyFill="1" applyBorder="1" applyAlignment="1">
      <alignment horizontal="center" vertical="center"/>
    </xf>
    <xf numFmtId="0" fontId="27" fillId="4" borderId="9" xfId="7" applyFont="1" applyFill="1" applyBorder="1" applyAlignment="1">
      <alignment horizontal="center" vertical="center" wrapText="1"/>
    </xf>
    <xf numFmtId="0" fontId="27" fillId="4" borderId="4" xfId="7" applyFont="1" applyFill="1" applyBorder="1" applyAlignment="1">
      <alignment horizontal="center" vertical="center" wrapText="1"/>
    </xf>
    <xf numFmtId="0" fontId="27" fillId="4" borderId="6" xfId="7" applyFont="1" applyFill="1" applyBorder="1" applyAlignment="1">
      <alignment horizontal="center" vertical="center" wrapText="1"/>
    </xf>
    <xf numFmtId="0" fontId="8" fillId="0" borderId="0" xfId="20" applyFont="1" applyAlignment="1">
      <alignment horizontal="center" vertical="center" wrapText="1" readingOrder="1"/>
    </xf>
    <xf numFmtId="0" fontId="22" fillId="0" borderId="0" xfId="20" applyFont="1" applyAlignment="1">
      <alignment horizontal="center" vertical="top" wrapText="1" readingOrder="1"/>
    </xf>
    <xf numFmtId="0" fontId="30" fillId="0" borderId="0" xfId="20" applyFont="1" applyAlignment="1">
      <alignment horizontal="center" vertical="center"/>
    </xf>
    <xf numFmtId="0" fontId="21" fillId="0" borderId="0" xfId="20" applyFont="1" applyAlignment="1">
      <alignment horizontal="center" vertical="center"/>
    </xf>
    <xf numFmtId="0" fontId="30" fillId="0" borderId="0" xfId="22" applyFont="1" applyAlignment="1">
      <alignment horizontal="center" vertical="center"/>
    </xf>
    <xf numFmtId="0" fontId="27" fillId="5" borderId="9" xfId="22" applyFont="1" applyFill="1" applyBorder="1" applyAlignment="1">
      <alignment horizontal="center" vertical="center"/>
    </xf>
    <xf numFmtId="0" fontId="27" fillId="5" borderId="81" xfId="22" applyFont="1" applyFill="1" applyBorder="1" applyAlignment="1">
      <alignment horizontal="center" vertical="center"/>
    </xf>
    <xf numFmtId="0" fontId="27" fillId="5" borderId="9" xfId="22" applyFont="1" applyFill="1" applyBorder="1" applyAlignment="1">
      <alignment horizontal="center" vertical="center" wrapText="1"/>
    </xf>
    <xf numFmtId="0" fontId="27" fillId="5" borderId="4" xfId="22" applyFont="1" applyFill="1" applyBorder="1" applyAlignment="1">
      <alignment horizontal="center" vertical="center"/>
    </xf>
    <xf numFmtId="0" fontId="27" fillId="5" borderId="8" xfId="22" applyFont="1" applyFill="1" applyBorder="1" applyAlignment="1">
      <alignment horizontal="center" vertical="center" wrapText="1"/>
    </xf>
    <xf numFmtId="0" fontId="27" fillId="5" borderId="28" xfId="22" applyFont="1" applyFill="1" applyBorder="1" applyAlignment="1">
      <alignment horizontal="center" vertical="center" wrapText="1"/>
    </xf>
    <xf numFmtId="0" fontId="27" fillId="5" borderId="84" xfId="22" applyFont="1" applyFill="1" applyBorder="1" applyAlignment="1">
      <alignment horizontal="center" vertical="center" wrapText="1"/>
    </xf>
    <xf numFmtId="0" fontId="27" fillId="5" borderId="85" xfId="22" applyFont="1" applyFill="1" applyBorder="1" applyAlignment="1">
      <alignment horizontal="center" vertical="center" wrapText="1"/>
    </xf>
    <xf numFmtId="0" fontId="27" fillId="5" borderId="5" xfId="22" applyFont="1" applyFill="1" applyBorder="1" applyAlignment="1">
      <alignment horizontal="center" vertical="center" wrapText="1"/>
    </xf>
    <xf numFmtId="0" fontId="27" fillId="5" borderId="0" xfId="22" applyFont="1" applyFill="1" applyAlignment="1">
      <alignment horizontal="center" vertical="center" wrapText="1"/>
    </xf>
    <xf numFmtId="0" fontId="27" fillId="5" borderId="10" xfId="22" applyFont="1" applyFill="1" applyBorder="1" applyAlignment="1">
      <alignment horizontal="center" vertical="center" wrapText="1"/>
    </xf>
    <xf numFmtId="0" fontId="27" fillId="5" borderId="9" xfId="24" applyFont="1" applyFill="1" applyBorder="1" applyAlignment="1">
      <alignment horizontal="center" vertical="center" wrapText="1"/>
    </xf>
    <xf numFmtId="0" fontId="27" fillId="5" borderId="4" xfId="24" applyFont="1" applyFill="1" applyBorder="1" applyAlignment="1">
      <alignment horizontal="center" vertical="center"/>
    </xf>
    <xf numFmtId="0" fontId="27" fillId="5" borderId="6" xfId="24" applyFont="1" applyFill="1" applyBorder="1" applyAlignment="1">
      <alignment horizontal="center" vertical="center"/>
    </xf>
    <xf numFmtId="0" fontId="30" fillId="0" borderId="0" xfId="24" applyFont="1" applyAlignment="1">
      <alignment horizontal="center" vertical="center"/>
    </xf>
    <xf numFmtId="0" fontId="21" fillId="0" borderId="27" xfId="20" applyFont="1" applyBorder="1" applyAlignment="1">
      <alignment horizontal="center" vertical="center"/>
    </xf>
    <xf numFmtId="0" fontId="27" fillId="5" borderId="9" xfId="24" applyFont="1" applyFill="1" applyBorder="1" applyAlignment="1">
      <alignment horizontal="center" vertical="center"/>
    </xf>
    <xf numFmtId="0" fontId="27" fillId="5" borderId="81" xfId="24" applyFont="1" applyFill="1" applyBorder="1" applyAlignment="1">
      <alignment horizontal="center" vertical="center"/>
    </xf>
    <xf numFmtId="0" fontId="27" fillId="5" borderId="81" xfId="24" applyFont="1" applyFill="1" applyBorder="1" applyAlignment="1">
      <alignment horizontal="center" vertical="center" wrapText="1"/>
    </xf>
    <xf numFmtId="0" fontId="27" fillId="5" borderId="4" xfId="24" applyFont="1" applyFill="1" applyBorder="1" applyAlignment="1">
      <alignment horizontal="center" vertical="center" wrapText="1"/>
    </xf>
    <xf numFmtId="0" fontId="27" fillId="5" borderId="6" xfId="24" applyFont="1" applyFill="1" applyBorder="1" applyAlignment="1">
      <alignment horizontal="center" vertical="center" wrapText="1"/>
    </xf>
    <xf numFmtId="0" fontId="27" fillId="5" borderId="9" xfId="28" applyFont="1" applyFill="1" applyBorder="1" applyAlignment="1">
      <alignment horizontal="center" vertical="center" wrapText="1"/>
    </xf>
    <xf numFmtId="0" fontId="27" fillId="5" borderId="4" xfId="28" applyFont="1" applyFill="1" applyBorder="1" applyAlignment="1">
      <alignment horizontal="center" vertical="center"/>
    </xf>
    <xf numFmtId="0" fontId="27" fillId="5" borderId="6" xfId="28" applyFont="1" applyFill="1" applyBorder="1" applyAlignment="1">
      <alignment horizontal="center" vertical="center"/>
    </xf>
    <xf numFmtId="0" fontId="8" fillId="0" borderId="0" xfId="25" applyFont="1" applyAlignment="1">
      <alignment horizontal="center" vertical="center" wrapText="1" readingOrder="1"/>
    </xf>
    <xf numFmtId="0" fontId="22" fillId="0" borderId="0" xfId="25" applyFont="1" applyAlignment="1">
      <alignment horizontal="center" vertical="top" wrapText="1" readingOrder="1"/>
    </xf>
    <xf numFmtId="0" fontId="30" fillId="0" borderId="0" xfId="26" applyFont="1" applyAlignment="1">
      <alignment horizontal="center" vertical="center"/>
    </xf>
    <xf numFmtId="0" fontId="21" fillId="0" borderId="27" xfId="27" applyFont="1" applyBorder="1" applyAlignment="1">
      <alignment horizontal="center" vertical="center"/>
    </xf>
    <xf numFmtId="0" fontId="27" fillId="5" borderId="9" xfId="28" applyFont="1" applyFill="1" applyBorder="1" applyAlignment="1">
      <alignment horizontal="center" vertical="center"/>
    </xf>
    <xf numFmtId="0" fontId="27" fillId="5" borderId="81" xfId="28" applyFont="1" applyFill="1" applyBorder="1" applyAlignment="1">
      <alignment horizontal="center" vertical="center"/>
    </xf>
    <xf numFmtId="0" fontId="27" fillId="5" borderId="81" xfId="28" applyFont="1" applyFill="1" applyBorder="1" applyAlignment="1">
      <alignment horizontal="center" vertical="center" wrapText="1"/>
    </xf>
    <xf numFmtId="0" fontId="27" fillId="5" borderId="4" xfId="28" applyFont="1" applyFill="1" applyBorder="1" applyAlignment="1">
      <alignment horizontal="center" vertical="center" wrapText="1"/>
    </xf>
    <xf numFmtId="0" fontId="27" fillId="5" borderId="6" xfId="28" applyFont="1" applyFill="1" applyBorder="1" applyAlignment="1">
      <alignment horizontal="center" vertical="center" wrapText="1"/>
    </xf>
  </cellXfs>
  <cellStyles count="29">
    <cellStyle name="Millares" xfId="1" builtinId="3"/>
    <cellStyle name="Millares 2 2 2 2 2" xfId="10" xr:uid="{F1927AEA-2D2A-4E6F-9422-35565E8564D7}"/>
    <cellStyle name="Normal" xfId="0" builtinId="0"/>
    <cellStyle name="Normal 10 2 2 2" xfId="8" xr:uid="{CA76A979-A3DE-49A0-BACD-BDAB0ED25C1D}"/>
    <cellStyle name="Normal 10 3" xfId="13" xr:uid="{E1C7A490-5865-4EC3-A2CA-EC8A41709B49}"/>
    <cellStyle name="Normal 10 6 2 2" xfId="26" xr:uid="{71808B15-E180-4CA3-A589-13BB933B4474}"/>
    <cellStyle name="Normal 10 9" xfId="24" xr:uid="{754694E9-6E9B-4CDF-AA27-F097805FF092}"/>
    <cellStyle name="Normal 10 9 2" xfId="28" xr:uid="{CF5824E5-AF13-4C25-BD6F-2E62F289F1BE}"/>
    <cellStyle name="Normal 11" xfId="12" xr:uid="{991C6D26-4223-47D9-B25A-5E3FCA31AB14}"/>
    <cellStyle name="Normal 2 2 10" xfId="20" xr:uid="{7D6CBEEB-F43C-4027-907C-08C4E7374B25}"/>
    <cellStyle name="Normal 2 2 10 2" xfId="27" xr:uid="{1F1F560E-D825-4162-AA39-469350E65527}"/>
    <cellStyle name="Normal 2 2 11" xfId="5" xr:uid="{5B17937B-5569-4783-827A-40BC285DA199}"/>
    <cellStyle name="Normal 2 2 2 2 2 2" xfId="7" xr:uid="{96EC2496-B239-4732-9AF9-E588D0983ECD}"/>
    <cellStyle name="Normal 2 2 2 2 2 3" xfId="6" xr:uid="{92A1C646-55F5-4AD1-AA53-FAEA267D7D69}"/>
    <cellStyle name="Normal 2 2 3" xfId="16" xr:uid="{D49C1BA1-0DBC-4B54-9207-13455209FC52}"/>
    <cellStyle name="Normal 2 2 6 2" xfId="21" xr:uid="{33A8F190-CF94-4284-9A0C-150D2911C0B0}"/>
    <cellStyle name="Normal 2 2 6 2 2" xfId="25" xr:uid="{A5CD9222-4DA3-427D-80D9-AD15CB5DE801}"/>
    <cellStyle name="Normal 2 2 9" xfId="18" xr:uid="{5C886FB9-EC63-4F88-B3E2-EDAA6D2E09E6}"/>
    <cellStyle name="Normal 2 3" xfId="17" xr:uid="{DB5F5FF3-E928-4FB8-8F19-5017AA1BFCBD}"/>
    <cellStyle name="Normal 3" xfId="4" xr:uid="{D5D5B18E-7E69-4358-B264-1355CC708553}"/>
    <cellStyle name="Normal 3 2" xfId="14" xr:uid="{BAEC6118-CB9D-4987-B0E7-2A91DC8B9CC7}"/>
    <cellStyle name="Normal 3 2 2 4" xfId="22" xr:uid="{9DE2B698-D817-4841-B399-2804D80F19C3}"/>
    <cellStyle name="Normal 4" xfId="3" xr:uid="{9ED70421-EE4B-448C-AAA1-AED809BC0DA6}"/>
    <cellStyle name="Percent 2" xfId="19" xr:uid="{C2835F70-69E9-4984-945E-BEC4B85F2923}"/>
    <cellStyle name="Porcentaje" xfId="2" builtinId="5"/>
    <cellStyle name="Porcentaje 2 2 2 2 2" xfId="11" xr:uid="{D9991A91-1C7A-4AC3-A8DB-0C1CA8F64B18}"/>
    <cellStyle name="Porcentaje 2 4" xfId="15" xr:uid="{65484057-23AE-4F6A-B854-FCD3362DCEE2}"/>
    <cellStyle name="Porcentaje 3 2" xfId="9" xr:uid="{C46CBA22-AA0B-467C-AE38-1BA1CA31BD43}"/>
    <cellStyle name="Porcentaje 3 2 2 4" xfId="23" xr:uid="{5936BDA4-534E-489F-BC09-4AD280AE6A1B}"/>
  </cellStyles>
  <dxfs count="1">
    <dxf>
      <numFmt numFmtId="169" formatCode="#,##0.0,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2.xml"/><Relationship Id="rId21" Type="http://schemas.openxmlformats.org/officeDocument/2006/relationships/externalLink" Target="externalLinks/externalLink6.xml"/><Relationship Id="rId42" Type="http://schemas.openxmlformats.org/officeDocument/2006/relationships/externalLink" Target="externalLinks/externalLink27.xml"/><Relationship Id="rId63" Type="http://schemas.openxmlformats.org/officeDocument/2006/relationships/externalLink" Target="externalLinks/externalLink48.xml"/><Relationship Id="rId84" Type="http://schemas.openxmlformats.org/officeDocument/2006/relationships/externalLink" Target="externalLinks/externalLink69.xml"/><Relationship Id="rId138" Type="http://schemas.openxmlformats.org/officeDocument/2006/relationships/externalLink" Target="externalLinks/externalLink123.xml"/><Relationship Id="rId159" Type="http://schemas.openxmlformats.org/officeDocument/2006/relationships/externalLink" Target="externalLinks/externalLink144.xml"/><Relationship Id="rId170" Type="http://schemas.openxmlformats.org/officeDocument/2006/relationships/externalLink" Target="externalLinks/externalLink155.xml"/><Relationship Id="rId191" Type="http://schemas.openxmlformats.org/officeDocument/2006/relationships/externalLink" Target="externalLinks/externalLink176.xml"/><Relationship Id="rId107" Type="http://schemas.openxmlformats.org/officeDocument/2006/relationships/externalLink" Target="externalLinks/externalLink92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7.xml"/><Relationship Id="rId53" Type="http://schemas.openxmlformats.org/officeDocument/2006/relationships/externalLink" Target="externalLinks/externalLink38.xml"/><Relationship Id="rId74" Type="http://schemas.openxmlformats.org/officeDocument/2006/relationships/externalLink" Target="externalLinks/externalLink59.xml"/><Relationship Id="rId128" Type="http://schemas.openxmlformats.org/officeDocument/2006/relationships/externalLink" Target="externalLinks/externalLink113.xml"/><Relationship Id="rId149" Type="http://schemas.openxmlformats.org/officeDocument/2006/relationships/externalLink" Target="externalLinks/externalLink134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0.xml"/><Relationship Id="rId160" Type="http://schemas.openxmlformats.org/officeDocument/2006/relationships/externalLink" Target="externalLinks/externalLink145.xml"/><Relationship Id="rId181" Type="http://schemas.openxmlformats.org/officeDocument/2006/relationships/externalLink" Target="externalLinks/externalLink166.xml"/><Relationship Id="rId22" Type="http://schemas.openxmlformats.org/officeDocument/2006/relationships/externalLink" Target="externalLinks/externalLink7.xml"/><Relationship Id="rId43" Type="http://schemas.openxmlformats.org/officeDocument/2006/relationships/externalLink" Target="externalLinks/externalLink28.xml"/><Relationship Id="rId64" Type="http://schemas.openxmlformats.org/officeDocument/2006/relationships/externalLink" Target="externalLinks/externalLink49.xml"/><Relationship Id="rId118" Type="http://schemas.openxmlformats.org/officeDocument/2006/relationships/externalLink" Target="externalLinks/externalLink103.xml"/><Relationship Id="rId139" Type="http://schemas.openxmlformats.org/officeDocument/2006/relationships/externalLink" Target="externalLinks/externalLink124.xml"/><Relationship Id="rId85" Type="http://schemas.openxmlformats.org/officeDocument/2006/relationships/externalLink" Target="externalLinks/externalLink70.xml"/><Relationship Id="rId150" Type="http://schemas.openxmlformats.org/officeDocument/2006/relationships/externalLink" Target="externalLinks/externalLink135.xml"/><Relationship Id="rId171" Type="http://schemas.openxmlformats.org/officeDocument/2006/relationships/externalLink" Target="externalLinks/externalLink156.xml"/><Relationship Id="rId192" Type="http://schemas.openxmlformats.org/officeDocument/2006/relationships/externalLink" Target="externalLinks/externalLink177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8.xml"/><Relationship Id="rId108" Type="http://schemas.openxmlformats.org/officeDocument/2006/relationships/externalLink" Target="externalLinks/externalLink93.xml"/><Relationship Id="rId129" Type="http://schemas.openxmlformats.org/officeDocument/2006/relationships/externalLink" Target="externalLinks/externalLink114.xml"/><Relationship Id="rId54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81.xml"/><Relationship Id="rId140" Type="http://schemas.openxmlformats.org/officeDocument/2006/relationships/externalLink" Target="externalLinks/externalLink125.xml"/><Relationship Id="rId161" Type="http://schemas.openxmlformats.org/officeDocument/2006/relationships/externalLink" Target="externalLinks/externalLink146.xml"/><Relationship Id="rId182" Type="http://schemas.openxmlformats.org/officeDocument/2006/relationships/externalLink" Target="externalLinks/externalLink167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8.xml"/><Relationship Id="rId119" Type="http://schemas.openxmlformats.org/officeDocument/2006/relationships/externalLink" Target="externalLinks/externalLink104.xml"/><Relationship Id="rId44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71.xml"/><Relationship Id="rId130" Type="http://schemas.openxmlformats.org/officeDocument/2006/relationships/externalLink" Target="externalLinks/externalLink115.xml"/><Relationship Id="rId151" Type="http://schemas.openxmlformats.org/officeDocument/2006/relationships/externalLink" Target="externalLinks/externalLink136.xml"/><Relationship Id="rId172" Type="http://schemas.openxmlformats.org/officeDocument/2006/relationships/externalLink" Target="externalLinks/externalLink157.xml"/><Relationship Id="rId193" Type="http://schemas.openxmlformats.org/officeDocument/2006/relationships/externalLink" Target="externalLinks/externalLink178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4.xml"/><Relationship Id="rId34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40.xml"/><Relationship Id="rId76" Type="http://schemas.openxmlformats.org/officeDocument/2006/relationships/externalLink" Target="externalLinks/externalLink61.xml"/><Relationship Id="rId97" Type="http://schemas.openxmlformats.org/officeDocument/2006/relationships/externalLink" Target="externalLinks/externalLink82.xml"/><Relationship Id="rId120" Type="http://schemas.openxmlformats.org/officeDocument/2006/relationships/externalLink" Target="externalLinks/externalLink105.xml"/><Relationship Id="rId141" Type="http://schemas.openxmlformats.org/officeDocument/2006/relationships/externalLink" Target="externalLinks/externalLink126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7.xml"/><Relationship Id="rId183" Type="http://schemas.openxmlformats.org/officeDocument/2006/relationships/externalLink" Target="externalLinks/externalLink1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4.xml"/><Relationship Id="rId24" Type="http://schemas.openxmlformats.org/officeDocument/2006/relationships/externalLink" Target="externalLinks/externalLink9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66" Type="http://schemas.openxmlformats.org/officeDocument/2006/relationships/externalLink" Target="externalLinks/externalLink51.xml"/><Relationship Id="rId87" Type="http://schemas.openxmlformats.org/officeDocument/2006/relationships/externalLink" Target="externalLinks/externalLink72.xml"/><Relationship Id="rId110" Type="http://schemas.openxmlformats.org/officeDocument/2006/relationships/externalLink" Target="externalLinks/externalLink95.xml"/><Relationship Id="rId115" Type="http://schemas.openxmlformats.org/officeDocument/2006/relationships/externalLink" Target="externalLinks/externalLink100.xml"/><Relationship Id="rId131" Type="http://schemas.openxmlformats.org/officeDocument/2006/relationships/externalLink" Target="externalLinks/externalLink116.xml"/><Relationship Id="rId136" Type="http://schemas.openxmlformats.org/officeDocument/2006/relationships/externalLink" Target="externalLinks/externalLink121.xml"/><Relationship Id="rId157" Type="http://schemas.openxmlformats.org/officeDocument/2006/relationships/externalLink" Target="externalLinks/externalLink142.xml"/><Relationship Id="rId178" Type="http://schemas.openxmlformats.org/officeDocument/2006/relationships/externalLink" Target="externalLinks/externalLink163.xml"/><Relationship Id="rId61" Type="http://schemas.openxmlformats.org/officeDocument/2006/relationships/externalLink" Target="externalLinks/externalLink46.xml"/><Relationship Id="rId82" Type="http://schemas.openxmlformats.org/officeDocument/2006/relationships/externalLink" Target="externalLinks/externalLink67.xml"/><Relationship Id="rId152" Type="http://schemas.openxmlformats.org/officeDocument/2006/relationships/externalLink" Target="externalLinks/externalLink137.xml"/><Relationship Id="rId173" Type="http://schemas.openxmlformats.org/officeDocument/2006/relationships/externalLink" Target="externalLinks/externalLink158.xml"/><Relationship Id="rId194" Type="http://schemas.openxmlformats.org/officeDocument/2006/relationships/externalLink" Target="externalLinks/externalLink179.xml"/><Relationship Id="rId199" Type="http://schemas.openxmlformats.org/officeDocument/2006/relationships/styles" Target="styles.xml"/><Relationship Id="rId203" Type="http://schemas.openxmlformats.org/officeDocument/2006/relationships/customXml" Target="../customXml/item2.xml"/><Relationship Id="rId19" Type="http://schemas.openxmlformats.org/officeDocument/2006/relationships/externalLink" Target="externalLinks/externalLink4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56" Type="http://schemas.openxmlformats.org/officeDocument/2006/relationships/externalLink" Target="externalLinks/externalLink41.xml"/><Relationship Id="rId77" Type="http://schemas.openxmlformats.org/officeDocument/2006/relationships/externalLink" Target="externalLinks/externalLink62.xml"/><Relationship Id="rId100" Type="http://schemas.openxmlformats.org/officeDocument/2006/relationships/externalLink" Target="externalLinks/externalLink85.xml"/><Relationship Id="rId105" Type="http://schemas.openxmlformats.org/officeDocument/2006/relationships/externalLink" Target="externalLinks/externalLink90.xml"/><Relationship Id="rId126" Type="http://schemas.openxmlformats.org/officeDocument/2006/relationships/externalLink" Target="externalLinks/externalLink111.xml"/><Relationship Id="rId147" Type="http://schemas.openxmlformats.org/officeDocument/2006/relationships/externalLink" Target="externalLinks/externalLink132.xml"/><Relationship Id="rId168" Type="http://schemas.openxmlformats.org/officeDocument/2006/relationships/externalLink" Target="externalLinks/externalLink1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72" Type="http://schemas.openxmlformats.org/officeDocument/2006/relationships/externalLink" Target="externalLinks/externalLink57.xml"/><Relationship Id="rId93" Type="http://schemas.openxmlformats.org/officeDocument/2006/relationships/externalLink" Target="externalLinks/externalLink78.xml"/><Relationship Id="rId98" Type="http://schemas.openxmlformats.org/officeDocument/2006/relationships/externalLink" Target="externalLinks/externalLink83.xml"/><Relationship Id="rId121" Type="http://schemas.openxmlformats.org/officeDocument/2006/relationships/externalLink" Target="externalLinks/externalLink106.xml"/><Relationship Id="rId142" Type="http://schemas.openxmlformats.org/officeDocument/2006/relationships/externalLink" Target="externalLinks/externalLink127.xml"/><Relationship Id="rId163" Type="http://schemas.openxmlformats.org/officeDocument/2006/relationships/externalLink" Target="externalLinks/externalLink148.xml"/><Relationship Id="rId184" Type="http://schemas.openxmlformats.org/officeDocument/2006/relationships/externalLink" Target="externalLinks/externalLink169.xml"/><Relationship Id="rId189" Type="http://schemas.openxmlformats.org/officeDocument/2006/relationships/externalLink" Target="externalLinks/externalLink174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31.xml"/><Relationship Id="rId67" Type="http://schemas.openxmlformats.org/officeDocument/2006/relationships/externalLink" Target="externalLinks/externalLink52.xml"/><Relationship Id="rId116" Type="http://schemas.openxmlformats.org/officeDocument/2006/relationships/externalLink" Target="externalLinks/externalLink101.xml"/><Relationship Id="rId137" Type="http://schemas.openxmlformats.org/officeDocument/2006/relationships/externalLink" Target="externalLinks/externalLink122.xml"/><Relationship Id="rId158" Type="http://schemas.openxmlformats.org/officeDocument/2006/relationships/externalLink" Target="externalLinks/externalLink143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62" Type="http://schemas.openxmlformats.org/officeDocument/2006/relationships/externalLink" Target="externalLinks/externalLink47.xml"/><Relationship Id="rId83" Type="http://schemas.openxmlformats.org/officeDocument/2006/relationships/externalLink" Target="externalLinks/externalLink68.xml"/><Relationship Id="rId88" Type="http://schemas.openxmlformats.org/officeDocument/2006/relationships/externalLink" Target="externalLinks/externalLink73.xml"/><Relationship Id="rId111" Type="http://schemas.openxmlformats.org/officeDocument/2006/relationships/externalLink" Target="externalLinks/externalLink96.xml"/><Relationship Id="rId132" Type="http://schemas.openxmlformats.org/officeDocument/2006/relationships/externalLink" Target="externalLinks/externalLink117.xml"/><Relationship Id="rId153" Type="http://schemas.openxmlformats.org/officeDocument/2006/relationships/externalLink" Target="externalLinks/externalLink138.xml"/><Relationship Id="rId174" Type="http://schemas.openxmlformats.org/officeDocument/2006/relationships/externalLink" Target="externalLinks/externalLink159.xml"/><Relationship Id="rId179" Type="http://schemas.openxmlformats.org/officeDocument/2006/relationships/externalLink" Target="externalLinks/externalLink164.xml"/><Relationship Id="rId195" Type="http://schemas.openxmlformats.org/officeDocument/2006/relationships/externalLink" Target="externalLinks/externalLink180.xml"/><Relationship Id="rId190" Type="http://schemas.openxmlformats.org/officeDocument/2006/relationships/externalLink" Target="externalLinks/externalLink175.xml"/><Relationship Id="rId204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1.xml"/><Relationship Id="rId57" Type="http://schemas.openxmlformats.org/officeDocument/2006/relationships/externalLink" Target="externalLinks/externalLink42.xml"/><Relationship Id="rId106" Type="http://schemas.openxmlformats.org/officeDocument/2006/relationships/externalLink" Target="externalLinks/externalLink91.xml"/><Relationship Id="rId127" Type="http://schemas.openxmlformats.org/officeDocument/2006/relationships/externalLink" Target="externalLinks/externalLink11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52" Type="http://schemas.openxmlformats.org/officeDocument/2006/relationships/externalLink" Target="externalLinks/externalLink37.xml"/><Relationship Id="rId73" Type="http://schemas.openxmlformats.org/officeDocument/2006/relationships/externalLink" Target="externalLinks/externalLink58.xml"/><Relationship Id="rId78" Type="http://schemas.openxmlformats.org/officeDocument/2006/relationships/externalLink" Target="externalLinks/externalLink63.xml"/><Relationship Id="rId94" Type="http://schemas.openxmlformats.org/officeDocument/2006/relationships/externalLink" Target="externalLinks/externalLink79.xml"/><Relationship Id="rId99" Type="http://schemas.openxmlformats.org/officeDocument/2006/relationships/externalLink" Target="externalLinks/externalLink84.xml"/><Relationship Id="rId101" Type="http://schemas.openxmlformats.org/officeDocument/2006/relationships/externalLink" Target="externalLinks/externalLink86.xml"/><Relationship Id="rId122" Type="http://schemas.openxmlformats.org/officeDocument/2006/relationships/externalLink" Target="externalLinks/externalLink107.xml"/><Relationship Id="rId143" Type="http://schemas.openxmlformats.org/officeDocument/2006/relationships/externalLink" Target="externalLinks/externalLink128.xml"/><Relationship Id="rId148" Type="http://schemas.openxmlformats.org/officeDocument/2006/relationships/externalLink" Target="externalLinks/externalLink133.xml"/><Relationship Id="rId164" Type="http://schemas.openxmlformats.org/officeDocument/2006/relationships/externalLink" Target="externalLinks/externalLink149.xml"/><Relationship Id="rId169" Type="http://schemas.openxmlformats.org/officeDocument/2006/relationships/externalLink" Target="externalLinks/externalLink154.xml"/><Relationship Id="rId185" Type="http://schemas.openxmlformats.org/officeDocument/2006/relationships/externalLink" Target="externalLinks/externalLink17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5.xml"/><Relationship Id="rId26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53.xml"/><Relationship Id="rId89" Type="http://schemas.openxmlformats.org/officeDocument/2006/relationships/externalLink" Target="externalLinks/externalLink74.xml"/><Relationship Id="rId112" Type="http://schemas.openxmlformats.org/officeDocument/2006/relationships/externalLink" Target="externalLinks/externalLink97.xml"/><Relationship Id="rId133" Type="http://schemas.openxmlformats.org/officeDocument/2006/relationships/externalLink" Target="externalLinks/externalLink118.xml"/><Relationship Id="rId154" Type="http://schemas.openxmlformats.org/officeDocument/2006/relationships/externalLink" Target="externalLinks/externalLink139.xml"/><Relationship Id="rId175" Type="http://schemas.openxmlformats.org/officeDocument/2006/relationships/externalLink" Target="externalLinks/externalLink160.xml"/><Relationship Id="rId196" Type="http://schemas.openxmlformats.org/officeDocument/2006/relationships/externalLink" Target="externalLinks/externalLink181.xml"/><Relationship Id="rId200" Type="http://schemas.openxmlformats.org/officeDocument/2006/relationships/sharedStrings" Target="sharedStrings.xml"/><Relationship Id="rId16" Type="http://schemas.openxmlformats.org/officeDocument/2006/relationships/externalLink" Target="externalLinks/externalLink1.xml"/><Relationship Id="rId37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64.xml"/><Relationship Id="rId102" Type="http://schemas.openxmlformats.org/officeDocument/2006/relationships/externalLink" Target="externalLinks/externalLink87.xml"/><Relationship Id="rId123" Type="http://schemas.openxmlformats.org/officeDocument/2006/relationships/externalLink" Target="externalLinks/externalLink108.xml"/><Relationship Id="rId144" Type="http://schemas.openxmlformats.org/officeDocument/2006/relationships/externalLink" Target="externalLinks/externalLink129.xml"/><Relationship Id="rId90" Type="http://schemas.openxmlformats.org/officeDocument/2006/relationships/externalLink" Target="externalLinks/externalLink75.xml"/><Relationship Id="rId165" Type="http://schemas.openxmlformats.org/officeDocument/2006/relationships/externalLink" Target="externalLinks/externalLink150.xml"/><Relationship Id="rId186" Type="http://schemas.openxmlformats.org/officeDocument/2006/relationships/externalLink" Target="externalLinks/externalLink171.xml"/><Relationship Id="rId27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54.xml"/><Relationship Id="rId113" Type="http://schemas.openxmlformats.org/officeDocument/2006/relationships/externalLink" Target="externalLinks/externalLink98.xml"/><Relationship Id="rId134" Type="http://schemas.openxmlformats.org/officeDocument/2006/relationships/externalLink" Target="externalLinks/externalLink119.xml"/><Relationship Id="rId80" Type="http://schemas.openxmlformats.org/officeDocument/2006/relationships/externalLink" Target="externalLinks/externalLink65.xml"/><Relationship Id="rId155" Type="http://schemas.openxmlformats.org/officeDocument/2006/relationships/externalLink" Target="externalLinks/externalLink140.xml"/><Relationship Id="rId176" Type="http://schemas.openxmlformats.org/officeDocument/2006/relationships/externalLink" Target="externalLinks/externalLink161.xml"/><Relationship Id="rId197" Type="http://schemas.openxmlformats.org/officeDocument/2006/relationships/theme" Target="theme/theme1.xml"/><Relationship Id="rId201" Type="http://schemas.openxmlformats.org/officeDocument/2006/relationships/calcChain" Target="calcChain.xml"/><Relationship Id="rId17" Type="http://schemas.openxmlformats.org/officeDocument/2006/relationships/externalLink" Target="externalLinks/externalLink2.xml"/><Relationship Id="rId38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44.xml"/><Relationship Id="rId103" Type="http://schemas.openxmlformats.org/officeDocument/2006/relationships/externalLink" Target="externalLinks/externalLink88.xml"/><Relationship Id="rId124" Type="http://schemas.openxmlformats.org/officeDocument/2006/relationships/externalLink" Target="externalLinks/externalLink109.xml"/><Relationship Id="rId70" Type="http://schemas.openxmlformats.org/officeDocument/2006/relationships/externalLink" Target="externalLinks/externalLink55.xml"/><Relationship Id="rId91" Type="http://schemas.openxmlformats.org/officeDocument/2006/relationships/externalLink" Target="externalLinks/externalLink76.xml"/><Relationship Id="rId145" Type="http://schemas.openxmlformats.org/officeDocument/2006/relationships/externalLink" Target="externalLinks/externalLink130.xml"/><Relationship Id="rId166" Type="http://schemas.openxmlformats.org/officeDocument/2006/relationships/externalLink" Target="externalLinks/externalLink151.xml"/><Relationship Id="rId187" Type="http://schemas.openxmlformats.org/officeDocument/2006/relationships/externalLink" Target="externalLinks/externalLink172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34.xml"/><Relationship Id="rId114" Type="http://schemas.openxmlformats.org/officeDocument/2006/relationships/externalLink" Target="externalLinks/externalLink99.xml"/><Relationship Id="rId60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66.xml"/><Relationship Id="rId135" Type="http://schemas.openxmlformats.org/officeDocument/2006/relationships/externalLink" Target="externalLinks/externalLink120.xml"/><Relationship Id="rId156" Type="http://schemas.openxmlformats.org/officeDocument/2006/relationships/externalLink" Target="externalLinks/externalLink141.xml"/><Relationship Id="rId177" Type="http://schemas.openxmlformats.org/officeDocument/2006/relationships/externalLink" Target="externalLinks/externalLink162.xml"/><Relationship Id="rId198" Type="http://schemas.openxmlformats.org/officeDocument/2006/relationships/connections" Target="connections.xml"/><Relationship Id="rId202" Type="http://schemas.openxmlformats.org/officeDocument/2006/relationships/customXml" Target="../customXml/item1.xml"/><Relationship Id="rId18" Type="http://schemas.openxmlformats.org/officeDocument/2006/relationships/externalLink" Target="externalLinks/externalLink3.xml"/><Relationship Id="rId39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35.xml"/><Relationship Id="rId104" Type="http://schemas.openxmlformats.org/officeDocument/2006/relationships/externalLink" Target="externalLinks/externalLink89.xml"/><Relationship Id="rId125" Type="http://schemas.openxmlformats.org/officeDocument/2006/relationships/externalLink" Target="externalLinks/externalLink110.xml"/><Relationship Id="rId146" Type="http://schemas.openxmlformats.org/officeDocument/2006/relationships/externalLink" Target="externalLinks/externalLink131.xml"/><Relationship Id="rId167" Type="http://schemas.openxmlformats.org/officeDocument/2006/relationships/externalLink" Target="externalLinks/externalLink152.xml"/><Relationship Id="rId188" Type="http://schemas.openxmlformats.org/officeDocument/2006/relationships/externalLink" Target="externalLinks/externalLink173.xml"/><Relationship Id="rId71" Type="http://schemas.openxmlformats.org/officeDocument/2006/relationships/externalLink" Target="externalLinks/externalLink56.xml"/><Relationship Id="rId92" Type="http://schemas.openxmlformats.org/officeDocument/2006/relationships/externalLink" Target="externalLinks/externalLink7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plotSurface>
          <cx:spPr>
            <a:noFill/>
          </cx:spPr>
        </cx:plotSurface>
        <cx:series layoutId="regionMap" uniqueId="{05B4A72D-B37D-4556-90DA-7DBFA08D4F5A}" formatIdx="0">
          <cx:tx>
            <cx:txData>
              <cx:f>_xlchart.v5.2</cx:f>
              <cx:v>Montos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/>
                </a:pPr>
                <a:endParaRPr lang="es-ES" sz="8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  <cx:visibility seriesName="0" categoryName="0" value="1"/>
            <cx:separator>, </cx:separator>
            <cx:dataLabel idx="31">
              <cx:spPr>
                <a:noFill/>
              </cx:spPr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 b="1">
                      <a:solidFill>
                        <a:schemeClr val="bg1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2,483.9</a:t>
                  </a:r>
                </a:p>
              </cx:txPr>
            </cx:dataLabel>
          </cx:dataLabels>
          <cx:dataId val="0"/>
          <cx:layoutPr>
            <cx:regionLabelLayout val="showAll"/>
            <cx:geography projectionType="miller" cultureLanguage="es-ES" cultureRegion="DO" attribution="Con tecnología de Bing">
              <cx:geoCache provider="{E9337A44-BEBE-4D9F-B70C-5C5E7DAFC167}">
                <cx:binary>5H1Jc9y4lu5fUXjddBEACRA3bnVEg2QOklKzXbY3jLSsIjhP4PhvetmLu+jo3dvWH3uHkmVnUrTS
vq2IF083q6KqnEzyHOA78zlg/f22+9ttfLctj7okTqu/3Xa/v5FK5X/77bfqVt4l2+ptEtyWWZX9
qd7eZslv2Z9/Brd3v30pt22Q+r9hHRm/3cptqe66N//+d3iaf5edZrdbFWTpZX1X9ld3VR2r6plr
s5eObrM6VePtPjzp9zdXd/lf/+dzHNxuj5wsCVL4j3R79OZo+wX+4ASVKoNbhX5/42zD7ee//id9
c3SXqkD1N31+9/ubvV+9OfptSvIJe0cxrEDVX+BexN+apo6IZbA3R3GW+l+/1xh6y3TCkW5hfv+x
HomebRO48WdYuWdk++VLeVdVsJb7f+/eucf47oWf2Z43R0GV2Q/7aGfjWpzz+8X/to/Tv/998gVs
x+SbHSine3fo0k8h+bhzD3DtLe7X4dI5M3RsTuHS3xIdWzrRDf3+gx6JPsA1K2GPP5njax67Hzxm
b0k/EOf/j/Ca0bxNlqq7owtQnO3+ru3J8K+iab21ENgYSr7r2K4OUv6WWYapM2Y+gEoeaT+A+pNM
zUO5d/PeKn5/s3ft9YP7YGFVdnS2vQV7vI1BAF7MwFpvDUtHnIEpfVTMCcbcwGBmkfFgZ+kj7a92
9t767/D2eHnO9s8j/WR5E8cClvMpkdePutjKrKxvs+c29BedKWDNOEWYmE+cKWBMGKj6rCL/DCvz
2H6/c6LC3y+8fiTX6Ze7/A7+kd4GL2ueDU4gCrLItxBoV3UhRLJM3eAGsb6p9oPZeFDdizJrgpGl
o59mcB7kHz5ogvkPf/f6RcCNj6q74PPLKjOjhBOEJ6EWeGWdMMwx2PX7Dyj7LuzAyvUhVuZx/n7n
BNjvF14/kheQV4G7e+lQawylOOEW4hPTrL+l3NBNQr/GWJPA+WfZmUd0/+4JqvsXXz+y/zHUY1L7
kpGVSbBpmfORFdPfMoIBcvjr/jOJnkd2nuNmHtGHuyZIPnz5+hEU2xKCpvTZbfvlkAmCXwQY4Yle
orfwPSaG8dX5gt7uWtnvvu5nmJrHcu4ZE2TnfvL6cV5twQJvtn1WPm76XLbxy0iDP8WmPg2OwZ9C
OQNxw0QPejpB+ueYmUd4994JsruXXj+iTj1WMV8QTQCNM2whTL+Bthcb6wAqIcgCr3v/MR5pf01r
D/IzD+jjOiZgPn79+oF047/+sa2OLoK//vtlzbDFKOXM/G5t9+Acq8FQiLIQeYh5J3D+LFfzoO7f
PYF2/+LrB/h6m4LxvW8D+NkLh0scolxwqd+y1V2IwQxbkOkyBFXk+88E4j2+HpV5zi3MYzy5fQLy
5OrrR9mt8m0QQzn5uZ38RQfL3xJuUIOZXy3y00zHxBSZxPz6A8hrdyOqn2JpHtydWyfA7lx5/aCe
bo/+I1Zbv4Qy8ssaZ6gpMm5R/qCZk1CZWm8ZQhBBs6/GeZLo/DRb8+BObp8APLn6LwHyVZZAf/ZR
e+Zs4C9qLtSNMcPMMvGPAOaMGCYjX73zpEcAGBxm6YfgPt76FNjHK/8SoDZ3/ktCCvExJswAczsL
KRQnTGwZuoEnbhawfH+Akx8i+XDjUxwfvn/9KG62JQTHRzclTFB82X45uv7rP1OY8xheMooCJ8ug
yQMx1GzeM0ZRALmp468t3Qm8P2LxOWMyj/ePnzQRgB//8PVLBMSV9wJwtU3++kd5Nzy3zb9os6EL
YFoGZRYY4904GjQblJ4waBE8aP6kPfBNKH+Gp3noZx4xwXzmF68f7IepBbuEZvZf/3hRpC0DEiOO
fpgbU8Ok1NK/qvzEO9+zdTtyFTzH1DzUezdPQN679vrhBV0+Oq63Lzn8BvM3OoUaFp6mSgi8N6Mc
0a9DGZNU6WdYmcfz+50TML9feP1IXtx9uSthzOauek4hftEes7fc0k3K+FctfAopZL6Y6Y9J1MQx
/xxP86Du3juBdffS6wcWhFgFWyhbXWVfIBTz6xf2uAZjCKKvqcdFb6GmBWUPPJlR/UV25sGdfcgE
5dnfvH64L+7KbfPClQ7MAGM+nZ+C6VaCYQ7y0cU+Ud6DjMyD+20FE0C/ff/6QVzdlWM1ozraBOX2
8zZ+QZM85kpjpoSfwmkgC2P9sd4xiZh+haV5XJ8+YQLw0x+8fqSvtwD0X//5ogBjnVDL/FZy3k+F
IBkmxOKmxb5GztNU6DBD8/B+W8kE1W/f/yuAmR7dpzrZy+oslCLBxZoEbO39Z1JrHrNbpBNCJzVm
8IAP7Pz1Pwf4+RGi+/c/AXb/8r8GvhA8ltnRlzsYxbjNIJ56yXAZcKaIQRGLPdSxIHTarWKMqqtD
+x5OHzxcn3jcEe9fYu/HsM88Zgb9mV/9SwjBfTz9oiYbIIWxVihX3H/QPu6g35AgcR2zr0N1T/X8
IEc/hPrrnU/R/Xrh9QP6fhs3d+WXuxcF1DTHtJd8n57aVWQYUh9TI92AUfVHwHe7vj/D0Tyg3++c
APr9wusHFGpw1d1f/52VR2dZffeSwbP1loMnBi2db/qCohoIZjW+DexMSlS/wNg8vE8eMEH5yfXX
D/bo9I6z6q//Gn3y+W32kv1C660Jsxu6yb7C/dQum1DdohYcSbj/TFKmX2JtHvCZR0wgn/nF/0vQ
f3yK99uJZwfOa7r3R6V3DvI+f/V+c+Cc9+TWvbH1vVU/2vL1l9/fUMhwvp2/Hp+wN2Hzg9OzD+b4
8fa7baV+f6PBUAfB0D7Wdcs0DI7Hcwvt3f0lht/qCI6Swbgeh5qnQeFSmpVK3h/nBkdgGlxnGFOT
jpl3ldX3lxgcTtOpzikUtRFMbeJvR9ovsrj3wZA9Lv3rn4/SOrnIglRV8GCQt/zhZyOjljGeZ0Mw
AMqRYUB3xAJC+e32Co7Nj7/+N4+HWq+HOHNLqfSlHBS12yrBid16OtJFg1W+zfQh+JjUiDZu2Xvd
GWdhuogZkBRGazZLnGhJtCgRHTRhZcFAbIpTf72zxTOcQiD7hFGMGAw9Id1gsPB9RhWijNZWlLtc
nlaeKbzsVgXETlLrIyJ4Uyb15+cJguF9jiDT9wlqLJCUF0AwlidG9mfSLZugE1Z/YqrN85QQBGNP
SZlQ1zYsWBiscp9UUWcBDXIgZdYiXfurall+VqJ28CI8IzZeVavnCY57NQUdDlyAjRr/hpMX+/Qa
HwWVXuS52y38VbpQq3YhV9HiEJnxMU/IWByOS0JoAyI2WRalcW42cZC7jJYr3idXjIRLmGw8+dXV
YIKpQUCTYCgdXvawv5qIDFnQsqFwTTQ4LMltravtyAhEGg5OKns7x41dh9R+nuyM6uzThRR7V3V6
jTDNz3Wg67tkkS+qjX/ZhyeNuGXL1OWtLS9ZJ4IFc54n/HRbDQzqzxGHqo0O/7lPN6WRUQWEFG7Y
aOoEVGb4oEeq/KMkJL17nhR6qnUGNjlUhuDVEhCZkgmERRW0AQ5w6VZu72qijYQmylPDJiu1Qsvw
bHCri3gVHvvn4fIA6RG2femBMyMGMyysU5ibMybL5F2CMwC8co0l+2C43Uod82W4Km3N8Q5ACUnw
lBTVwfyZBI2m2phIUOFbA43bWrmZnjo07z/FMjh9fjkzG7lHYiIsWeRlQawa5TYFi1wV6X8wHgei
kc37VHrvkZcTlxvWl+epzlgWg8IRR2zAiQ14/cAUPzxEqvOCuHabhbwgp/l5dyKd4nawTbtKhS/F
IeHEM7BRqCuBleZoPCgy2cuKhZoV47oG2MjCMMSwspxgE7nZMrKrBV3XuejswS5FKILzMDs1QrsW
z6969I5TPKG9BGPuGEPDn9EJD6FGQqkNWe22tndpbTLXOE5i0bt8kUphrauP3GWfmJ2cRhelHTm6
U9rSrVfpxnOf5+QQIxPULWJkKtGBER7Vjt+eW6HuBnlxQHwPURndy44Pl0WSDnhcblHGF0ZXUlHn
0sHxEBzY2BmTBwrJIGawQJxAKSc6maegQJIUtcuQaF3i4H6Z3QXLaB3deABolor2Olq0J+yA9jyN
UkZDACIF5g48yRie7a6w7Psy61tVu72+HPiiUB+pXNbV2a+jBS/RGaMrCIV0NtnHEnrOWpG2tatp
1OEtXbR1vCgydUAoZnfRhHiQQdwHxnVqwC3SmZJFPUiFsr1P/pXuFsfFO88pYAdjezhGdrsuI9Gu
+M0/s8BvhNEkpBlaXXqa39VurVLRNMmyDFaZaR4/TwWNUj2x3AyCVoh7LahMgjXYR6v2+iwuetmA
+nUOOSWfvTW3szWxSzvuxKEoY8Z4AzXOqA7RLOTZE2X39dQruy5qXD0fXFYpUWTtPyP3uzQmemwY
Zp53JtBo7ey9cazW5DR2pMPtzu7es1KYdm63q/CAXs/4DEYtBttIITSEg3WTfSyq2lA8a1xeFSL3
LwrLFEWb2JVhLLrWEJp+IJIah1afIMdMOPEFWQG8LeGJu+gGlmmjZIanw4KLTWUP2O7W4QIMZmhz
O3f7RRzYyu5PpKArdZY4+XIIhbc9IEKjJE5FaJeRcWt2TBrvIf3QEmDEWKp17ISLYJmssaOv2PoA
pdFkPaE0ig1kUly3rIn4yIiVfpUbtZueBpUgjcgvEjd0vIvyhJ764KFd3bFWARL4s3ZRr0znefpz
tnusDj2Sn0hWVjZdRCqzdqOEihI1TulZIhz0A6I0FwiwXToTnfQjEB6e0NEldo7vi84S0tHsaN06
Q2DrK3l3SHrRrDDtLG28voOhz6F6HWZAUp4qp3cRqExiCO7GghzL1WAI3znk+Q/SnKhMUEaazL1x
O3vROFxgt7Ij35aOElSwXnSfDkePhyAcndfOOg0fRQ3ElrVLvX459IPQeCPS7vJ5QZnbTQsqxAgR
kxicTSJxng6qrnRWu2bUup7cVsQ7ZOUOkZgoXd3mYVkGVg3BfrruHGnju8ZcoitDVOv6nGeLBKIn
9/llzQrm7romIQXWZMc0BVISroPRE14Gn7hrLrv3vq2LOBL16n9H0Jo4QUqaqlFs3EgIYdBpI4W3
HmCNxVq/KcGK++rAvuJRh6cmZmeJUxNDoobHtQb7Gq7DL/mXaNWfjQaNnhYfrHNid2fH4QoLfZUu
qz9CWzmH9njOj+zSn9iYIDD1XvPGFXdIxBD0S20zWPTcyjdsQMu4MQ6seE4jdglOjI3uV51UFDBF
6rhljW3428KInOeBPERkYl76MsiDtAciybC2OtNWTWkH5R/PE5mNZXaXMnKxo9yq7slQUNg771Na
bpobtOIuWnbqtAJhya4PSeesClLw+IRAbRCy7n1yiREHkTJAVEoKMHFNdHH+z+zbDonJvnk1JqUs
OES59KrwrvJgI82LA7s2i80OjcmuxQ2qNVJ5Y9qp3WqBKG8MO3Z8V7OZXTv8z4bb5fKQmM+lnjDG
/33zJobYis1QKzSgipeNIxs7X2O3PDcDUdmhE9yVULHQoDJTXFc37ZfyKlocqlnMxRK7DExstDS7
jPQ5oMe8wTUKsmwbvrFMKVKrWWTWl0bydR/xA4AekpmJ2Y4tSI7oAFQDrothqAU1DgRJhyhMbLSe
9kUia9hYGW51XtgGVv+7NeCJUa5ii2nEgzV4uuf4prK59v55mZwVScjq+FjphtLZJM7LTGQOxNLA
JmkRVAbPI/Ylpwfk/hCNiaHV67iwIgY0PH3T9JWwvEhEyYfnFzIb41jwOgZo7XMEufBEyjLsm0gR
vwE33brSThcSyjiuIVqnFKkrXX6RHfCZ4xOfOLAdihMJk2Zp5rSDhM6SpZBNJQJ8HjXrVLOg/n5A
1g7RmshaZ2W4i4KgcXN8WvebzPDPMg1qRToRJrMOhcVzhYWdvaQTufP8MNEKD1ZWR8fxhQQjJR12
pnona+3+vHYI5DrQEimQ3YX/jJP8vqnTIhUNUOd7JsAYJ+ey+MOv15omD9CYi64gB2fwAiUQFB0a
Ufv+RNNZoLHabFxv4y3bpX9sOKU72J5QUPeK7UO5OBqfN5GUPXoTDRiCigyeBHr9MYKSeLYcluQY
YhuhOYfyi/ti03O0Jr6Sy6ongQJarR1EK4jlnNzmjrZCi7FabDhj5hY6yTIFNiKbXEKm4xaBCM8Q
VD9D1zv7Z6Rpb/WjHd0JFiKzQQNDwJGmbOMSl1ByTEev5yomyKaUUPf0RHWtXch3z9uEGTGG3BVj
04B3QMNrKydbUSWGpH4ZKDeswjOjsRaJUThgsbc5Tw+pzPisybbv0ZosMoMtT/JaKth2a5lc8Qic
K/h1F1+3gQg+hGDy9ANiPGNX90iO13f21cyCiPktkPSKSCB+ycxckK45QGVOWfbITOKHDHtRgRWQ
aRbpOr8gDiSsG7yGHHk9vOtPDpXKZ+qAJsxPWwg+0OjA+kRZaq2PB99vu3EnL70lkSJwE7s55i4V
1Wn5ftTSYOFXhxAcn7uHIIGGgAlVTkKg2QGV3P3tZKoocBKXLfSomsyEHm6af66GoD1BCStcq/HN
s64P21TwKpTnuYFLxzMDjwhcyW6BuCYPcPREfIEhaIBDTZSOGe7UFPZtZ/U4blt3aLnwZCgGKON1
akGb98/ryVOIJ5QmW95ZQ421pG7duNJPSE5WMu4WmhpEU3Xw5/xjhWKnIOVdoJormrXbtqOOrqeL
5/l44uRASakFgz+Mg9OCbsk+Ao2yqCRZAyX0oc9EK+kSopKNbwwntC42GYkPbPDTmAGKsbC78Jon
i1Mo4E80KEmMXus7OYpa6xp25Fab5g+QNZsvs0W5Cc6LA6VE9ERnJxQnygTGR5d4uKeo24NTieJd
FQnPaaBm6on+ulxCInooBaDmEwcEZKFmasCpfWSNbYr9na1JmaJexa2rcWIpMBa1DmS8Uv/c19qQ
LCIGPdk4t7DDSY09EVSYfUoz37jWSNudW3GVLYYUenOiNTtL2Y1u5uoy12W0qasiPqG+oWFILrqq
O0ZUo/7CYgFakNCkqQ0zA/VHXJU9dfqmCWqnbhn7KJM0WSmmsQ9MM/p3qWw5VIvLEGQ9iCvojHma
et8Rnh/zCDVu6Mn2vCqCYAUVYb6GLmHVCx51kQltHYJXRSWDdYWQafOiK268hMSi9Ih1Fbc+1Z2q
r8lHGOlopejCPmiFRGUd2WBrrC9p3xdLLwqHzk3jpPJFzAPT7aHELAXx4sAQLE36kyHp21POZGMc
N2bL5aJNYj0RfSWlJ6IIlVJkRmptFA7pWZx69bFp6UHnYt0PtkaW4OOORhbedJ5V/smhwO32CufH
LSmCRUIZiu1ekxiwMIzITQNeKmGhytc2WonRmWxzUoo2YSoRbeDXTuMPfKupiq0yP+0ikXSRj2FK
pUafoUIuwdkbxhCta+izbRLJTUGA/+vIaxK2DEmXLPwGh4sUlnYCm8iUaLrGryCaHJJUWEYbenYC
0UFMba609Kpre3yrhanndLVfCqgxEF/w3PhMFW/sLDZsnakbRTU3SPOLUDO72IWXfrSnPanzzxFL
lO5STcrSaQsfX6U8lUstMy2bsnExuKxWlmnxVQ4zPicMK3JZpDVOBVYDPdP9LK9ENKDmfZ/1FXXa
lKbQymvVhqWlfBfyiNpy6L3aHsxAp24bhUYhYmDAc4yIeqbTdsgIRWR61coMkzBZyZb1f8q+CpdF
Gg05XOK6KTLpQ3quYqOGA0Vy8EUTWXKwe73FTtH21kYb9P6d5qkoWYwlEP+qC2OvcUzUk+RYCyN6
1fqReVKVWl4IzyDtqRal8srPGHZIQ61FnLTBu7AaousYGcNZYCXQB/YSvRElzpJxZ8HVFlZWLyRv
WyVkLnUnNgLN9ZomWlkV9T5Sr+5snffZykMKuslRp+W5CJqSpkIaqcydKlTwsssi0iHGVP5w1ZRt
1YrBI13hmAPSI4GRx05SbFlL5WXRSeyVwbVhDWiVVQiilbjVs0wEmX9Xyq5TNjZz/ZPsc7bsajNb
aU2RrGH0qI8dJqEoU6ZUd/O0DDfNUPS2Gfrap4JVpXJpn7cOHdq4cnpqputeBcVKz/puWaV5shj8
Xiqbta0u+j6HYLVp6SdcBZ6Qfso3vkdkL3BIDMcniKyzDLE7PdECbMeDpafQHPBLV5YIMtjMY+8b
8KOnlcazEwXyE4q0SoNhiWsCLRkzz1a5GfbvjdaL3FA3q0Xep3JTUDO+hlfYJ58UTHWcenoJOlYm
gbaK+yBym7CEli78Tw4+BJ5Fj2OUBRddFnR2Jf14DfNJie/S3LTAGsXWjUwjGPSqERJ10qGzUNMz
ZIdhXl/CZjSDqDXlBW5j9j5ySaM1gTAz2tz64H6lmxdFntoGxJE3KpEQOOoqCi6UwZNVyNM7C3n+
Oy0p/WVVygjchtLia69LLdHxBpoyXZfys15WuXR9P9U+4LaluW2B2pl2FMmyWPqDkbxrUpOVNtLL
urK1IihPG9/Iw4Wsqel4YHIWA9UzXRSa4W1NKw2vBjTcKgMlC4/xaxlCQ5ZYfWhreXvngc8RMIxz
Be1bLHiakXVuNKmNNSu7xFokT8pei44JivoFBQNjZ756V7bNH3FDkKBJmJ1x5IWdYAoivAE2CMzF
Lcr0m4I2Hwyryz+BnbsZt0cUmL/vi2ZjNVW1lIWp2XWBxoUY4AOKLLerslOiR+VJQ9PclTJT531m
RYJiZYpSJncyLy41IwPCqRxElPnRSYmSwm0TL12SBilhUgiiDWyVQstC6OANSgqlgR3NrBCmlyxN
OdAMMEWTsfokbtSm0gP9JtEtuYaYNV+23AvtWE9PSi4DuL3Sl1rRg1bDCKHQ0rgUKiqp0w3Be2h3
G7Hw1cDAn3B03gxVDHiYqRL5GIAiWVcX3KPdUko1XMimLT8ZIYoXvFH0z6pQ3FGEQQu0BYMNiN0x
gvw/LFMzN77V3vVhBUatTUtRGdA88yjRRFa2uZMBcdtMvUxkLDcdFYTcNtKuP0VarAsig49xgjwH
eUFkN0YRVSBdeQnjYvKYxUXiJLL5lNAY4geeHEfdWMiu0AWMchBHWbzYlpreDQIPVbCq61Rz6iS4
jk2eL32SWmeVnvFjzZDHQT/oCuzGoC+TgslYxJpuXMW9Zq3DJmku9Byy0rpqkFOZ8S3zLSzaEquV
BxMYdgyzHW7VYNjJortgTfOhyJl1bvl6vAJ5oZd+W6NVFbehHekVxK2h0V5C6BXbehH3XKQtkmuk
cGpnnk9so9Q8BzxwaOs9VFS4larLuODeKc2jGnoDUXYR+jiysyQtLonRsGMEXnKt4i5f0aa+q5I6
usp0pezK4jaRfxS1tjC5y8trYsgPiUnk1qx1/SQy62Khd9Lpg6q2oeSsfdRSGS21MB82ymuLVVVX
6Ab3CRQtUZ0Zl0FYaiKpK3bqES+BAT7q/ZmHPYVqU4bDwu6CrpAiGcIe9imAyL0OIgejOhGcDF28
oGB/oT+e09bhep7bflJDPBOpxE0jnDohnL04rlXrrU1tGJZVT/NS6B5Mmdl+T71rNajUJhBQris6
pPag9ZXT5ArMTu+xdT6o3DG5USy4Xmp2FVnZihQNXZLBV6vGY82q1WlwwmsvXxCSZWu9BsudDH2/
NpAsTvQI0wXqWOJCRQY6vYN6R9N644389NnZIIfhU8VU4HqsQscpk1ywwCSOpkX5KWEK4vYOVyBZ
MCKKMFylrFdOoXolhhrGYS2jrM/8wJc2jM15oqjzVuAEyt5D5cDEB8wq5Dq0RDXDhEJ0YUCFMlWr
Mpam4+cqgBSHl2tLmuzC0xvswlFgEGeONYcnoeUYMEEpAglTwjrLdBtKgeECk1yJqrKo3fuluW6T
KDhGLeGJbVUFAyHP9MylQTC4Qc1p7rSWH5KFhlQEwS94zUXdWfy0I1aOxoDNDAWOKXkXYOYfY5YM
sfAaIm2lQojKC9+L7Jr19ArYixoxRJ3u+qjPVxpU0N4xiHz/rFEKnqrOteIkagJQazMoPteAwBZc
gYSfQzFsqUdluyn7Cr3zq56vqyFt8bJMWnpd+k2Z2iwo6XtdlxW1ddJpNkxVdcvACPuTLIvq2yCG
pWKFKmewkPpcQdjlFLFVOXqhwzYZLdpIGiY3ufSGTkQMJ59KXnjXLMrqDwGpI+aEwEEvYOBDe8cG
jFZl6mmFqKgPcEas0S94kshVEbaDExDOrs0yKm6sDKHLEHx2sCqMWJ53ZVF7otTa9BphNORuMo5R
rv6tRSGsQGnEbYP20pLpSrdaNyks6PZ3WnIgq3zSFoChQjwOZlF47z6E+JMstpMRJ3kXdi6ksraP
seibAxNZ43T8tFQBrTB4FYgOg99wmo3sp3O6KvJCen3r4ss2Oi6J3cYivRmgMiMXzDb4llzmyAbr
6lZrfAJ2fPj4fKY+s8Y9BibVrhxG31O/G1pX164jfB2n8YGq00wpYI/AJGHtooR4aQwEKhnmi0LH
dlSE8P99i2AYjChogtPiwDDd054mVIN3N3WSmudhCwpmwaZWreOVgtpgdSAvjyEygHL34QGJuarL
HsFJwSkrwKIrDQh2i85Jwe18lufcVi7Ma3V2+im1D9WGDy5x0rGwSlLJjAFF5bBb7A4rMB8LeUWg
6g1K7jwvI3MQUqg2wLgrVB7g3/tCmsddZgYpal0TQidbC4h0zNiTDoT9LsL5Igd3dEBqZhVjl+Zk
gRLCrD7IgeYA8bebXEm7WtJCFMtx1KWCsMuOIEy2kZ0ttDX5KJfPLxkfWvNE980sJ7k1rllfGsux
wIPfYUOQz3Fkm4nI3dqBjrytNtli+9BwSBxoASzlJ+3GT8UvD3CP/Q14J/3YN4dG3rSiGTVmMUQ+
cJMy/4tBITpVh/pSM/WsPRKTDWdGpxPJ9db1e02k5EJjnt30Nwe2dc7cUAzvKTOIDr2h+23fqXTn
PCyNohoXcqpgzD45RqtY2b5rXegfO7vORL0gZ+YSbD+cLiAX/R/mGhJGuakPmPYZlWWQTUAVCd5m
CiO39/K3w0hc+IkvOdOhkVOu6d3Yug/W6Vl9PywNmZt/QKDHd/xMLP0ewWkHGCa2vUzrgKBchzft
ce1CzdAOrxPbgIMwxgLGOu3+UwBs3BawCx/bBXKThQblsg0RxtI65HjGQvB+jRzYAQAoAiygWDuR
78EqzA73MbqfEhr9TbIBfyPwInX9RXaoWDpHDabz4aXe90eApjOsoV+iNCYtgpYu5yKCwtzYh7S9
a+/WfBcsDqnLjHmE5jGcqoAeMoW3DVuT1cWxGcmo4shl5/HNfZ/DLk/09XhuJf0kDxxveqo5YBh1
TDHMi0PFctp5N4eQcEVi4qrUt03jtBqUy5pDwchMwZnB+/vG95jAGSoT3n2xb4WDTO8NiPQIqI63
HNbsc3KHfIHXBLQFudl5aojwDl89r7BPG57k/mX6EJ0QBiPx0zNOhenD7IUHAfU4TYZt4kBEtzKX
dAEJ8+p5WjP7aMFcLrySFGbw4R3DE9Ck7Iwg82oDDhPI68rEi0C27/s4OSD6Ty07dAhglJoisKXM
nEq+liey8PIAVlQVQpU3QbuBSpzo5CVND6zoqbUDUvDCazAwBF5HMu1OG3EYQpyaGK6hktMhGt55
ZnpoGH3s4O8rModOCwigZVHwzXwSQcq+lRoPleFG6iqAo3TBp6CrbAP94Q030UCcFl3BQcd/Yg8t
6O+ACR1fdjVdWPx/yTuT7LiRLktv5d8A/gMY+kkN0Hjv7CmSmuCQFGXoG+tgsN3UAmoVubG6iJCC
kkIRkRpUnarMWTAkurvggNl77373Go3Rl1IXbyqfR1NCYovzZoiSEVXdEj39/X3xs6sYRSG0XxwB
jFr8h/sibgiAxp54+Qh8OKQmN4G1//u3+POtB79ZAKYfOVBw9vxYhktZagUtw8ujcUlsl6bULjPD
Pv79u/zkH7Ke0heSNR8bwRY/wgo1TsblPd4ldoZsAPi2Evd//xZrafvD3RDCcwubSrQKYj8+rkWj
eFTYsZer+LWdIdT3BjILOdmB8w/v9LN/DPQ9HPkawt8LE+/3yxFkGd72YeHlDrU3LqHPYds1/7Bp
/uRrgbnSQWIptik8sz9cMCm6zjHAO3NGMW+dnltHp2O0/F4LfLFdX/1+eX43Db8OI7hJWn45CvuP
H//H+ev52r+dufz+/9fDtN9/uhzf+lvB3t7E+Xn88W+u7/fHX8XbfXn/1V393Q9/8nl/tTP/4OT+
/czuv/jD72ze39nfv7N5B9gtVpL6r73ePzlS9Ruf99ff/2r2Rmo0Nh587TgwB1/W/LvRGyE88Poj
RhySO9IBfvujr0bvNS8AG8dKAWD3wvP7bvRe0+TR8aLtxYl32K29XzJ6/7nAQn2MHCA06gRj6t/C
3L6FKELtFGwMYQWUNj2EnX3sMCfyUF06hZc6nUmWyfs0OsFBL48YGOW0HTdRJPcjmzCWcxPXhFvH
YXk7zVnXEohOHZOJ6MUjnqcxn3vzUHjWIS4wiqN740Aq4XfVMj4UVDwZD7NQK3ixm/rJUphUs9jP
PFOnbGT3qrR2Tc12usboWw9bS/FtFGDZVJ23mRXcCs0yX7gMYiYvlru+sQ/zYF+5YX0pe3Q6Vjhe
YR9bx9kBS0ggr1tVmYS2tE4iitcJl+YJ1cFxsNx0mpyD18K3I8RWGT9XMxSY0UcLXEY680dzLzy8
pAAM3lCQYNZpxowcQ9DUw/WaG5Z6iu9iyG0V624bT+UuhFTfnIYOisGlPxcb2TlQS4W/tbs2W/qn
OXTuhilKMObYmEGcxgGg1xSb7RR7u07zTU98GG38x7gJnyJlbW1SzsDO4p0Y+X7oostq7o9B81zC
thWFnwyGYtd2PaAghzi7RFCMKrvaMj2WCVfDKbbUWcpbrlBHNsUZha6TDAQzUN0UbephiD7Yxc6f
/d+phl9aKP52Cfh2BXhfUhA4NsyfEG/AXt8+/SvvWfUKhQJxBf8frCBgVYI1oQFVxV+vIT/J23hf
Q755hS+rCCJhXA/JbDDNrzgS4rv+WEnWWKcoCFBzrqs9zijGXv++kqw/45xED35tdMHY+r5GRqxh
cLAaoj32kZGMFIpfWUmAi/xpEyWoBdaj3mI4WIm3djPf9IZwSDqOqHDnezPL7LbKB11kNV3tGkVK
mjCJJ5KLGRqBzy+8ed7UzQAr8JTTycNYlidqJnkwDPBCW5ugKC9wL2zHMMz8+t4TH6k/pn0/JDow
GM3CEFHcDHDV4BmGcnkMSJWGeI1C3Ib8SQqWlSXJGwqqo7mKLJIu8mUSw9Yd94O6L4eXyTP50Pbp
SJ8hv+WVp9MIvTs+60HacwepqE1IT46dPZ59Sbb+rNK+Qp0WlsOR6vG4mOVOYxMPIrWrPXJVAAGQ
MIRx72WYrcQrvV3v+DtH1ACj76I+SJwCfZT3gQk3Y6ABIhGmfcdTYW67skqr0E9oM15T9eoxGAkU
zakoErsnSVOSxJ/41nFrrLP1zTJBkwIwbrNga41qW7Q7Hla3bmGSOlbbply23cATIoPMXVCtW/TD
2M8ZBOHEtZtNN58XLEUYyF+W7BA2ZmfJ7o6425G2GTddUoGDiOoLy4Xe4rNcEp6EEhbNqt/YTZch
Sj0xBA58Hm6o19w50bxxB7pjdn+Yiseau8dFiATyQOa1YV4RfGteMx8K3pzDsc8dP7g11f2sl0Qo
UNHu2amBLI9LOjQa8hLfzKhW+NCcoRskJOpTn7WbaAiTvnwOsNy77Nklt9EUXwn6Kkq2iccudXRw
2/APym2yWT1rZ04pZI/GOyw9zdrOS42miRns3FJlxvo+6Tw3tfsxNUu7s+zbaXZzzeS1Mz2OpXW0
BpqOqs7simRz0Z+5P+CjyKxy7A1F/MCyxHkxj3uL3rRqTMcpzKLlfvHLcxUfPbkc7ECe5rDMFFOp
b4GSq66pFV45MwbiQbCLJ5UDmkxbKFkTJtTQ2HLJ270zNVvXNlvqwyRf8bSdl7QXDu69O/gEtqEX
7+tAHwYwF97CU1fGG6c/A884EfnS9CxdzIFGZV6JaueQK14DIFZ0FzbO3aSr01z5V5ELm6/2H6QJ
09EmzyqSp0YUJ1PWWWCHqROLna/8LHDZ1oQfHAuXvALJAmR4S+w5C5v40BJoFpzlwgB2GNjBm66a
wj8H7BNQ+6S3++1S4uovdOPrYANXNfz0U0wS5XcQUvzLKoKoxXl7MoJ8jMNoS1z9CfjPzumLSxHN
W4uyU+VbudHethDmMWjg1WuCy6WiXlK4/nnoLoN5yOxYvSrQL13zoSACVUWZtCGwiCb4OAqI3MFE
npd+foiqiEJSxvpB9EfP8S6JGm6MX25BgyTWXOTDhCkLX2UgBABU1QGVwKmto43bTmkz3jhBn9dO
uKcrKVb4voE4g4mMO85Vrrvg2Hbkaq7x4EtqI8nBNEAJpg0Rcb4EzUl7/NqIDsQWfLvGxFcFHU7W
QnNPAtZhNQGw0h/5VKZW62VavIydmzQSmJYX54OqExjsdxSUEwzUEIV5NgYPQYNyQQZbZdv5MFwv
VX2tqilpCgw2yiibeZDY+nNvurz1QMFU846gZvO8MvVEmxVOvx9W7ZrhknC3S/hA3QTLyDVf2tye
2FXA+gdUdjwR45DHdkuTvh3PbjvcdrObLhEesFFddHrOZpfsOxcYCp6LCJeZWfzgqYPuvN1UmG2l
i20d86yO3K0XC8yyqhwD8ytJ43MZ09SoIVVFuQPrwZLQoRe1HW0bfzlFlZOBuLyu1JRoPCvzUmaj
g41kqc5xfFEDHmmdKQckeuCzzAbppxiUgMay/Ex6c9qgfI0Y0AdHgM1z864QewN4wW/c41R9MOLF
L53tPPNTy+AoJvfV+DJOD5WZ9o4zbwNyGsiLks9xzI5W7F2ZAEt/yLNGKKxuYzLMUSoacYpkCug8
M5ImY+vl62WW3qsDkzQtDJZFkC6ul7DZ25aoSxFbsHN7lmFn3i9MnyagAklT6bM1iYfSJlk4ODd1
1+SeP4BxGbBgDNZ8hqEn1XaHBQPiCPMPYB8OkvgXtIGk22Al8JN43oeghQooidOCLCRdJbGqMjbd
eJNzq6bNZCZgU+FlqLHeYr9qWyD5oPwiPDhRA/KHbMnyoQPZNjsPRPqZCYrHyXy2huJi6E5jQdNJ
f8ZOl/ieCwNV8DmoyZVFYkBvgJh0cxaWv4dbDcaMpz5kR1+Do2F1gtYyLZ1pS4JHvdiJx8sE549u
6opeKV2OaWcNyFCiB4tf+o5Kuti5CroWhim9NYFKa2y8rl9fB7HI5oBlSPF4mL0h68c2MWGw74VJ
NRkTNFlpT/iHsK0OnERJCFbA7TZdN+ZiYpuxGg+Gv4Zqxhyhzv0Wk3MiwFVwlO8D2GKnfbWW4EBM
vZVWeFGXYluHAI8JwIKOi3yZ8UjL+AiCIZVkFzQmbcEJTqbb1mO5AY+QUBPsI9OmhVAPjboHyrHx
hLPRmI4Es9x2AqFcpNvK8NaWNyoiW+qMWd2rpIGYPk8j8LP+ELG4Smvc0kCyd8UUYK9q08ihG8TV
6MT0Eb4GucHjcBXXPOWW2EUN1mV2D610h5laEssFdIW4MjV/9pS6Ayq/HVvnWFh4aiXKMBv4HrBQ
6IlpVODqqDANo8d2cvdGh/BG00xM1aUbY62b3ry4zRjdVTM9VgAZOHMy2zuOfDj0xAFM0SS1cq6n
0b6rguBQAgTtZQOyrThaEOjnykogz+f1YJJ+6rajFx3d5pPUWEyWKJnJ6yzda6vit7TplwSSdkEK
kkxGWNlv9fUvdSL/NUcWX9qFdQL31w3Ht0eirzFv3/zSe4+BvDmMrAOkQEMxC1DDf5lWIGkUfx9j
Cug+yATA33nvMXBYEqaZiJTGsGIdBeK33nsMGC9XKxVxbYzfbfdXegzvJwoFRrUeZiOQDTCt+1HR
owS0VguWCXAvCzbLIuBWkBxdBGA6OYtTWBV2wgJI5Q4IzW2w+PqS9UKmQjv7tqnghgxneZIN39RF
UKF7GF9da35x3OZkxdVzSCnC6kIwgq27celyAxxuj7N1o4RV8VtsF2Wy2AzL6swvjZxeppbxdBAG
IwAeXNdtfBWQ8WLAbnRgvo1IAx0U+ymcr6vQUhe66N5qWnZJGC1T9hu2HTG1B2t+JGy86OLhzpfs
unarc1/PNKG1AftZVDsd9nvPHuHqs/07Ho3ZSItbHUc3HjM2tN4YqIezVBlnQQdwOxL7kqtDZQqa
9Y1f7ywh6cGxpjDphugU+DTaA+GOdk0bNxvtqFsTTwxg+MxSoDcsiSZiJ01UzImMsdigKpiTmplp
N4SoLjqPXYZrkUWjusyZFcYbBFm8iqZvN1WhxcEKp3LXx2ZIeq/GXhJVbLc4vXtRSGf8SIq5w6C1
EDe+Xq5aCuNgI82FioEj6aG7jkt3zqTlxce5NmECc0if9gFoQi/umyRk0ecBq4sq2E3HR1CM5bIZ
/fJCCWyUlWWdPAQvpCUrnkYJ6ZvOTZ8ZoLRZ0AJ89J3hE0XdATeoTqyJfHRD+SFel9sR667nTKiU
o41TIyeuHFrsNCEpsjgobNRT4gFs5YbZ5HroZZ8q7BDTjHEJHKQBsEaPbpkhH6QtJ6BrY5gM6LLS
qCJ2aoOASzCHu5rXza7Brhe7i5N4VG0Ci7+UaCzSEtBbUrtOlVkTbixPQC1HKcoJo0mA5CaUFFGb
aXuDHQopDA16tKbxynOMyqMIbJYtU2Qyu9dl4lQRmCyDsZbV8zqxnGHBbesJoACLysaCzSngsPM4
Afv2mQqTGh1rGnfRSZnozsMulAJxY9uwlvrKBjl77JgHeRv7YbL0i3NwVOyDuOfL29TpOLVM8ULM
4uYDjTp8TkI2mvt044TwT8KngN7L7+ekaK2bAjFgSYAL27kEJAK1d9wzL4M1mLQOg7xwog3DBEsw
e8QO0H3kCzmCI/oATPxJ4ZyYzIi5S8e62E62lTdT8zkMx+uq9RbwTM1uqB1AeQFNigh+3rbgp7Hm
RWJZE0tNuwCzs6oxVVXU7EpF0OWH5JNDqi73u2DIeImsoIbVAgyvRFXE6g0D6pQUWBlR80dVGg3m
0m8XtpOo6DaThf2KDxHLAiGmJKwjk9J4dLaQyPHAjP4z08ULnTDvmwztEhgtur07FM+TNhmQyzvb
Dl+mCMo1Hyq1i7F+XCJw7pMZwO8thX+n+/KCAPU8srFVCKJB8I1BGSgCg/Y6pq+IOdvKEVd0BACJ
SijstmKMim00xksGlYHtSYQJw2wRML5OjPajLBGwYqoLv43MvXEALajAa3OtMXcZPILnay6dHFLj
PTAOKx0mTF3AUwMh8emx54CUK0r3gaw387ScRmjXh0IzO60LtaVtcdcqte+64XPbiScrtN9Qbud4
lHVCdJeB7fRBRbZl7heACGWDweVgUC7Ixp0xaEZdGQKtQxBF0R98gqKPg8JPO97jv2BKSZe+WB6L
xSJ57A9tYnfhWyPjWxrDizbUBOEFg41vilpqD6ntuqb9p8CK7vzGqrMYSmJihcA0kaMSpRYPDehu
PqW1raHgt3g9MldtYjXhx7jiWNY1wy0UWfWpkxRhODMK06q1sTp6/DJqqL+ZcKdwAj1UFpgkOZJM
6APYiU8uXC0E/47Qu2Q2EvXiuS9Tpe0DC4GA07K+jkYgkrMKmmQhRKR6HlEgk4oiZ9D5JJHYt5Vl
jG4QkuFF0VCwpaLzsygYEQBac7E2lt2WNguadOsF2tx8DjnQnrAIHxfQfhtexH2GEnjZ1lXj58AD
7xVaqoSMHNHPhUyGmGxrhf5ct92EsrTQO6sMQ3hG0NiETPCDIBrctl2QVFDHhtsEK44vvOp3HQlD
XcTsfpGRvs2a/bOwvGJnGFCuh1IQ7Onfjw3/z5Fu72/5A+n2VxgYRRLZP2NgP2Fmvv8Hrhfgm7no
O+YmMmfzZ8ztPxF3tE5av5czv3/HFar55h1/JPngX998IfnwNSJ69B+5ulVL/rs3/EFrtv8v8Zh/
fKP+D4b9v+Qxf6l1+O8pYoS4u/66p0iey4HJ1+Fb/fRrX4FffO8rIED8EU0Nd/O3fQWiAAG3QYTE
0w/C5L2viP4NCQVZ1is+iVRENDfvbcUKGbsIunB8B0E8/q+0FSCO/nT/whzv+BFgZXwQCLLfPzCh
nhRAdKLzqQjLTS0tO4k7cVxg78pb0SGdpbgahHWtIdgXvtfDV1K9aK+9nloCz4qtEJm2NHdDhLS2
YBFvuFHfPNnY6TyWTSKkMZjXlzyZ2xLeG+OHqY+KL8a+ksLifN90FUdjgp59UrbORhvSK+JbeBYo
89oxccksECJtj21Us+LSx0gka7E1Z2bgHmq8+YbIqckRfMSzauS3TDv3Swn1FbADys3RxtwfiRbY
3/iF6c1jb5xzJ83ZwFuBYaBMtKFPEy2DNEShkegOtYpk2KkEdjJRg24U6wZnF5jDrdVRvG5+oTtj
Er9EJ7NujHUZhdtitoCZ6Pph9MxGSthsCmym3dK2ieyhpyjueJjRYM+lArsvgtGjlEb4DLpcJ7Xr
Lh1iu26wbZcOv7bWfTzEyyfjurdTV7OsxXYPP/rb6OFFVQDvUg33xpNYq4OOwZlVOzA0VLM/J9bS
WTnv6ZBWui/Q0+CN7Kpv8gW+S3g7gdKrQr5oh2GGQWsFIaBkVwrX+pGouhVJH/osLdowxsv7Yq8K
1LzutGDkj4lW0xXHgOltPHd+WlY8TuA7k/AE2du4WlD3SwxMjRzvxplh9sd4d5zFGO+F5fBUM1xJ
OJXdJJIA0OBrtGGDg3FFMDrDthvcx56GwccuP4yTiA4V5rGZBtJDEszLPyDZZ8ypFvjNxatPKvKu
Clnn1OsI5rrefgi84djVzsvgBbe+L8qrnmvneol4cTn15QtrXIGSnAm83+Cf6iLmiVXa/obokdCN
mqCPuVH02NvTEVStSWw52ltJyXUwWsudVRiG4m2hiQfa91jKErlwCqPvkg51omeo1lacmgqaC5QN
xHxo67WK23tQ7FD7jcId5nVOOpXRU++yeFOPGIfigfPv8V/m6FIB0T40+gkGscdQRa/1Aq9zO6DT
WoeVYgp2vKg/tSEZEqfB+zbVaswo5/tWOj7ugKpLRBu2kF1q7yqYXBS0VYf+sRTj7xDjL20L/6Un
Sj5W6r9e/f84SPHPwjV+733xxxJtR1jcMbxxYYd6X/ztfyNvPgqQRLPymd668L4L1zicCh3dbwg3
Zkjfrf54IZxzQBB2DnAUu8lX3uc7bOnn9ScQrz+t/uuZaDh+A0PrEJ/zhwKt4bTvfVGrPGyKrV+O
O/ih9tLDuKWsrV01lmxXEFj/l2CgS9KMgYRv3oETqW337uTnrW/fFb0F/Zg8VRQ3IAjhfIEAhfnF
eel6zJwl/HkqSktfHx04HLeMyj7RFux5Hp8e+iqA3dF3PvV9cU9Z4GKeuuRVs3yYRzlmpvSDZJTu
5UTkTbwECOTwb0iFOCyMbl+goMDJ6GLGD5kjmY1JAYqfBrP0uS17takgPVUEOpZLkrqnt1Fk7Xn4
0KBliHo3Kwf/slXLuRYTJmey3tkeOQAVQn+KExXgYeJOuHExtVZUHxrEcGFktKelt3ctK4VDFrKW
fzeR6Kmcpotqdq5j2j4tys5iiO5hezateoH7LS9W7Kbzm4/C8Z4cDKWwD1LkMQh5jy70JOi0dxX9
MA/NBZ9I1qkCD2z1Ce53G5IH2vcCo5gk6jCzRqvdwH4rPf7qOBxigv8MHfl6IRjKkCpMCSPbUESZ
oxy52se6ZOJxpkIrMd6yD3iFPi4aPKzvk04CfwFtVGW9CpaETpCEsVwvIwT8kDzUldwZHW/auLsA
zQT5QmZCIyRIYS1iEbRCK7Md74ijGtJFN5tGOG8m4m9tX0HKgDxo6wlEzbQnnrTBPVhge/pdWQSX
7hRdFJU6dCHfgmnkCY78yGnVprF0sF9FQJ6qz3irpAF61Q+AJlrrqOxT0dMEaWKfXQjZqn2qhQKJ
FeUECQ7C9xBkrjYT0P9Z+zcVYGrtLRngyYsS/8KAlMcgHO4m4+4Ubt+qXu2U9abA3iUkfrbnPWyw
yeLytJgRG9ZjT40QQeCOVja3DxCyE+PDnAO5d2BXrb6yplteulvKaEYd62gwPoh0v4ZJtldCLvuq
f5V1iI6/yRnoKUfjsAz3efTFBtkXSSOmPDTuuSrDs4/Pg2RfbChNKmDm4i1NlfdR8XZTe9hPdHgG
/Zmz+a0uP3Ylqg/qvEiJERl9K5w6VU2XMgffZAeIAE7wYfR7FExdPghcEBoeWfWgvbOxX4nix8DS
2NIsCegW0G8knAswbjOACijeGPuVN6Nb5aJiW84dyFIO5CskXLThK6Wvc91fl0A1cBYAqrthEy0B
TMsmV5JkNftAwHhwaG/DdEdAfpjB2w0O2SGHIRHeiwIfImFXw7J3VWm5cwK4wvl8V4InwerUHwfM
PAKQJqJ1tj3IE2nsI8WQoNOw5Ps6OnBapEuBAPsSk2/9cURZhkubL+2+HB8ifp5g1wqs5/Xh65or
jswDCg4GNFE2yTtL3FodWA6wMjGYGdM80WLB8OKmV0hv1ssWfgMMJcfUFR9b987BCRY4iWDPiu4g
weSMbZT1fb/x8RrWiJvMhXA0D9sA9EZUTBccbM84OLkD1scfYhSzGro1g++9y2YzZWJESSQbslu0
elm0devN4Ssu1gNKMI5hcgm5VBwaH0FcPYqLYsTRM2D30go/WB67xehfQg8dHysk3SUuHzAGdfku
EBU8jfrFMA4c0WmaFIkLl87gf9JKnOiM0yncqNsM6zx6WdwDbfmblgoBO0OnMlcUuahxGIlkW8uf
r6VSyB3hNZx9watx43M4iYtp8M+NCg4BCdAPiKd4IDewau6rqfuMOuuTTV5Lzc4g8JDA3ad0sAA8
6QsP8C0LrF0JJKJYAqAHn2QDIiRsjr1LLjSkZMAnqXYkjNHhrhJI/hjifcEV7kS+jzrwzg4QIF1c
FqxJCeiOmtRXbUGTejk7YZ07LogddnS8N0TBHPzFP5cDyUbmPQZzl1GjTwLhLIDGNlM4pWGsHlu2
slAaob3DibXmCagGcvsekItxcDz0JDzKBMpyf3yN2j7r7OCwSJW4ZLiYqbXVADkS/MdjCN2RTdXB
RUQ25PkpDyi9kINBdH3QQD8EAmrYdvD9TLvyUWnyilNesk77MDrzrVH4ZzVifOjl9OS6uBwtgwGb
7GU3P7c1qkhREKCdNjoDBO/48duvC4H/zbp5NNZww2HE5oG7xSlkSIX728qODQrLc/X8r+QZQSlD
//xth//TF3sv92Kc5I4DRiCL+QCbMQx61xARHQEKGrVWBNPPijC+l3tIr0ZQvxsjhAxAND7d12Y/
/Dc4aCyJ4Nm/vOAvlHsuJMc/DatQPK6HZPrE950fT3BSNjL7K4NYMfjx+a6pPAvKvGvvIi1n5GV0
J7cqpk3EtIdAqsLtLxcxYbtvQXUsshmScikANJjgWGpAOBMhGbUo8mS8Di1YT0GraWlu0QuXQHul
dXJifdszdgHS5rWHExEtHLcO7hge26oOriCbvYUx9Y8tckAyzotnuNOHdHSQsT371gEtawlAYNjU
Itw7RQQ6O5SfK7dCWQA0zBuPQLi3UQnuZuxs0EJtYCVxZW0JGJ52USa1JRJU3T7w4Nj3RRK3aHip
BApBmgKr7ArXdA1WTO5FAGqEcp4Z75HzEdVV1tjO7WjPLlaCKk45qcwGpfBnTYYKm62LvW5EgDW3
awQngdYqh+nGLxuZjwJ0wTTWblpSBwGkJeGHsuBjQisMmft13AyP0rRt1hG013nbcR1KSz2d53VM
zTCvbtbBtVhH2GIdZpt1rO3O/mO0Drqngupro5dbqZp+25EFsXADPhcyNvKCtkgeVD25ADGHuPLO
CrchxurxSgIu66R9GRfM3NfpO9dukA5ley0kyohm8PfFOqu31Ag76oSQjwnA7aZti0cXcxJ7HZhI
R59ZYM42JikdmS5MA8ChXocsUs1jGrTLmKPdRjPLbxGXxTNCGtAPrbzpl95LK2vGllbQI0htg8Cv
AlF6aCssgsl6MOlPmsRQbWLUC7HvpUGjNDQBRAq165AonuI4RxA0II5ut3TgkNQ6UhpLWh+ntjh4
mIukYRO8+ZhCoZgIsFE0QOMRgDOMzeNs2In0yL+iiKmKq8d+pb9mDLUQ9XUjuLkhU3/b+0Od6WJA
ygJOsEzsCihpRYrp3LU1EknGxWyiyWJ7ZlE3w7OEjza7za1yJuTbtwYCajDcoz5wMYyZfRyvA2wN
wjTqAXyFAN8DF0jqSG6A338Yfb8+LfX4ETVGCKGpedQRGzM1+dDPVb13KCylS69KRI/MDojOABnA
2vkYVsOWilbtlBt88ER4GdD4pi7MZexX6FairTPqbPDq3F1wVaWbq4JvwwKcUoMYCy9May5fYJrb
z70XJkulb9g0bjzJ4ZmJ8coLINoCRJcTDRm0cwlHRFGklusgxIbaV7aAa6sBpZrYGBseC2PU0bVt
BN50str2hUHMFfZjotS14MPeYZCeUNRzaEQa0zPs340FKM7Ayr8CRFNSB7N/3xUcXK9w5zxA9ZKR
psOXQ/FZRfWIwKM4G+zaBdTfq50GaLNvNOdv4bDsYP6St63l33Moyanjj3VaWtUdUtwGWBbYI+ZI
EXK9mxvEZSLBjjtxMprlzGa+E7q/YWJJ4zncDLJS2eTYXWbjuCZoXRaHw4EBsNPVjWejmmtHxHT5
hboGL3APMT8FUozcJ5w9lqhe3zGmLsLSOlhYzLGD6wXxHgYWdB8FjRWt7QZr/+mkjJ/MblfLVghP
1XpGF5Iiv5/dvmcY+skZIWiX7aV6WLI2/0/FF66D4B+Eju/e7IdRwXt8oZ9A398O9+5OXFnJXqXA
u9Pv4wt/acj0t9XK+kr/j3movmgA60Hyfz0+Oj+z//hfz/+6Y1VffXr+9K/b//if/Wv5Zr4tNb55
oS8FBnxToYfIHThsYRL1fjOhfy0w7H8TnNSE7d0HcYL6AqOerwVGDI8EXIRwQfxudsAffS0w4vW3
IJLaToTD86L4l+ZJ4Jt+vEkgTcBDiE+OgRasXT/ckfFCcfKli+GGDH2AEOSK6fkO6WsWYkoYz/lQ
ylSpofoQBx1Y3RFxL+PUXZc+tPaIYu1UePpGHlz5q2QtEekAQBlJcmK17lhG3tMJOYG9wPLAARo8
FULa6MjJpVMhbqYYS54GHHSnHmx+hU8KdRlw7v9m7zySJEfSLH2VklkPSsAB3RqME+d8A3GPcAcn
CqrArVrmCH2x+RCdWRmZ2dXdKbMrmVVsnISbwVR/8t73sI7ALgSDufKquf+iuqkANkKYCTy3ZXbr
TgwbbP+bFBpeK999jypaqbCL6fr1BbdU6K9aR/3jhhZKbRB5rl5vLKU2KZfAGfigGZh1eqhSlL5Q
kzYls1xvKj46J1OBq4Uf0NPkakS1e8p7pLsstDssDClpHnrvFRD32qs2qS5qdq5H5CcEp+Tfs0pt
ZdyPOz2NDonbHo1cricnedKHPllbtvcadcZdXCoUBlNx66cpWD1E/VGRn/JSnWujdFbLwKVjFBKY
nfuaOvIslLUttVKtpBypY3okvJq2t+waTU7oB2LW7nw9pwxQ2nc5ItgCoUkISBelu3Ie15qjnZyx
eVFJ+F5a+a7JcULDLLsC8PacLvOHAon3bHj1Cvn1OdaTcyPRgTX5vdUvpZLwbixb3XmepvOOl+vS
qC6IfT+FjHZWEu07w7n2Q/PajKzbePb2rZXeGLN9Q2rfIU3dz9yJHlPXuspFeu685p691pPwjZ0Q
9XVZiGtatutMFI9RNlxNkfUpo/xadjq2uc5VqziDjtbw+mThRsrqTuTzszbO78loxduM7QWQPrTg
Xk5Jg86CApCtzI3TzhL0bsOUbAyR3kRwkUJopajDeFxRChWroQ7f3AWeaAGvwlpgpMepNhu2SpMF
6I3bTRvFMXHlS2OnJ4adu6k0PpXW3rkClZPPe4yI2MB4Uak7lSONnwweuKTI+FUSjX3JEKmNL6PL
VevHNg7qKJ9XoaAo9gQFRNMwLZOiplr0lbarMMwcLDOzd6nptrvW7tq1rSJ8fLJ6FiZpeFqva+ui
Yiqp0P8ULAhWRmEc47Z9nbUxD/ImuptUcYwm46Ho0eEPSUEvn6mXcGTZhMwrWnku66BeaCpoxwns
/qhQyzbu3kUCb+j52ZkUhVvBx8ugmtt6Q/dkk/u4GlX01XAEBGk/in0Y2a+5Y70NMDZ4FsJmh/JI
X4V9FjFgYbwZFgoplGr5CHnqqzKzcvXT2fvLYPxnIcZ/cmyBmcBzuvi5OQv/cLdRyfv9HDbThlmg
vCo2YOCCX+j2f+kq+9fclyzLbVz9P73kfwqIXvfvTff58+X2j2/67Wrjx7CI8Flv/7jAfuudsf95
kAN0i3Bmbj//p95Z/J07zUWUy5uGaXi59X672pCEL+55j2RfStC/dLURtPrnq23ZytrgovHs/IlN
zgSqS9qUxOdYZz1OeY8vrSTYsWoeq2xMV/Ycx5t41tg1x2Jhsfa7BUm08sdeW1te+WCU3n1uazRX
ifbGaO2zxm20giYX4tQRDG7TkO26tK5slwXGUILtK7C44ZuB91Zmx5Jtx1pFTXfHrF7ftiJkmI+S
nhYVOnCtwYJNTVYmrmqPbtnC+qzBNpr9MevDLWsQzDpI5Vm7Alys8wl/STw/Z6p5y1zyP2uNZbHZ
nW2B6H+AsycceZNK8aK5TBFdzdrrndiXgzzWE3/jbGq3Q8/JNbraY4vKf9Dkcx/Gb6bC3RhnJwRY
a9NnADj0eysVTx5Bn23pbK1BHtScPuSjPPrasCsSWKxlan9N0wehRZ+T0xwTA+RnKapPUzFXN1Rs
P9maSvDoGFHyaAuAh7bmyj11/6X2Briz2LqaJruPXV4vbTktvOXcQKCJnXI5S9zlVCHXjvNlEJiA
vfoRi5HYA0dnU8Bp5CzHkuYMT+ZyUKmS8y5nNMv4OD9PZX+ki8MEwPHWLQfdsBx59bJzd+aCwmQ5
EDVOxiZPOCJ7hKeRYz0kcX6E2HpXUpIEyOpeTc7XohrrVW1oFTad4i0aOIR1j9F9kjFp1jUf6pmF
C2E5tNEkMhxYDnJ9OdKb5XDn5nCPltl4gbYc/dWMs8APofAyA0vAJPvbzM1ukq4C2LhcIJHeErlg
50+UCVEglmuGYG0aS24erHmgIodu51j2ycttBjfiiF0FB+Rya7m62wRyucnSxKoCb7ndRq45xHws
mZebzwQcEQCURWMuwEXIEE2ou9yV7FgwQ0TVeI59t92KrtCOTcR2KXF6az35RMPVw/BmOb2/U/ho
NmNeaWuMxTKooAWuqwR/3aDSr2wiNbpssq2ht9zInbpEonnKPTkiyUUqLbtjr9XPRWdeA0i8iXTB
gFrt1IzjaTAOrphP6cirM+ksxtPQ28xO/92Z/MUl56vAjnln8+ZKthz85Me9Cie/0dk4HJyuvm3r
sg2klX8bDPO1dLJHuDbl0jETl0MuatD1rPl1GK+BB9+RuTZGUb2p1mZUHCeXFQ8JhvPKVsXzIHlh
OvDnqDW30cS/uJCmsoEaPZ1Q6V7qqRZQ77Vz0STHfsxZ4BEnjRNqpYz2OEn3O/LNA7KOwzA2W52T
hp700mviceoZcNXjjun/Pi31izdCRKzKB4xi52roDpEN8A1X/eBah6EHNel1etDjdu31bt2GBZjv
fqdkeBZJvTXQfhZoNc222ZuIYccuvCE78DqEUrlyaonEorkB67CzmSOYmvY+NQz1qgJjG+tPRAnb
wdKpU+QulTiaCrZtYU79aeKaMuqgn7w33YFs2+igIXfetUqxvaGFffP51GEDKm7AcSabWnvDWzgx
7SvlprcBuLXaSPMdHSYzntejkF9RGx0Ho905SrykI4CUuf3sK1iEsT/s+hGfQj9pxsqoxpdirPZl
lQ0URu4l1ItbfKgjmndD27hlBEZVT8V1Vzc3aau6dToR/tZ403wxi/nYD/mTyLXn1je/0jQ6OhgB
Zj8+JQXFF4bGnSpwCqRZeBXliE/q0mNIMl43znxk+bJR0AUq17vT2/aCOOfeaoePrkofilm/yqS3
y3S/Xk2FzlZZESJlMJ7yiEW2iMCpUhYMIRxHZd5r7KUdW2w1D571TPUz9PHOaMRKecMHMjFGPHLr
9GJnNjbdSpx/T+fwyY6jezedvxke6lVNa+ptmQw8sOMSvIJICAsCQnOwyI2Z9htfYybG3k8ru++i
xMNsVDy0VWbd6jz167LQx8eigJ/qaa5YLJtO4FIrrp2k+2r8NsEuzb607+QbMarezWAnxD9qxrzC
llhe/H7MrrSm1djF6QIlFSdpMo3iggrmpanT/qEnUkLzx7dEG56iaboaYxGkRRMIS12HgzGuurZO
9xyGXsCi9eVHMfKXarP/cszw85ThX4PT4Lq4nJZ0+38+o7jpP5uu+ttNDpDm96XbL9/629rDApCF
vOU/OAsOo6NfpxLG30242QSfgy/6vW9KWEhPULlQoJk6xeNvZZtjMImgbHNcmljX/UsKlx9wrt+P
rSyGY8t0A3YgWhpqx58FwR5mjCzxh5k1fE9cV+XS2mZWSCPad5Cx0w8J1XyjIoR8fG1yr6XOh/XD
CqU6PM6jsZ9nQ61EZEl24UUPrEA7FX3pn/KZTr7B9rGDyOsshATr3GgCuApG/SCJcfHKSiXsOLVn
O20PemscuH+f66bZlRVgAL8Zr+pB/0IhDp+7qHdJZd32Mj6YlSlXYp73cy3WZWTfDF7+gM/9WhRq
XxvzITQZZjI5eICMWKwx4Y+I2OQ9aW6oajwzEL5/XzvT1YR6cF176tnSio8wY6gZlg72ps59yzpc
9UbjrnzhwNNnytFw8Ee+1lAzhN5qSKMr+JE3uIEPduFdj9xxTMDDSz8yzK0aGbPS9ON1mORbDwvH
xikdtUod4gW6uBQry9VeC8bYQzKBaEm4Gl14K/mML7lOfM0n2NuHPREzHFdt5e7a2Gd0Sct9zkRp
rrsozJ9y1LNMkLE+o0L4iEg/XhlRhProVxa9PfaQaHpjI+rxc3QSrJNd9fwbj77CrbqqiBosOus6
FPmrV7OgF2B/EPaX05mFobWde/3SF7W77tX4WHtMqDtKp5UbszkoyhRvzFh/ja77OpbqqBPZQf/N
1NyuWJJ5uEJgpp0iXR37FGHTr/j6yNS1rTETgTLokJvbfqQYEdvfweyrEQ9UVGNosLdm3rKwAG2w
ohN/IFFiZfjYcyVrk5XRFNRFjffeYaLBDe6UGycWIetmXDpG76JF9aOzbk/3JNFfwjTGnm3hu6vU
LcTqgym8YzQoa6WF+WPJDM3oZRuICqC1l1Nv5jhuOjhzDObDB6X3+8lkXS3RLP1A4IdavasnyuTc
rz4axc7LReJah5BjLXNbtfGpQ9VSZ+5tJzUWi9q2StVJWDH8P5GRczxOR79GUdui8kD9wkoc/8xe
j519FU8V0CCAjnF8zV38FMfWw2Sp51BguzG6zmEZPz1GVfnhNP0OvYnOmkWxSZPJ2+DCkoXeRL2N
KbAvL+zkh3rlW9SEXruQ09ucJVOGKGcobbQis/dAo7hXGmiwKfNfZOqjLhnTjcqIqfjB3R/SESaL
3larUOtvdVjnaVocC0s+6al7Kqbm2Fsp2Vcxkko1TGIdoT4+6lP1QstIMwBa3c8HBTkJYkfkTwhr
5/TebeJtbg8nR4DhoFdh7TQc3ElfO95bp/tnm4OGuuQ+dfpb2WOAjNli9FNNYIDlbSclX5ymvibd
7X0CEuJ6fESlyKGON/IGLjfcErGOgc9EbEqjPHvAM8RqpdvV+LKlfl+2XkDcxHeOwRXF9cnzBaWO
ZJk6IBuK2RYHJkGhmKznL6717QKNj3o/MONpxybxDuPl+7DEyKd1sXZlsstNniWAFno27cLGOs1p
jzbQnk66qX33SrsK/LElmGLOsXt68ibxDeR3S6SC8N8JH0DsZaINnrF0J0wGQ/3cg4JXCL7DFnlY
goOKEAIwOuYqTqNzUas96RbXBeNOBnD6AwT/PUopHN/5VjNJM2L6va687NC29rgadR2RYmOREuIb
D2mMyMOIo4dq0u8yc3wmnGJjxu1dM9fgrhr7JAr91k7KlzyKHmSTnDxkkOt46k8ys85GSouLRFcL
Sid+T0CD8ER6PIE5ipCCmp34nadCcbEIQcAlxXDcWB+2rq7HKvWvuwkF8WjPQB/G+qVu6VsnpDgD
9wiId7v41og8XFe1e8lHVlSOdjY7Nm6uyaiRJVJG88BjpyHNS/IOlfece6cqSyYCRaBqxih++zJ9
rWavXmcNKAWR+SVUg3Kv+Z1aDTIVh7xOXJr06bobOBfcMVVBg8P3mJg8jFYsLWo2ZprcBDEbaftb
bpKT5BC4JM0sQSLAHF8AKxLxHAgt3XYkeoe5IJXL3DeRU64Rj4aBoP6MKmvYVb3FNtpvuERiYoTY
HcaEvZAYvDVq4xx3bh6glY2CpJQiiCzQxxPoQSbF3bnKUE57JlyOohJiN6luQFlTPgweaZ7kEL1V
tnVbxPFX2HdiyUviILe5J/UifF58tUFcZR++2+xFpT3JqnDXeeuNJzmbzFE6m/c0dx9Nld6RO/0Q
1kjX0QGRDfu/69D1dEoKc1M7/bZNKWNTFAhdmjJvDOP/Dr/JROoPezRPd5gxCkbdMKn+WJD8v3F0
l8Hl76sfHB266xGo5wLf/CPWtpwrxsJiMBaDBEpIeVsl7kOCADMzK2hz6q+D1D3dc2wb9j2YPmhI
v6+2/ofY3v9ft/+vf0po/GUp6FHH/vPKff2evn/8+/8pf67af/rGX+t2A54iSDXk6YsgyWRZ91vZ
7rFlZKiqmw5v5AJD+GmZyByUYsWmqkbk9LvSHdQBDxmsRxedtPdXKnd+2Z+eXRTwLnQFNFH8XHv5
IP1k5bPacSwjLzc3GE6PxkTtVfZbO5yvNJLdXsdLGX2zzfQz9vHq6vYK8Oem7m8xMl91IMkYF5Wk
I5VFSJx7QwJnv9bai5Z2D+OIU6dIrjGmsMN7JrJo5WLM8KtvhQ/gEa0BAvS62cWut471e27+dVzY
K2HOlNJQyJbzRj1KNe2T+dHN+oBzZhUbrBDlZ8ZOg1c7yELt5JVTgH14m3rySg+J23Dji+XH6Jhp
luc3YRivvTZhVk9Wc4pkw+q3Zt2sabPotvnbKpRHLBZJ5F2PCbOCIbmJRX8ckL84vruxvYem989s
+/YTaiE8TDs71T7MIjwkPYT0wgdkZu57k/8cd8pEjoJWXOt2vEsVYSlVQ0QG1WREyFsVrR3ikxrr
akTfGvrRBqmxBfrMF8l6qDrGjMXRntKd60q0yYxGa/825heMzsBiN9/HyFx1fdhb2L0Jutti8T/0
xCctEmpD40txGatqE09wfCqmSGl4l1eE2eVHT5bBgs5MEZRMpBGWeXYQbbVuOrXuZv5vvKujJw7J
xE93QM/Mcg6KsH4ZWLoCnyTGZppPSTR9ywHcZ3m+CKiiT8vNrpl+reuadMVJv0Zr3zLQvFbmdFsu
2Jrss3d63EIInDX9WCLbmtPHkjnIMBR70tmCssZagAjdjN1FBX5wSvLLovS4ICuHcNwqZpUhRZar
cEeU2lWpozarLyEyedGnd0Ja66E3Vp0T7YeEVw6pUkq+nMVStwzlgWEhqrbbppoP6dxfRT7VMh6q
SYCLUMe4fEyg/RJe9wL8quOStqZzEzLMQ2RFGNfE8lSEALfqbC2d+5rAw5HJT5ZZMAKzo+jV2hrL
RZi6yXJgD3isGqdioJTvrfADIUmQ+toSonf0uvBVKwAVkswATXtdo071YL115OAwZw9cuFZZ/T5J
fQ3jcOcl8ckENGDF1THJknsQvlvlWJcOdXfjvUjU5dILjzL9mryWERgYEGZuaJ8xOdymaJmK0Lqq
S/Ags+mfdahgfm6uXCPZ8/U8ag6T1Vfq6ZVLjZXN2UbEWEcIGYpj7aY2y2cf5lYrpnsnNzBMzIEv
sRa3zjpx45cYcmoC6sGsGaNF+7aangZd3s6GxObAvDVkF20iVfH0lW6YgeEyWPSPXR8vxclVQ7al
vfzEOgkknjPa2U0XP9rNZ9/0G7UoHEHD9loYOCZQuajZ52K8d6z5tZ8mPmNKu5Pa/NjkzTUUR/o1
9zGVNXyg1P0uB39YyVE9mGTmMK/v94TZHWnBz8WMfsaKX+lGvUVWtbNk/pHm8dow0zlIkoQjygA3
bh1Azj30EBFTyN1TD85kQU81bF4VsreJY6ZOdqaQGDSyjeZdSoP4ydY8R3NzsBMQrCGvvkjyzUxz
T7zha6nl6c5nQEli2tqKyy3ajcAqoj0b8wMujq2V2c8qwTtX6icNDX7vw2HoYC2NSKL6olml80fe
xodRqsdCKx8zT6516v5uqNdIyttVoXvrsSP3YiruIqRdZdUGjmHtZv+2GV5cbdxg1VkPrDFSuzya
MZLnxg2M2nkSGaJ9sq2GRcCfTKeBao3LalthJAWAwZK2Gb8pDWeihVeUNjCc1nUpgTLQuY3Dd5SZ
at3ogCyyZtqVbcHUMr/0rF1ANhnYRnG/zLN6iwgMCWIfMi8RmjcT/YUe8VYyrBCm3FZTsavgNHgl
JDtV3TE6udGpdkvwtr66cIwSOJrZcClp4Po82aVGtgFNzTn3GJPL7JYe36cHWh/uo0Q4vGXsbX5E
fUWhG25moKZ86KrpIx77gDnZUSl9H3vThhvrEk34Icec3OXM5nTJX6LYv67gaGWEGXkeQyAnOflp
tp6YDrDowHsFKQW9x1PTvLFdQ5qorwpff/Qz96aO9nM64CFaaLfttqjgacHJKIkpkjNkv0YSa9fd
Eq31oMz8gdwJzsdmHcm91dnfiqG/KetHuhkiKq11gpmFkds+LCF0pQjP7OZKqYLIPhov9jh9W96S
o7bD4byCaISI75sCKj9xOxkNY3M9ZrKL2bHwVnX0oncJPRv7M/uVpNpNYtmMTGzmSmrXaLTtXba2
RHWTQyqZ+2Q/esh4myqYi/TaZts3WYwwiK31JdM4p3ubWWG0MLxMo9/7Ee0dn3YzI2Ll2rJvbe+9
97jqkfW3eC6qrtjXvAeZix2075EOoRWC3YjCadUMWFhIXYtG2if90eIYtQt3I+fPFKdIgichRJCJ
UGNfoPo3pHmRsCEhsYFr86Idj+SxmseHouOTPyXzO7vNu3DBgRYQiLpw2Jdzsk4hzfRVx3Md3bjR
wEtZ19QrtQjMwd+EKTzS0UVQHK7B2R9N4Dd9rXGf2EFMgi2pdQwCjrUVHdPY29HNb5VEY+21cDby
QzJPMoj18dwbDWtdGWjma9RXW+UCPfHbuznGSxHnW5mIo85EaI7fxpLhjHWy0npdhi3y4cfIM8Ge
3MxNuTZqYProtzSU1osRXHZqY8RZIMdin5RlIOBHKfPJkyrA9rwNxUcrjszGtEacoy6jE2Xb7RhX
fpIfSnYztXszYQcPQ31Lixw0YX+pFT4lxMSOd9A7xZPOnaaxt7abWwPipzFkW3LZAt3Pnq1kPiip
b3rIg1WUBlSx3IHQ96Ino2O1mGGPrsTeCI1gtMa9nqG8dUMwkaxwdVbv5q6NxGqO7oRtwxXyafAB
YyU3rMcPfGK+abZ1sF0ukOohxvBhGHEw8YShW+c1rwJrybKz3hwR71vhstfLmVM0e0BzN4KCkpZ8
P1n0s9aw1fRRrIQxIiwGoIK+XUZqI0AATW3yULjdlul0MDUxeXbtkcjZiwYPlY46iFn/Da2/yztv
nZTztoicY1mbz8NkXjV596C5xhrf9mpKgdPlOQBCOvp8uKg0u+TMafxouPvre5J/TQ3Lr90RTcg/
b6s2OZrN9m83yb//2+8WIj9982+tFesNzm88FvTd4OR+7q2W4A0kK7/g5NjB/NZbQS9hU+GbWHVR
ZdLy/LoWWYAQJjMDn+gdnS/6a2oW+8/YEgf7MSRrDmp+p7+ofX9qrhLpFEaWosnA338WRZus+z6N
ONIHRs0Zjs2CogExnHc0e6PYeRaxscynPqp8jta+wSMep+LO8AfFaIpOKF68+P0+m6pTLY0Y6rD3
GE32y9RCSCaj2Fh52hzfZsOItp4o2lVktGKjl6630xL3qNe1ASfCTNZG5X73ZfyW4U2mIOLAhF5k
7ohO75dCr9wQHm8euzi+sfAgYrZrIZUV3lvkVtm+DntgBIVDVWEo+62XM7zjUNzEEaWLa14hzHno
RoMxIpatGcck4r2UJnHKdiHj8KqNLgDsGOsqlx6tdT5MAFYrRNynPkFjmveHLqItQi8q134W64+D
bV+0cEQI7pY7TLeMn9N4b2fddyccM/xpKgZPp90hWX0peuMrn/OzSLneSCHaDZBl8VZGTdD6w1vc
R9CUUmsMmrhcaN7zNytubny3e3J1WzuxqobhlaniUuYsq+pOfOU4Ou6kyB7DfDxn6BBXXq3dVPCZ
94QZoa4DO8trPIf4AHKMO0Z8P3r1Kw+eJJCWBNQp0msyLwkVKSaFuMfPGb7RAg4LwSFJvCvlGt+i
gu1rLKGz1SV7kdY3jn1Unp2q+JDktu7cRmexgUca419+k3bOs9Ym73q6GD5AXVQ5A0XThXKnUfOW
Q2kdSk49kkYBUTdNxXKnlGPgRfmH1SqbtHdO/Dmt60M8+t6dz0Rx404eCaE910HbVs+2Hb0OXUUw
L6S7huXTxkXn0/nGbT7a6K3MczNa28mpCSUAEudqL53hkjhurC1qYwvMCPO+18XsWs7tNeD2NyJD
dO5N/Txb3aketW9m5D4mTrqFlaqv2q5689r6E/rUTp+JUIIhCRq2CaK2+Owc41CWzb3pVQNNLs4m
Ed0CIn708ykLwDhviViHdTwfzDK9cpfuGSigx1KH17IBbR6IfHjUQ3h0KMHe50U+OowV6b+YDkDm
nRMDuDczBzVrGOgLNKTe2o3krrLKS9raVJYwZ+MRJ0VuNpeUUO+ygF41eQOAQbDo0pxsuNXRsXfs
60nG9GvZVTmKWz+JKToWVOzSSLUtFWuxLO5yPF6A15LVMETwv5uzKNWLDfBtBVTiOPjJNqG3mH0g
9ERUGJNEd+ttysXSPMxvYSoPWUSsbRhf6rDamnp/n8Qll1qz963uS1SgPyIfirGv7opu1lbWgPly
5lvcXtu3U/jIBmtv+s4j/I2jLMMTqeSHKinYZTBGyJrnxuoPrVRXnq+uf4TPplRA+Wy/k9i7ZYND
BfaPINpYAMOLm2w3FC2FpNRqJhD517isQX2emlEmZyXQGZS+uCRjvs3d+jn3Sfpo+wWzxuc+6Mj4
BazMICUd8c4yXVnm/2j88s7/Vlv2WxvJk6FIspXlouHuWS50/wiztSUiLpYO4ygvy2bNLKNhpVtT
DdubPnaKDnJCj6KjKpQ9unYMLWAXmx+WK/26aac9UAVCySvr/CP6Nuu070VfXKqGDZ1009u+04fV
jxjcboAU7mukwnFjBawWL1JXdxF7nDiNXyaol5qTH+achRmCpXuh2J3UfXo0UvOzicAWjxP0TP09
d/L1n6Ny+VkvM2q/uM+vUhiKvRfekNL9HQHWdT86r2WbfG81Ld64HiHQRpW3iKHNVwR3r73Ca78Y
mCzXvfhe8WVO7pmEbDifoCNRsizJCHBMh4hYg2js9g4k/NbJLuz1g2r2x1XdeHvbJZpYmhDgwNYr
WclVrcoHu4YerPvtYjneZJpL3SsOP1J5QclhmTImFEuUnqA1YcAZOL6d8qP2027Rxr2gp2SpbKWP
XoOQx1Mk/0Y9PR+fUYQsCT1T3CE2m2KzfNXrFkOATXL3jxRfpOGPE66xY626EpkhUApwGO7tYGue
vepSn40guqlf033HmffL8EoolBkuPjtv2LgaOYzqcjlazdINomSGVq4WqxinB1O2KnlBIykDf9CH
MybhD1sqJoKZM9J5eu9qQBall1G7LpNsRBFuZ6zQre4/pvp/acr+L131LaKR/6rq+9v9Z/Lxn3G+
lm/8peJz/b97HmUdwC6m1dBUfpum49rBf0xdB9DF1yEI/8T5gh/M16JLAeS1ZJv8XPA5JpM4Cj78
NFh0/lLYEcOQP07TsQu5jgHifMkrs91lU/RTwTcjGyNic242iS6+ybI81765j83iuxnH4TanhUIx
lz83cU7KguFkQWkY820ect1pA+RHxjU3jj+94EhgFMRyIGgU1Fp+Ubx18OiAX3eRNk+DcROmeoSW
hb5e67g1mCs9i7k/8/c/ONb4SDYiVkdApV1SaVjrc6SmRauzMcQya0XhLXXjaeYuYCS4SzP7uo7V
qSqnb9Ixs/UQl2gXQw8TQcbAdNSA3U9elm+cmamt12u3oeacypjYiY7M+1Pi9g9OgsunzZx2GTRh
62wZJCMq5m9UGuuwqEzJowCjSrbJrVEX49YtQVv4iXw3M+dWZ7UclHE+MJQkDSNsOG8ayyCjovaJ
pkTpuJZtweAzT+6LyWJFWp0hrZRkKCG0dWJiGYZC385MKVGr73y/OEQWZqURtLLoIY7MtYLmJIok
MNNkW3rFXteGrZExroR4z11hArpg3iYtgh4w/zLx0VjEu7tM1dt05iUmKRPfqgQlNZQxQhaGLolo
yPd1iCKIhH9SvQMBzLS5vSJCm9q+0c/sU0u48D5TGJ+z1DFChcxZq8neHnN5lhG6b+l7E0pRYD0e
OILAnki8GlyIOqU7o5JW11oi7j1WyYEO9GBVuqBrlF6/1javaWI4BySp0SmmcNgYxPMGbWmM27qr
4DVDDMkH3drzRkiUxPLJ15Nop/KQoA4/3fDULMlaDVIDfKaIeNAN1DXjR5Dy7qGTJjkONni2Cqgs
9FpVBAkhE1eV2etYhdMYryfKD9vLr33BpU2cxVFT8mN26ofZzz61eP7WOOx7q0p8uiOZVrmmtrEv
r3VLfcV+/+wbWvzcCjxXo20kX41TlOfcnLV9L9nVqxEMkCsuUW+rK6fv1LbyEKhnY8gA1aq6jZE0
eGwmrz64A6V40ThXysq+iP7kg9bCiQMtu9Jz91wJTE+6/JQI5Z08q1fJEmOR5vLIcIHH1qBONy3W
TDFxl5Se3WPH081ye/qYhpHwgzwfgzHEz98KmMM6ouFdaY4KGXJyq8xiXJGlHd60kOyDotYUaAzn
G4PiHhKtc5itaUaAYDA4mUVz6VkdoGlrPBRT2dlyAO15KHsdI4Njp9S5NVS6rplJFEN2RtL/NtW1
jsiDuAVE/TkG8eHRsjOSjkvjpBnDSdRYt0h8jhIfou7Y8U5HT5ZWWxty92jw0nYMchoyvdX2o6FY
Fwn0+SmqFoPBddbaGCHMU9tm934GddZROz2CChTFL3Wof9VK9evZ8kRQu6kN9El+GXbxjKSIrs1W
kjmM8d5LxnlKjdiSLKsnS1a70tPhAyv0gWXhzh3Mj8hrviJHsp5LDnns8h9EKj46Jkxf+FOcjQz/
HO1Ta/iMwoF3ySHOhbc30gqbm16RmJj+X/bOZDdyK93Wr3JfgAb3Zj84gxuMPkLRqJcmhJSS2Pc9
n/5+dFUeZ9plFwzcwQFOTcpAyZKsiODef7PWt8glakJCc7KEV7DRhLL9+6OX/2US1X+OVcy/FKmu
6uKN4dZb8y923fN3fh/IqL+ANwNwZkqycH9edqu/mGT/olCVpk4i6o8YTvy2OFlJBbb+sQbnUv8+
kOFSV2F9YKsFoAbV42/dz3Dffn8/a+A6iPgEEcIACLTbz/ezN1iR1mbqyCFnw3luVxgedqPjrTEf
3mJdZS+lHn2G0xJuvZyTZ7LyfgBU1qUSgJXPhN6DYDaaN+GkrW38qwFow4npdWdGTE3H5aRemDDi
8CSKd5Z3Ed2k6cMmNFTGuZ+145x9zcMRr65UP9xiiNkwrFzMKYIZhMgYFQ4oSLonCk32wgSD3MXJ
ncKqUrHEjsKf+AxjUdQN2pziPvFfU4spexHepA7Ucvpr3wpOeshaKKhcLWA9H0Vke7Vo3OOoW8ba
vipnRFR86ZmMT+GwhuLtqugW1dkW2T6FPJMYCqGNZFvsK/QEokRUyfgGrVPN8CooTf4SnR2rtld9
5E3sw+HS95TPrD5s/kUkdV1n0ixxq7QJECZlMRr6EmT4YuCxtaerPvuMzW+hYZ+deHhtmuApDAEv
Jv4mAYKOzwXatn4KR4oQ2hIdq0YGJA9i0n2lhNcgSfbVRK47ztbAyMifSt9Tj4WVEurnDK59jPUl
t/jPsvHgENIl7OxoF1/ARFd5Nd0YAyq21FjNh76ScKlEpKMBE2VzX3OSU5+gmFh60zXQm7vEM904
5h3GKvoyWdY+C/OT4VMXmCP+h6FjSO4tvco5TKnnFqWzhBV/ElArPD11GwtSSNUvYmsgo0lzrcy8
Kw2MImV44IZeVKakXXlsIm9XOMOhtzQSz5x1HN+zBHQrR7+fKh+4iO32hncLWS1e+iqSqVF6A0mT
1XOoIjsYYlhLHisVzakoO751ISdo+KSnhK8VK2VSX3zN8haQ0Au3R+m2aFFp97TasmrctB1VOJry
UkYlO0EyVEz1hv4L8F3Tdhiw2JrnLGUbslTK2V7UNOJhMttukZTIYwPrs+MlT3KwGlXcEsFguRPU
TwgR6ddkqgcceWtcoddSq25Eb2Kni5NXMyuWCdFxY0iGjBzW0ewKLtL4xs611aB6pGB2+ymSb8Eo
nhQLbMREJCVJNsPAHrlm3ua5eumdNUtzbfSvqpK/2xiOIhwuQVcu8YPQ5JcJUlimNLLA17dj37wJ
BKHqVnkKDHsnJLCNrLr0KCwjLpVwFnVQLobNo9YqrhGOyzy7qH7EpldZBxn5O0Qj+ZiY4uI9Cd9i
zNGdME4tUTnc1tCvbr32PRFLw38KlJ1i2Z8Dr5mJZsGooxulsQkDGtyctNzaAfPT3/HBRZtc7xIi
v8byo3LQSKq7mooiVF1j8l1+XtQQzIWIu+/OpU4mO/lNYYtLy35Ft32wYx6oTJz1pMUOp13xNWth
uyvZhxEafhk0RrNp8Ij2bqc7OktXbWtMF2I7j8Dwt8FE+RBepJ9vpxLRCbtQ1eKTXlxhY67qklA1
aZZXJHZXX1RbfMyHNCDLCAPMPpJik08Q9Ru9Xys9u0DNO/QtgPth9lqXhUH6TrLtTVKYpvxkJf7a
G4OzEuv3IFhAoeNxV8WTbxlfiRJtYPetPH4fsgVGryOMv2g4pY2zyFlLZZOtLlpNvPhq+5qozTVS
y6NXUPireaVSzmpw7Y18uh0qjoMg1zu2xIm1SeYVPurKal0HRGWw02aiPKEJVn1np9DOpLNSPjTT
ZYgoorbZMMs0ACxQ3ilquqrU+5IdsVelrpF+6SXKeEU+42M+CY74ygqPWItOWvg8hWQpyvBG8PLH
JY9KhoOBRd2Yh5t4sj5ywu4Kaa1Ebr0S/HpOY712W2O46VRKodF5nqroBhyCq5EDUupfCJ4vNSkf
hhoucdsHs1WgjZX7MD4EAXl4YINSyTE3GwriaMYD51RyYucFUHOGS1ekN21FJlotNkZyatKSutL8
dFLSI2K5Czh9vZC4Rqms5DSdS6wLJV1Y9DQ4VwuHRB7dGDqrvBJzQxg+K2N5Y+B3yDl2p0Q95SRc
2IVOGlviBhwTSYwmLPQoz+5HBI+pWLbJh+xVF8XGXTFgEIRqQy+7JCqDmSc9pbHra+sz9fV9bbak
DNTLoEiIGXxOR+eqmjAyyVxUCpswxJMGc5gnflEOsasiKnKUequQJdjCfQE5jY76Wht3SYBTonnp
7H7Z+ckV+etimC0aoXmJaa79LNhazefIFcVfvFacAlM+xX6SAjO9az15EYw/e646J3eeoAOErkiK
DxpQFPLCjtxMK5b9KMdFIKXLZJbJsr8PQhwVXiOXmvKVsYapZ4cK1n+Wj039VYg65AiyzM3oWWdP
QK1L6yXAofsgqO5j3mkn7skUpMzvOSXkS0yDGpPt14Phjhy57VAHUR2tdD5syKf02S/TaQ9tYa8j
pQK4hcmzJteMPKxXLYlerFS8tkx1rQKI8cjcvwF65FZmeExMf+n0Hvtp7DhDCnsyb2+nGuAnfS4b
tEtgp67j31tkmQljevac7kn+ShrFJ5eaL6gUmJhpCNYmlzSOeR8E8Lt989KmZIPxKgqy8/RpI/LP
qiMADGopsuXFhJydlJFlimrKYtyH4Xc5qmsHQXJ0UufX3omXgTBv+uyIG8dNfYdGhNG9R6pjN8/S
OUcoQXLMxwWKr6hYQOtCrh2s1S6ZyYrLnGMLeimR7ejlpL33vD3rkJUuzzgcFlVxO7afijjHFsVO
rmx0m/rKZw7Ky5Y2d0MruQ+rlceOSzKFrGIdn3BOBNy7nRcbP3iowbgmPdwlrk9u4F3kFcwC9wMS
mdBBqMDS2c7AxbJQipOHpv/gcCojJIQqV1u3dlAxBFC4Ks4hHndJgeZ0ZwOUBdsNRHtHBMWYkqKV
w9/giS+vfDLjV4eJh8an1jbo9XhmBowqWvikVJfRh1U6bVCPHPmC2/I3AnVZmrnDZVwvc2QXPPTU
QdWCjheLDSxGusABRVND4I2po+brLgyEdFKpMxI2W+b26D9sO8GoIBeS1yVST2GAYgWPkebfa+3D
INEP2Hcex+1s7LHIU3G8zA1LMnKtu0lSI4wPqPjcNtgq0Y4m2W1YwETaVYGH1lPKsq7gtUWQYhqu
zcXSfatrkv76GsznWdc2VfWUkoWSaze2vm8wvZgQo3r/oeVGd2C6md2n6aesLjoEWOQOYinptXc2
YlvR95g93gNooM0wgJW1EABoqzK4sxx/qXYvxF2uM9I3FWNYhJSIOmlVRROup4BxGTx+Ps2xY158
xf4s89dOz5aE96wsPDAT+78oJoiVwttr5bWWYu0lKmK++DSKW5vr3404QlOK6AyGW1MDODYa8W6H
xSrCf542xJI32eNk5SwrR/BjUr40prNny8dR1iNZirZ5SaBUjLZogMibFg9Oau9avCRSFKchJp84
rzcemazNZJ8x4LfLOEoyknLTixmHeNwpKgoDHh+hepRPoHdOlJakomcn0TPwNkiDYRjXGXceOk+r
+gBvsKkRyVDH9da7FfkrVGjIcqmWhq+hLtbzvpfYoXWvZvcqH+nw00ziTTPKW9F1PATa7MVSHigB
kHt8MZMpF//pwe/H4vO//lxuTjdMsUZzPOsYLAQIGo3rn8/KL//NztxlH5/FJ/8zkzR/7M3/5U/8
3qVjFxVCI0lbmCjMpfgBoCl/UQUhfNSG2EwZYPOl77IJtBE4TAFzyNl9gLPity7d/kWglcBNipdU
wlr/W1261PhJv/NT/PxiMGD4cYoe0nC3Fu3QSszwu6TnzLcpsJldq5dpZFZkzLC8gPQwmjIAetGM
0lNqjFSlt9Fg7KGvWA+4B3EHYRWHwqfMEXwzlQ86XxcqKyV1DqVeblUofjo0v8CL1oo/nsdYue0r
59xD/evjptvacACDSH8N5r1abqqwswuIc4Qr+SgWcF5id9+PNr1PLdNnfNaWG6ooA7MoRqqRPkLx
OBTWeGLbxaC3mAGFVYUb0yKfeO0VM8OQf614wOmOdpCeyhgidoahNwLWS7VlrynT3pxjBtpfAwcE
eZdOa37E5fiQzKkEcs4nKAIzx8oUfbREFzQdEb4pYQaY6HjhOvubGejPNnEHuj8HH2RhOx0CTz70
iT8+wDJX7sfBeHHiUCB2CxHpV+QoROQpiDlXQZ/zwdnWo8/z3SxGFwZEdcFQFIDfHMxgaEQ0pFgP
F75CbAPaiPG+8+UVdJGKOBFrluUXB3Yzz/2vsQ/DnADhh4RBxHMsRDsHRChkTSy7gUXiiFd4NDXv
DGcNpUE9UBxMDSiISLwXc+qEQvyEn9ZyCZdzFdnmpfLD+JgXTG3DDF536kcXwvCaozHv6Yi86Bd1
YBFeN2/xAl1/S4Xau8a84TNZ9cXEZB+defuXznvAad4IwmKK2E92Klt99oVdzkGqMuddgmhFkDfv
FeW8YcxkwsqCLc/sDf6aCG7m85WUK1n69UW37Ncx5VXRFE3SntJ+kb6O3LHPWLDbSVAsmowfVzRp
tTbS7i0rSZuQofXhWThcdZo6HIyjc2LpcJ4a5870m4IlNZogA0rjVVPUgBUEwh7Ej6wmxKcmQFAC
lbJc/tR4gx2sWsD/qMBwD7OCz3p0CAaQtb8MfEJKHHV867Lm4rQIAxDl7hK7u1WLhJjGzJrcwhiS
aysyelXUkOUBY4S3FEZYvkOPHd9aI68+ei1MNlqjpXe+olobNa76m1CruqXdO3R+YXa1TQ8VwZT1
clOlvXmXdibqJFU9B2MSfbVT5K19VPlIopM6P8a9NB7b1jwwqCCdsorg7ENS5cJOnYobvEg2ntdf
4ggPnBNl9KOOtTIRCWDhGD3m8ShugNOqm2ng1Z4abS9UnG4KR93p//MdNa99/4cSEzlt//xqOb79
n/+bNG9+9fa7C+X7mJjv/m0XC7iH68NCMichD3BM/9PZxJqWAFcTjxqFkvUPguJv1wjL0XnVijxP
FSANfrpGsIIbqgQpRWSH9TezXH9/i0iBOhBBt2BTDDGRq+zHW8RzImVUIwnU38BKq/dEnQZTwzAv
SeJr3aTFvZ8AGVaRfe06HE9M28anXmnY1IBGcnOQLAslKpx1Po/iuhahQYREehyYd/AMaxd9ihqS
NODG+VZLvCQxmKuIuG53QNY39+7ljsOtPM4Qvmo2v+S9wSMOuzFeGyHXAWvgeCV94hSmjA630Eu5
0mtpnh1FL1dCK7WjVdUvXjSYyx/e1Ms/vIl/jWITGrkmBiE7js7L9DsHIcs9y2xtZoNOcKw9Kur8
WxNqGPHtF77xpkrb97/+heIPPjPeDYkZE1umrc41zs/vRueLsFbLAv/LGtPIJt7062Abr+vtX/+e
P5QO86/BSueAFtOpplj1//imm2ZSGF1CAQ40b+tgibA0bEGGPPz1r8EY9y8+XUDGWfZTLfEE/G6T
MNZ8/CuM+isPqBdQR/QqUZzv5JRdfVCPPR89+hQyqQbVAdYwNjO8sn8w2vFGGZ1vDF/pbbG+6375
AHvzgRXwvTYUJj9quLdko13hSFpMfbu5o8GtMFbEhGkq6u7CeQmlRQAlUoA+1j+6MduJiRmMMLbF
nBGfdODym3ply3SfM/6YY9xnedaBiFGoOdVt3cobSM/mUZZ4wE1V1XahHzPY7DNsKjiWmhti7fdd
BFWiKQ3hJsOIw8CJTZfAL/9JOh5sh1iPt6qddnvDq6Jrbkj10ZbT3QRbDmWqcWs16WMbKfIwEb6z
pArw7gILc5reV9PRwHVz9nX9TlEsXDcmcxZ1/PJNIrC80CQ/nDB7M+uxcRs6qAEzTpdegz09qtPF
1DUMZEgmq4qY51Qf76NWSVbMpPQjo7DuBnPdxoFrQXrTIM5FNc3gEImVPKLb9pnpqJ35WomhO3Hf
yS128eGgBiXPYdEYa2LQXOCWjyIgWwOh6mIqrXTmg2ruOEfkNhg6KYBatHOAnJejk37zpWp+U7NR
cxFhtdcs1k2uSOGvRKnsksbfcqTwFkw6yelk9pT9aKO6muYhwnzvMapiHIzQYmDGxBWt+Xdd4qDg
6wxnNVWGc1R0qyZqlsFfO7XPFdHMi8nQ1BPlOAnqkyIek1BUp0TVBB0iN/5iyLunMvbgxg/VNney
x6iwn6Ja07BUMG8NZuWCdHTqEbQMTRDTB8/6BqbUtJd1vgatspmQQCizFgKs1iO0NpYLjsA4ItkP
IZyIWm2jG9NOIKgYLHYOiQJrVXQAMFNUOvSK1tJBiDEhyOga8jwYvTkoNylV4bkZs3qjRcaB1oPo
j/CumPUd+MFhqM+aD8WjpnNmHYgxK0LSWRsyzSqRlPLH7rM3QjxI5ZqVJGA19/AB1HUbxxHa1tG8
d+wpdlGDAKIhNpdaXbDPcJR0SRYPBVVhsZxCwqLUzhWHGQHCs7pF76gNh1nxkuqoOPpZBWPqQwwQ
bvzWNDC4U3keEMx0gbdVBv0gEdLoFf7RcMrZ0Ff8VCPPAC75yGBirYa7xWvoihCeSSuYVQFQfU0n
41nrkp3vsOkzu9SnlemztaZUe2SVRwDhzVLLugopiV25Yd9dx47pGJNpJL7oJgoY4PA+9U3eDUet
8F6CKTlHA1G7viJuFcu6M/gxeUXUDYyH2B0inDqkyD0GRftctvYJYbWP2b9Mlo6ONc1KoGWkA8Wj
Wj+gH9oRZJKvR6khSimSZsNlVKw6LlmiNqJzZ3X7UkdDkBNPtRQBT1NC1M2qAdWNmqcqmXUE39TR
X1ak1oxpe5Ry9IChOelxypTyJmA4tpKNWAa2s+K62BAXs65jZZtn/LkKA32GunX5PgwRelwrSu/9
EF4bDMWMEbbSPTcoNXdWJNTVr4f631Lg/S9b/rNQZ13/l3YMKsLbPH37OZ/jv7/vt1rQ1qVu2tIU
7NYtruXvpaDzC8UexFfqMIq7+Su/VYJwSJHjoYjD5y50rtDva3/7F3BMTB+gG8xjEcYQfyORQ/wB
qi6lhuoAtwdoUX7Y71R5o6JZil+o5Yq8IW2N6PjGvybFHgMsqNBFcOUeHbcvS+vfFFlzSfMTFuJ3
v/Z3Y4xYm/KwtyZ+LUtH9irQnlsCsUKa2Yl99ojVqXcFm9J/U5vMNc7Pv1eXKBCJOFEhqfJPvv6D
CBFYvl6Hmlau2H9ieUqhv8hDADIoGLOTVrBY8Mjl0MkNqMvm3pmwdjXaHRvgaKknwy6N3nPh3NuK
ua+IZxeJPLet9xT5mNgmRp29f4whF9q+sVWTuufOvHbxt0Qb3YihQxYD1izkPwN16JL+JERP+2MB
SR9BOzG/iaA25snUj3+VtDjQWyuuVk6nWMsCz6UrUOiCqrqI1JFuHDZbO0ruzeJQmdqlzaN3XVN3
HpI+h0FR029wBvj6Q8fKoggsGv5h2ufFVwU7C2h4focV+MYsnGtnnUM80TEZH7WpbOBaDaHObHZL
FEu5UMd076CknoZspdjalcSZhVM2ZzQXRI+yF9G7b0nFnDpSVmjxdo0B+8A/ZlX00A+flBc3SQ7P
j6nV6EvMHFrP5k4eiWd6Ft5dbu+zurpNJoTZGuuYJ0P/irNt56Byq678XQih0JyE4GJ0jATyGulE
ccfGcWQWLp1DyEgr3lrJZeDI17uPyQ+fUqs/Mn1CoRZklxmn1CnJY9PpRzuDOVAP10E3XohOWcuo
WsrKvxCOviBgYW9CCWSLob72aDNSyENoJE6TAHjZkU5gi2PvCYReCf7YTwXnuWN4Kzi8rplb9zpY
rM6wlnEg1iYu5VHK45ibSwLAGKJTF/UIKiPAXXZZH3QyoZxa7hql30yBtUTkvYHfuRhsDMQDBKvR
3OgVs6qe6Tz4q0gT716ZPiuYTBIcpqSNbgbud9Z7m9Y2rzqJ6PlgPbY98eWoN00wj3XtUNMGmwFL
sK7Yd3U77mNSP9sk4Z6lvKb2MEnZiOb1Cjc+3s1r54FBJPs2az8kFThugpsY/qtofr2ad0YxrX0v
YCKEuq6gwm2yc60lx8L0lmlYcaGLVW5nbg/borWQ1jhEtQjzpegqABjZxkc/SQeDSDN2/VJN3D4w
d1NhLBPeAOwKR9xW+4mpGfILMP3yMbDuVCtdxiWEeJYOItToIdEKsviHXiuCW0mMjW+dqCuIhi+P
Uarta9Y+I8lYjvaqFuOzYhj7HoG/miOpyGlaQIstzErf21B8YiEe6Zk2Yexs60hbm77KVsXbAtpc
iJLsR69hDtRtNFPbqIa3T+PILaZvioYEqfU2dblT/a+SaDODfc+Q8aiOziay072HD1MBp4/6BQrH
SGmktJcS6i+CoHDLTMcVGllgikdIcciiJVtRNi3bXN22dXygCDlmQ7qDRcvqVVkG9PSxKvhIVqsy
zB5UQwNGn6wrJDxAod6y3ELvynolVG4tT5xTqRCuNkAo6Z9Nv7v4CWgKSRJn4a+FGHaN5a/bgoVT
MN6N3Z2CZLQFqoW5flno/kpSNNYdECo1R48RbnILE93sHVOPEUvyCirymMq1PX1WxTeVgXOj32sY
jSRkuzwMN6J5T1ViGIz6ZBYqajDDrdkxDoZ5RIexUXFtpF7rGuYp9s528tbDcKpTYGa4dvw8WGth
ShIUK1S/ZNMWfeXwcq2i3Coqc1QkRdoUsg51SJ89RHBHYr3BRwdchd1q0mj3UK+XqfFBOsxKJXnF
ZvVMbmPZ3dnjXRcoD1PYuLE98VRqbgQmouvbsxUFuzE7V6OGOFhjQQbvI2cMHBXu1OpbrLlbpcff
WwFpnBS3Sva+aW+1AhJcze4L4LTGLnsgma5tQUFgKtIBvmTGJk0kRnEBP4DYXjYUy3HgaHGiedvE
e8LUuIhvMiOifW03hRms+9o/e4Oz6SNnX4luA/1r3U8zswATEmtRFfCuLtONp3nQI16KuF/mDuTE
kOMuad2qGtcILo6o2dxeipOJB33qUBnRelkQgRtUCr6D3qsjnBUlTR8+kbW1bfik9Wa7HgrtmzQw
acV+vWFwfTbGelkNpmtoBuoIHxVu4FqK84/C4T+F6J9vwL6PFxmz/OVw8vHT/2nP9cP3fd9uEdHC
Zkvw1M+Tmbl2/F6LWuovjsl00VC5nWYQ0/dKFJUpIlNS6zSDMtGYY+N+q0RNdmkOM0sQX8yu/h4o
1fhDbaYxM0W8LCU/EMnrPFb6oTYLTDWuM7YVq8wPUQeiWmdGMZWc8PqqqkqYPjWYnrDeK015yOq8
X/PJz7nh+ksX5Y8E4z17k86MPgUKxM2ur4hcEuhcxFIfnY9Sb4mmkOqN6kGCTiKUS1Ohx5tkyPAV
eONBJvld5ZQ3NVLdxZRkzT7PYdYnPSG2ilmQJcqCYTJRceXxdBeWc2Zt1T+JGEtFbj05RvVAmHC3
p/W8DElzCDKH06rC9FZVtgKIR5SHsBHqMjK0W2qlcp2yqWKt8tnp1ocPs7oFGYHy9tkiFG1RjOgA
HKcDtDSAhsMeLIDv668YTnzkBPZwrXUxLodUvS01butMmuhbRjR2RLOhfZjyfhU45h4sFURYNEFL
C/fgztK9esUCsQA9Q3tdZkO2qStUUDoye4yG1iFKdOCsEH0kS/ZFxt5rEXVkhkskD0BFq29JmF9a
YKaub7AQZ993btX4fYqsAkUCweg2rJoNcwfkB4wHaZ8rFEcRisbURnlYsh8Si9oLyAgPZ8lLgjDf
luXWSeOvRJKdIyjxIoMlGhFdIeooiYXZb+MTUTtPgTrtkrQgzkrVP/RMu5HjsKubAMQTIO0BwaBX
K/e5pRnraUwfgon04kjWV3Q//dHJw3KjxemqZ3w8BvZSlOHWaodtbtaHiajAQGp34ZMXjXi+D1oj
+23WJshMxbqtgIW0od5hSe9YykUP0xC+WCK7aezkox2CzUjIHCvRlRakB8+ecDnqj5kxXqaIS1+N
9lTE6FgK7OlxAigysBctEjZjJowThDMuOhauq0SmF2dGkWOkfE1tVpcOsaYeua6K2HfkDdqEC+B8
x/08pfcGd6WfadsY1rnk8zMNAg1Jvi5G7VrARMe7SgNTRY9lO2knpxnrQ9SwBhVWeeNbJXG/WfI5
1ogwW8S7vp9tedq3tF6g4FV531Ekoe5hVNf6iIbSQUNjpd4GbXY/8TkxZd+uOGMuFfRMjJXOQ9hE
7KiYtqbc5VhrFo1JzEqN8KQaa4aDpX+UgWxWSTyqq8QynoeIYOx6lkuwzVxw04BFFvotvtujWnpv
VcD/0U4x1s18gzPyzfDTj9SJtxOZPEnJls8MhThXefHJ57hnlJxXbuqYL5OuOGtj1pVYrY1ApMce
48yilK4I771K2Cu7jC8htN9FXdkbJ6Rz8Gr/0mbWGzE9+yTiDhWtiiPZU+CBqc3GBIKxVRpE3YYR
pAwuGTdXMXFDZhleY6uNWG7b31hjFOuKUTGDWN7OviY+YgqRww/+fkyqWym9JwukL8zYCPo9O6C9
GZMji2Htrrap+XMnOtGQEzIY+ug6gXsOEE8mlbwkrTXDZd7nW9IKeexkDQPKchhIhvRlDNrtgDFu
RmuUhEewWIfYCXZZlStIm7QDE6tLHc/eGUVfGYZ+g19+65eSRSH+Uy9W91WGP7lqxjNUz4uVpnMa
zkMSMOszexIVpoFNixmj2pxi7yaD3Jio6TFv9ZM5qf5i0LuTpGty9clG9oiXWUImXRT9gHS2uO86
G5pZXKyhwB+6qdgGtGOlVRMy2YLGTuMR2FF0Ep3T4oo1Ozyp3jUqRk7AJnqHn0LEBzEHIvMlfgSH
ON+s+JBGLw5pN1TLoqQzHAYPwXgxpktyusSqo1FmmJ1iUMqB9U6Y1LkBSB4fFRTjbedjhGuvja7c
6jxDnEUBM78J6ajpmdq6G01JfOaou4ZTYYfFGbQuVA6nZlDkWXOyZEs3nq9aVlYkD/qlW8sekEr+
rjfRhD54AlTgldOmLwAlk8tFSJXKvM9CnyU0jcdyPsjKeFtG44hhubhGZfxVqMqKFJbN2IATbWk0
lw0607QLdlWd7hEaHcIofm0rGhfF9HeKsNeKZqwyZfbPx8N7o47bRJvJLkDuHAXlWho6t6ORYSAW
DWYGC4NWD5F83ehSrjPfThdiopT1Ju+9IK3ExdX1mZUpeGFZo45Mo6BZWC0U/TosL4kexVsTzMOF
qtgn4ikFhTs8Cm96DeJoF+a94upVZ6Eko8jMteiA3yNz6yhnUUM5ykcHDYGVgyhiuKW5aO/yVWaU
V8v3Xv8zsPw3Sqnv9R4V2p/XiTd51nx+q8K6CX/URP3wvd9rRYFwSQXe+sN08p9zS0v8YksKNBrw
P0L1Qedbtm3Mm+1fZ53fi8U5J0kD0E/aDS43tFJ/Z2ypzQPQnwd5mvbrilYFYyNtoG0/F4tqYNkF
iaA85vguAA0n/bIZswg0VWMs6Lpb1ixpfqMM2Y0+kWI7To8G+PUxQ0Q50Fi1zDhQ1VBmKT7q4G5L
GtomHfIndhRX4Y9rSw8JWOKUXOQEmTi4TFKVADFLe43An+mVFbhlRZCKpTCE6GsUuzo3sGoVZ02q
H+ifDuT1HX09b9ltqfcqHEZkF/bWBt0xKgNcJxCVetqYSym7B9/I3wLNro55EnDDzAEsidcbaJxi
cW+PfrJp2qhjGahCZTJHktKqcIcyyECHaXQIXzPlVZ8p0QyqZmpNAOjpV4x0kskV/qHypBrB89SS
99QLeSvhUZdZOi1Vm9aYA3oD7H+DlvbJEulz2/ggk9UD7GRKCf+mVjh/zAllNJiVvDt3Y4lWFkJx
KiOEmN1xiLr7Nq33FuVy6RHTHtWvdmvs647xTxVAqCFMSCKQ7kkukUCz1cHHxQqvBCBkQDU6bhDg
M+XwlDXrk89BjZ8UMy4/SfyJl4bZjuiN088u0h8RT+zbNLxrKr7Sl+LWmhLcRWYNyg8Ue6oqbIFb
YSwDNL9jUu/rsLFeIWMxWcidY6Mxz+L8yd7473whxV67JaF4goVdiyVRSN1prKKtTcu8sAXIsdpI
vtUaVgsEgajLxmFm/4O26JOmdIUsbupOmhifMRbo6nVwcN+Q9LRVG9TujPDRSkEkvvX7VmzrBBNz
YoK8rFg3rsNI769yZj7aAS0E15K4Fol6CaMW/I8DTr/z38Zg2o/06cCSEBgRICW6s14p3nIs21uR
mR9GaGx0hpaLzuMxKJvpo6j6B9r2mdDOuzQpwbcqVe8mPqla7Qt3KGFSRtPWUNIt4X+lG03ymZyp
Ta86m7yuv3RFv2l059NGLygMwJx5mpVX1U++HM87J5Z5N1ndo20U9EiZdYJ8Bw3frkDeMlSPreeu
yt5BmHwlQ7k0E2WflPZBb/TyggHrIoqJfiAdCgwlDh68p7JV1uxxWZ5rBt1V7o/MG6JNWmKWA2iZ
IssNL2IMrtqUVFsl8YBS+IgyYl3lY52MpDvETH4GuTEVTDSNf4TauJ187V6zqn00+Ks8jw5Vq8/I
qPdKmruOSas1ZY9dgxgKM80p6OfbNAvijRGKdmnyWUHWGBHk4xGmkxX9eGvTDVBXbNC9bGNcBwms
Rn+GNppKggR5hjk2PBOU0/Z7BO9xKIZ2p4CBbMviYV7lXJoU5xGUoXhlJHW0DhT5qMXda5giKZzS
GvGacdCRZHTQKkU4lW7RI+1CFIjjDgif2jVyMbYltt+sJ+S8ROuuq94NFK1rH3j2EZHNEaZfwMTr
/7F3HsmRJGmWvkpfwFKMqZGtu5tzOAAHC2BjAmqcqvHb9BnmCH2x+SyyczICGRkx2d2LkZJZVEll
VQEOZ6o/ee978lWT+jGDkOOCoqs67WEoMy+Uw640uouiDJ8NH4s9dTGXcoLw07RywL45n+/YUQOP
4GpyN/HABHVH4HhAsRAFsKnMMrhrCgxynWMfnMg4NxJNZp3lVyRi3tvlcDNQ+GI4dHuUlQpj0R59
dmLFNyLGW6cQMHFZ8V1ejoWbbBK9qvZRGbVoJpkOykmuCN05lhPYZIEJYJ1GQ3Xj9iDsnB58ONPC
3yuEv12baPOu57tdEDIsk5vD1HSTRZ/+aQcVFepoTiY56vmROOid/ZK9YyzQd8aGiaRXXFIrxu/6
+Zvb9ur3X/+tukj768XFgIVEGEM3BffnZ/o6k7GCFK+KInzRe/rSWMHR34oNltiLfyz44ZpF8+O6
gt2j4Xz9U74dqDAZjQq/JZsqCW+k0NEt9Pdjmv0u+PvbF/KvxmGWTo6YVUWaqTtfSW/fPIxSZmHl
lxHPiPlMU99GPbhYH3QUy8NfSJjmEdD3bxkP5c5Sa2MuED8ri8w0jvlkZqZnNmzMk+mO1JBf4PF/
9GzYDJLxiE6K+J9PhQUnfNa3OohbAEDgzmokNwt9Uf5iEfnDR3EYttkQVgQJkt+XL+gytTZD3eYl
7TOiaYYvHIIFfgW8OqPz+PPP3I9eNRTofNQt3TVYK3//YG6iyw58p4kKCoBmAHzcUnY/f4i/fpdo
9GdRI98jlO7i0161bcOha3vb9JySXHYDZwXN+VT/4iv7gydiq8b8SEiE9a+wmm8nhErMl1jmPIqr
FasCPrUAHPfzJ/KXfTjZYJpGhjQxrPPCngnptw/hJ/AuCRWE+uC+pn3nKTlsBVM/qpSaP3+kHz0Z
/HG2jgyTc2jG2H/3SJkh0xyHuacF6trQg2d69mTx9TH+0bT8XxqcJHh//r7ZuXp/e6/z5/Rd/qDX
mX/0z16HlAGDd4EviIMGj0P7z16HBojzEz3oTE4yuCX+GI2jxGDybcDJh6DEz3FU/NHt2L8hLrBm
hQawIy54/Z90O18FoN8fezq3hSaIKGBwyfj++4+K3VSVnqV17xnpRJA2xmYIc1Od3Lpa/KWWnBsy
NB+K0l+JWL3UMpvQwmAetUJbImzVgtLGCqmIblIFJkytgeqTIYB/mTMZTphPuDIOL0tTr1eUpS5b
Kucmn1wLzxhDr6DOXlvX6Jaaq4S/OAe/9mmfn5pDTjsnOq8zBpvvn9rgTC1LxLb3UqkejNLYhkAH
EBovOjnwz+Wj1NJVZdTvUdOdraJ/7hlDqUT1ffO5+NG1PL+En/4OTi0TISanGKpo3stvv43pFFWA
UyQvceBN6+rcbkiiXeZrF5kCWCGy2Bfhvt+2v3j+fMz++sBog77CuShErM/3jeEwZJ2atGdYqxZ7
M6w+Et3ut1KP3ku72kVpKK7kfC3gWk6xXhDNWKXOreoWh6QvrxCZtrS//n0t/c3wSEl2GCJnNg0X
twqE+7zwb6jRovtC9c8oLgEIw91i5d2CrI6kDrc0VumdcQGxx/Sd9ZAV2HlT2Xm6wZgRCU0E6d/e
OVW99v2IDfxYwyYegvu0TgWdSsyuRsgOVQDmn9YfxhXSVdiGoQLMqTuRWXYbluh867x12HSjkdSK
O8vvroXVd8wE5SxkiM608Chzhc3SZ052rTUWsiaRSPA+2g3exbUxDcuwS8+yl9tqGi8GqdGWBX0K
1yM5N2roeLXdfOFPLMDgsaoQhFhVQ1l5MhJodopxmySOfNe6yN71ou22JWaROYHUXUVN9KUL7GVW
sdCIslasxmbmxfuSfbzVi7sk5juDpJ5urRH+xu4MEixmp/pkQevX++hGjGx+fOJv+TQzI9UBEjmF
Iy8JAogOzEy6pWFre3XAfZHNPoxidmQQN8Wwr4VtRCu9ccP6ITIU0jP8goiKfJvObg4fPUBg4e+o
ZqfHNHs+QFcBpP1qBOmwhKiing5VJMx110XTOvzqGulmAwmUkPgDyJV6meMuqQOaM+xVtXWvqiEG
KUhTClHx7bOt+cfYJLM0mSMFgxQa78RAlzOJ3b3DRidIDlWbukQWMJr2OxqeaBq2NTZ1uA2aJCuL
AbutrrNBgLUWbLxyb4itNeuXCyuoj0nar0HmRoSkNHPK0ymy29PUKJe6HZPO5yaI0tsSE1K/SXPt
SovlfdGjUvfVS9VObqD7RwvZR7tcy19QXxqMv+M9NtxhU/kVTimHpOFs7FF1hgaThuhBz+pbBOov
rjmq6KQzRMRVi6ys1VFixmm76szkfmI9zUfsnq2ff2Mnxbx50/LrTm3ig66o8ZXbIACeSs1ZDoym
j2opMiYBzszofSDV8QyTa00EjLMOMWPleRKSoFfxoe70EPmyL042ttGVZnfVFn3gDYPY9jRERnxM
7E6lI7ZQcjZEksb9tKq0wViaQZ9v1QkBXBqqYjuS3uLMVrY+a5XV0FspHG8o/Vm6H+rCQsgg/ftG
tdMdgcnFxk5dASMhDS/DONL3dtplC6NJt1lbDYda6fMbRBsOmZHpnBI5qgY7NiLtUF+pjDrart9a
bviAFBlVPG74nx+xf613MJoAN2J5Y1sW8sbvT9ghTFyjHOIBOk63DHT62e5/2nn0rfHoXyNE9T/n
toLi8e/LoO17PYtU5b9dRPXzy3P6o2KIX/BHMYRIwLQF1bypsou3viWHq7+ZTHbpX1G0zl5W3uM/
iiHmuxYiRJUSfLZ+6NxzfxRD7m86CElVRc5K7hg+l39SDHEp/+XGpPkTqMGItEOzr34ih2tEJ01j
koxeazCULOfV5owKIjZgJMmD7BjkRS5skXLZkRBk4gptDHOt8UVM0nqZ4ieIQn9l8/8t62yVYU9i
fbYMx34LMnshdEggeXbQGKEZBqkfbH8SjSCMEsiVDURqOPb2OdP2on0wlQd7emlkukiHG2nu2+ay
S54qlvjYFEV1a0Ewt9ANFfYdTo1F397mRIHTJq/NYD5lQHhDuTZvHRKx87YHIdRASPqoII07JvF+
xCJNONTtUuxw9WxBLrEyDFBcXaXKuNBSwcr0EMePVf3ecLg5xDEo/tUU7ooi2/U1pL1EWSrGa54W
nhXlSw0wSM3ufBqhbukvU4d+STwZ00kvgntZTBfFdOeq1yMhFppcp8kj0VOs42bvJeF7hAnx1FqX
a4tLzKVW0LJ2D8XIr+/tgrn0cIiGXaUCg2V5CCKhVp6z6i4ZqSqnFz//gk1sz+GAqujOhGoM7NPU
e5BHOBsI5uzwGYPqwe4YnPoSew+zoRGYTgXkZMbtkh/RdIj72kVtJ6AiiBoJUZ6Z1rIyqlXYkv4B
DNN/qVIbaaG+rlUoUPaVi5ChlRO0MWtr6ABcBqJlcSBEiTazi3aDbxGuQGC6RnB6EidIETNIt/Zz
GiRbVsWbLLp24DaZRrmop/iWGxwG/XhpiOStY7kVl3I5KPZSmRCGJK22cYPhVgj8wnNWewydjHHc
RnN6RujDKi7FURj3dVvfK+60IkSVHKLk4JJq1EYG5LQdNLVVm/V75ojLyo4uZ/63j3suMEjz1qB5
xCTsRum14MYbyc9yQB0D/lwk1MVBTHcgiyU8iXUolIss42/W1qHW7FBnrKTlbHyyvkd0a0R+Iiok
7grIUzVB/2i0NdjFZZEHi5wrrMaOo6Btg2u8Y+EBDYML3k+OqT/ta8NaouHYoTVdttGHVp/V6Fki
SGWweJIgMMziKEDg99mwbqt8kTswJR3MgtzwYwHdjSxWP8dTMbDnTRlJ2AaukPaY+ek5aO647Mkc
09cThmxdZR5Y1ADnYFyYoXoq45d4cte1wTffr7YFmTVaOLIuZpKdNwd1lq1CzM8pIRmaLhp2KHVu
YG+GbLXU1fINe9g55NMXqOW+tcpV0WVeq1JywLAyvwKhUxY0fO4EABEtRFVb8ELG5kNbfmXCwOFm
XMxt7M/ixlR4kV6f2kRl8NlcYAlhK4QHXLDWXooZFFaH04U2BUdId9Uin3liBmAxuCEw7jt0eQxU
qeTKZTEAKqGCnpLx0cJ9WPi7kYQpnENSeXEaC38RFDO3zY5jzhbHNIov48zGIjKgWljjCI6qC97K
Chi8rt/G2DIJYg0UH/eRsa7gp5WTstPt+47ziIziBdzxQz3T1iLzZkQqye865shbBPlSWZgtdSht
CJtPWuWs8tol0NQ9kMiAFb17SOr4gbn7wlB9uOjFiTHXfgIBl84suAwoXDPVN21xnTkQxXyG3/QW
zilCjpyDk/OpFcVM3wEzh4Fo14/QX8DPJdZ7mGdHqySpFzhdMCCbBb2fQVCbENpzITErd+KXFNk+
0pRVN+G6RliTK8H1pFi3QNhPRMFcBYV+miNREnB5pe+vQyTaKIQeaJufGIMRmQNppb0pphMgHb6y
1z3kvZS51WiR4srk0q5igozJJYXUxzaA0CLOYPBI1dQvDYh+04z202H8ET/pBTD/ElqCDAagxWFN
jtmu6tE+6U1G/dovqIW8on0A209sjL7A/7YcUSj34MdYYl0JmwOderSJyBWiItaIk27Qo4MoBFVI
Ls+pHzlMBnnoOIF06z5yXpLgqRL5bQHqEKYy56yyQ6azi63kLhFnLbopfItMI+gyJUCfGG9UBkBx
rEt0YIB+OQYQv28VPEigzc+qYl+m5XsIhtHu+o0GlrGcUHeDaezAK3XlldSHFWPeTVyhE2N+jW63
29RpTPEMkZDD1W9VTHXFUuVnZPsxpQ2aXgTbRebp5nayCa51l5nykPIUCnvaB1PnyaBknkHQdv1B
8Oom9amDa/oxzrjRhz6HokUZxAGlxW2tjudhlh9VvICOw7ZyFiXl4jwNlbqI9GmnZJmXh0TjiFBf
waRHEh6uInT0AQ5+QGVeO/LfEVyoFtlbSpaYVMytYZTbbsKVGdVLMX4JZzJZEmwMSZKiEV3RmkvW
nM6pR4KcZVXxXxjO/dRT9f+uUX6uCf++3rx5ptz8j3//UZnJz/1nmQmTXMOEQ8XIKuT7MpP/ySa3
hgGvY+nYi2eZ6p9lpmExKXJIHLH5T/PS5o8yE2P9DGzBtW3Ovxcr03/PGGXO03I6c4SjjGU+jWf1
KUHeH6XkMa7DK+NYXg6HcFV6m4VcwyyEIw1yZfErW9QstP1+DEXpbfLcec48PcaH3zdJ3LRxqExF
6/VL/5o+0zP33Gaj564Z1Tk7+Ygt8Ik5xTG5qpfJSl3Vy9Brt0DBfzGd/uue6tNf8un5lxiTHbKn
WrLNhqUaaEDAQjLJ5I2sSDJUyAjpzg0h54nRLssmOH/zgfnBPO5Xr8OnZjHT/TrMNB691TGE6DcT
4WgJ18jPH+UH7rf55Raag5vXZgL8afpY5oZmhgYkanwLjP5W+rgp3uES7pJbCNiLAhP5TbLuD/Yv
Yornt/G7aeP84rLBENSk88jx09tcj2NdjH0DY1fdRfqh1PaEX7fyF4u5H76HICMgWMJ6mGXV33+a
+IqkAFFRaaJ13rme1e0mFpvZ8jrsHtvt9X/hxeQbzVYTyo1Lo/f9oznGIEI7ARyMBcx/Cs6qV+2r
O5/pBhLu5bRHNbGDZNZv3dufP/L8Ufz8arLVcjFFwFfmaPj+gS200K4ZRh3XLKA0MzgVSryIkJ+i
gUV9/Iv3TtN/8XDz//7NvpM4XIo2P+Th7JVh7hj3EABwib5iCd2SbgSRRfyLD6pr/WVMzPBkjt8C
uWFpJnPQTw86xmlfKxbMdA3x8gr5aL3FFFJiteFgmN4rDTIk8e4tWkwbS005jouE27KLKsSloDQy
HxPbXUwz5vr1qlXew7he9M0NXBl61BkYLBYa5J8U+aGj2J6DDgml+W6oj1UISwm7S83NnGNxeyJC
tXYpZKezwbJ/DN/98iNj+QvxflEIaITNuyj0rUbUqInesU4UZmAnYk/2gE9wTBpbbVRvY8nOvyWF
PYOerocPnamxPoQbW/TA5RMErdEEUm9QtmXZnbPmRcwa4o5a3jfPFp5LlIS2ivgxeNM0j15poWBW
dwlZxX5+l5VoQAjPgjaP94k9/M53h70hpNea6kaxQIWqvFZB9TFrTgcSAxRrlWs+oX3BUp/6jT8A
GJ3VMyFYYWodSdJeiQanbR91J1sVI2KBTvlQGPX5QXcns3OpFtucoOQxBb7IkpQYSNRffe2s4s5d
x75Lg5GsNNpALBXEGxQ35dje1NAOG55tYyheXn1R3GGbKtVawgMhwmWRIvaSenlWXHPDh+7NtKYl
yq1dkMM3Gqod0ZgLDrEtS4H9aOu0kQ0uOJBFDNe1/lI2COvp5QSyka7J1tP8MqGGlnHpBbG2Bii2
SP3h0EQSBbRJt5uyk462yLkuzBQiTFkvnbw/pN2NGPpH0TqbAaQBT+ROIIBpuw75GMnWfur5nGEz
42VREyhgEvCJTu21iQfomfWbVlAf8w7oS1sG5xINGCaiHWFTS2mBEvfJe0x4/VFaBdYpM9Cth3ix
qHcJVNWnah/nl0qcX1B+b8u6xPAv11pXnQh/WsqpWbC7WUaY0fRMv2JR5oK2xrkRjRcgYK+Yyx6Q
9nlIURI65AlJa83HGiXOJqjBk/OzFrRLvTWRpYzredhBLtQhVsAPBsq7g5LB6Z0Pw/U9XV1F1PQG
PUqJVSyqTvgDBiPfCPGQ6syXZeDZ8UHB2hgWJGLMrUaHNwNNtE844mRZMBc6cJ1oBs2LnjjYWPBx
iHgZ+K+KANepyLwM3Agjk5Ts6EQLr1WaOxsQrMpEZ0rHdVQPx5DLgzA5ICjPvmYvwKMstRBuw5B6
fXRddJHX+f42UxLSY/HB5uKaYQGDAQM+12NXfxnhjyTTnhWG59J49A0JtU3MaL/HFSO3U8I3D3yB
qZ0rG/0/5XtAAGSYWccJwXMwgqiO4xUises0HD2n+zAm3Gw9vaV6WQzBqsCNbDbREv05xlkQm8Mj
q3X2TqA93QsDlyz9gebvOoMNxEDEmTwn8sbMX2dLJOrjySTJAB4u6SCknL2GQCSDhjgsBQVVIpdW
4l7qGt/2nCMGX62aJUuBe3niF8MWZzYmmag1NxWDpFif4Zz+3mnc4zDNTHF/EZAL3tZ3FtAQbAWS
rjTrmZWb8B1y5Gr0DMOHQ+hVnsN2qUC75NArnBMkiAvCVRdDd99mSASh2MbRXewT8nI7GwydIj5m
ebg0HRLvzJsovbHS+6hHqGC35OrG2Gjpv5DrTXl31LLUqzAslBV+PpYcrSqI2C2v4kHtGPPTtJUf
STlDsS9VaS8kOtOAuYSif7gE2o0x0bQA9jpFe2tG8pynTQSVQoegrSvNpVngGQHb6lO9+c2aLauX
4rDs0CBWzEUy/bmSQEzldZ6/uXSqIWNRm2jZTGxqcedqLD7JDbayOUQmn/3giwjCeIKtsB6PrUpU
vV1mBHvID1rvVS2jpQgYNoniIhxRilrqMm5PBDKTFF3vBsvaxjO+3X4RODf7RuzC4BG4Or04twxi
VQn5xOY9SXSNYsE+mCrSyQB2aY0M8NmyklWGjdM3dKwCPNz40hPHHRjaRdXQAdYOZOBax1nssFyj
2ydG0B3c10EEu9idniOcVKR2YC2IuY14o60Q07CJUSBUjpZ9R67fQ8FnV7DhiuT0BdbTptaxvNQI
8EyMFg10oUXsY6PA2jlo6h2Jp3coEl/LivagSRjEimFJZmC0MMZs23E0gPg/5UXETPhe4abIsnAT
kIfWGu51bJsXmXQ3jFkQvZkLH3HqkOGLT+1VDsJPvLec94ToDg0cGv52vkTLwHooqtvBr1Aftkxe
zF1eHiJbbJhfrqrqpEBtzJ5Eld6HarmDBwgaF4Z+/RaiEU7g1SnlBs4cAsCLSDPY24pHP3pSxR2L
UCO4FCGnUlgdLectppE3Sgh6lnafR9oiJyfbYgFbMOsrKigHrrEZxDxbgNjjjARmtguO2vVQBx5n
5dbPHJg+6F/hqNr5l0m/ZfyEQWQfGThLMRa3FfR4QNmVlZ0qkI6pwsfbHuylyFN8XSlu8mJpmzB+
mhwEa3pROVQemkbu9U3BsE9XQX2zFceILFUiEutLajKuhGGrRu0FHjlQ9uTW69XKzC1mDMhl0/zO
iocLn18+yInss+DVjshoCWV1XUvsu9ixdA7sxgnu87i9cm3rMmKsImagMbYSo502blVsEjC5Tghi
XkhwFdUVgDRm6FW7QKPMnDJfQcg85hl85xZqU557AZxM6y0wFcKUmSJFjyE2DJNbKyM0ze0DL44C
IqIxFiaihgqt7epmehyD2wiTnM0AQg/crQkEW+MQHWUOCZnVYnLl6/qqYMVvvGjRTmUvWKrXEzMO
wfd/0LgIasJ2sPg4sG2cZvS6dDN02TFzUg9QosV3vd865NB1zXCERLhpNP9Z1ZKjqPN9lI0PsAG2
lpLvVXMkdhWsPYZBZK/wthCrTrzhGgbxsN+U6pMYxm2VWNvR9HldotfEIekZRTZrRiKPZm1pnF4Z
EdJQCZaynW7LSDmxAz8GcUHeZbYo/ciLSUg0bLz1fcutBZ3KsbZgJrC/4TqqulNAUDL5mNeOwgGu
d0zCXPPCnA/J5qkPz908juYsbZq17Vzk1bPRpktIr4CUOaJN9PJ87qpeO9U6N2LoEgFAkUyA6xFG
31r25jnPy/cCGjHkysXkN28GzAyhdMkm5kPZxf5zCdLcq6pbPT/bafVhh1Sjtj3cZ0b/YibONkKZ
ssD3ecXA70Ad+1SCYneAX88L0UVMQudYwDov7Lcmtk8+bnvq9rrYFCaBBFqkIY4o3W0bukuLLbOb
MZq2jcOAkbF3xR0z8HNhJninGmynTX5LtbGlrNw006xy8Bc1hj5wosUdiQT4xpg7BsODBsqAD5pH
4rVXM8+C7E7koXDYSwU995haGv4atFXJtU2z4DeluawcS74WWig9JYw820/bTaEgtg/dD/7UgwVb
1Oqw47nhviqyi1oPPCaxhCSKdRrfN/jxpmge9uXPmdJe+3JiRu04XlXTF0y8Q7OhrH60m8uiYasC
jR8ufi5nukW5q3Ox7kIY5T53SNxs+Ne2gu0fxmt8tzvR1ZtMdmu4JBctXkcLzbJWA4udfCznZzd3
PKcettS8YDYzwBPqRivkuoGoVQPWqFjlEe7ULHzmi31K59K+2dGroqYr1CqLfgyZGWPG50wfCkpj
wTfO/RhlclXaxdVk6avebY5j2W445hZ5kO87SVRbk7OFqfDlc2tI+UUNyqeiDF5biSQhKU5GQP4Y
CcYuSiw47OgrNEUn7LuFQFpxgon8nOTu2khBudUwyaysI+FeechEv44NddMWI9T4BP11dS9tndpH
chvXyo4J6++M64J/HNRrM+493CXrIRWH1GRENIAZ0+61lLCE3F1W/ofWOCsZJF9UYFIucfbpONw2
2vg+sLBRSPLiDV8XhMgj12fA3RTboLWu2x7RkDsyHG2q8lSW6XPZyCtEQ6y7ErHSiJVvsvytmAhE
s3rlGacxrP4M9BjYdSrRj2lylo2m+CxzxujQWR3sBg2pRJPL+58PAv46NaJJZuhuohFW0XB+6sxV
o3OkKDOkS+PlRBUzPk3p1deH+EeKyp8Obf8lNQY2FMd5VvmzmW9OoRx8zqj84wf/1BagsROOYHKL
AJ5p7bdCSx38JZrbryPfr96xP4e+s6AA1a1m29jH5snSH0Nf4iv1ObZKgD+CYIU08h8MfU1mxJ9G
ScwADRjjrqW5holc4fsxSyWgY8RFj4Gz7FRaVcIbQo1/Ez4CwEIVgoVzPKc8jpo3CI5CVW2tlciw
riLhnG1YsJON0ORIwkmalf3eysyK5Q6RxhKrqeP21+z9gs0kwUWTt4XHYChQmGNRlTZZzBhBLKCF
+FdFbWSrfi4+GqRZKA5QZ7ahpR1Sn3Y6D+05eFVfqz5ldIdBtgyzF6PUZ0u/f124Sgfin8lGIdNT
W4Rk/Fqhh5+IhSXW2x4Lbg26GNTQ2tZINugx6bqAXgDLJBQRykWgEHaNBKMhX4MyrcOyWmL2xfF/
zDD/5r5ykcbY9zPWcp6YHcLJ7BVuMQ3nRvEUYCLu6AUNXMAr8OI7GNAvRd7vNa05lYW59dNoowRs
9H1dvaoacSiocskEiXeKmR8cPMxZoN26eJptq2E6gsvZ8H0X7rTctnPkZIkT2m4U+NOzOXrEJe0j
cwxn2zQbNPKSDeJdZks1EQdnezZZNwjk9wQLNMwZMv5UIomp4c+c/TsVjzZtSYIoCdt2NRu489nK
HeLpVv2R9Elc3gaqKtoho1lYswU8aFkD2qkGOaLJdmWfMtwkRRc0Cg7y1nKfXRzlowxzCl4DWJbj
XInRvDQqXOWRNXw0lfmOQ+SljBEstjiY7ODcpua56PyLLouPTqJf2gkNklvtZuBuaVjXUROucsdg
HOOi9aQB6+UXTYm3VqZ7lhVeyJjmOqrvs7K59KV9h9bqlpdPbpjY4uFNZltVia6tKDdGyB46Vcto
FUdsGnWpMSVwjmab7EQ2PIOW92rZ7kFcrnUtHBiksq1Xx6PtIhrMwI9fBWA1v7AXxH4YD7f+lJ6j
1LrTi4m0q0mHfqZOGmIBnEh+odzLrNk2Np9Rn6tZm/PEQ4uQKyudMfQNGRVywuQ93GmtLMlfYGlp
B4AGhqbz8sJ1N46OhrJkVUipkTXHcESk33fuLWQBwOumEywNqaQrdQSZPWpUd7WpCoaW5VUUif7a
HUiUoOi7gUvxXrYGPXE4h6UY8TXOSp9ZnchXdqtjMnMPQ66iuyQyGs9iGeSYkWyxpnSMtm7SXiY6
/bcU2qteM/LqGl/x0O3SGc8TExvcgz8mO6b/JnqSPEDTZx37rudTFxUa4NvQJDQ2w4huVDfUjPWi
bkc243pyZsoRIYthT5sn4041jHPgt0ejl1dO2cO9DG+jedNqurDSI9rXgNlklqR7UoweYouIHYKT
YIApETIV7Gp9IYh0ItfC8M0LeLX3sRKcNKs9dmbBtBUj2OjuS9W4SqzgtSNCinTJG1P6x1xn1lCH
6rmOzJWr9uir+gOF3tl3yUBN7INSwMlIaXtc2TYbF6fXxnf7fWVZE4myxanykY5Qtt7GDlLuqspe
IeifHC7oTTXGkDVUnSKWrgathrEncf4qsghoNQyvbcxLx+L4qehyQV1SlDQxSwvX3+pl6S7UCBJW
61oVjfo8HFAVXHi5j2AFuWudjRbfPqrMqg9ux9Q9BRntuBHZ8HCd6osrgmenZBrOW4YwoozKBRLX
i95NMOuP6JDo5HtiA5ztVAz9h7Ttkd6A4XKopJu85ESv/JQ6BiH7Gu0PJ2JK2A3+OXYrGD0Xbs5c
Yd7EOx0t1pBkHFd5uOrDbB1X5ZmMhJDT1zcPWWHDO2sLY8Fbjk1ReLLI7zglckSe6ETsFMypP11N
7rh3zPbJgU4obfUtD4n8yebBVK81T9TmR8fMnkXZeEESvjuqe5Sd2GYl+qzGrfIlCYHgcUcSaHV6
+q7fl67O5GNSPlp4KZSaxSF2GRT3dn6ZZ/611TkXvmY856W/LrJ6P5rW2g7SC9vntR6nkDc92usV
n8GmIVHKD05JSNJy6AJ07slfDNB5KeZTrrSHuGzu2xSiCy5jm+kzTFRSqQjCrRXgiq1zpysCF6Id
PmaWcyylrxOR53wUrrXJK0wH7biLwOK4xEfkKosyX14kkLLUAs2wJZ867MPLyECLEugsY1mCVqEX
1lO3lGXw3iiC6Rxhemi2cxISbKNHKpTvs15/Kipegrzr2H7E7tOEusRvaq9hbZQhA8rs5Bg54nYw
LZpSvTzEQeMVkjPF9BsGC7U5S0Zi9BqVo61UooGvZskj3I5GrkDg3qrz3RGEggAqVfQHhpHtKSQR
lK87SrGJKpnFA1drkHJbanBvV6mB6xzG9C5v0ssAMiwHSWp5wP6nDQolOLl6Hu16nSwD2kmBjgNX
WgIIAhBeD24vhdLy/4vc/zt4wiw2/WmR+2/LGnbCf/yvv5HR8uN/lrpoYQV3DOYOcAezTPUPT5H6
G+tYctaAJOA2YWn5p77B+Y0EVgsNLRbR30UM/6fUdWYZLfRSZK9402bx7T8odY0frTE1UF8IR20V
lMNnx8toj+wGq7j1yOc2uflqokSGrjHJfK2IqSvhFseW8mLLqEYoicdoTOYFYCaCQ+F3+f04ZChc
m0r7Iv3yknzAoyqqai1MovQyaFULOYAn0o14XwTAXYtIZw6nNq+yiA6VS55sqqOgABW1VQlU7IPu
OvGjfawFr5GaUkVb4V2ngzocYmhCMjRuirR3V7R4zD+s8sn0rWTNWu8yTPI9V+NVBzoHyqhxD8Cc
mk7bmnS4op7PeCVcJwVE09yaL5D+Bh/rXi/QtUJ55OssI6obo/wYdZl5CtlkHjpQ1LiEqS0GgwHS
IM1XK8fZksf+W6IOeya4MC3DcN012CAMncxGZ5xepMGer+zDhjoF/gszrm1XiIfYQW1vKXa2NwW/
12/TIxhJwEcsC9k2kShSx+2XTHMeuiKAJmAziEw4hRkNXCmJclSZaKoM72M3fgrrWUU3hke2U6em
q67HkVmPk5vPIAnWGm8nCSXbYNQEpq7ojuTDC99ydvpQq5BeQFMrffTRFpDDJ0Z9EPhhJI0+WQ/0
IzcBv3zl5njffUkqt0MILduj6Z56PT/lqUNAnpW8W2ORMrAa2FmRhrt0+zRnnTjetmGvbE2rSXC/
+CQ6pD26lUFF6NhDzmgiVk0jN8VKUaynUterkzGo74bWnbqg/tDgqhNF55z7xC/3gTvCYFXD8c7u
BVHmiXISVoAzIX9qtJgpZw9+1TG763rIX9uRFNV2EA9JZD6VA+tfd7xtVAQzUa7sKllsDVXZRF1+
SfjENp8zY+lDsok9gGR2p9TdE9D1R/xJZ6fqwCtyg/JS44Uh8rBTb80y32VpetP2wclWm9sx15HU
qusqcnbxIN/wjq0Kzb/t63Zehu0yxz+6lfPYjOoWhAB0c91gRy+GQ1LbV76T7pHIZ9RX/hOnhIJk
rfO6RLspVfPGKnPPlQnBPu0+dMdmFefF6/i/2Tuz5MqRK9tOJSeANACO9vf2LXnZXHY/MDLIQA84
4Ohn8wZQo9DE3kJUpSJTUiktf9+TPiSTSclgkBfw4/vsvTawHap24ltrjD+7bnpuEue5If7a0aDk
z1ZwkbUfedgfyzikDTKs77KJ+Tkw3fei6Om+tSOKjVV3crhvoTQeRwv5bW6QGw31ve70nRMaH0WS
Y3uU63Fwz9ySnkvqVLMkOziFfXYmcQYdtgZ8dLFLQjpWfRO3BnwVVER3oJBHetNNQlsxq1jtJhnL
o4iaS9xN+brSSkBdtMIv6c57tEvxxfaAjciEbgb/ZJloxMWUP9EEkmnHTCKSRhlcF4e/dKV5O9cF
6dIW9be6Hgd8CRz0WiXYu2T9qZ8RXW5of2s8tsK9O5aruqRlNHaNHTFIWPx+UFGbFx2AalN81YWv
g9mCJOpa4lA+FQ6W+gZr987XWIA1fZychK5j+zQVDX4p1W9B016pm4Wll5nc4Q3rNbPTN5TnAPdv
9zGWtDbICWvSSBlkl4vHiNqJzJnIZJodznfXvQvaGsAujPbdXz+m/99O93Iw/tvTuCl/WZV5XPyT
7uTMjkL+6Z9mQ7hx0NR9Dt3/cRT+PIxp6YFsac8V6rozy1y/6U7er5SxGI4ucCLOZzhf8DfdyfvV
ovoDQ44HR3xGt/+Fs/hf+bSgJ/B1SHxxcsx+x987ivwhN7kbCLW2tu6LtR52zQE48A7i/yr4k8Cp
8P/ZSQTMk4z+/Ic5/DT+wUlkdq7GJkBT6AXl1RQspYUO+DnCS6K16YsnPeiMY8p/a5S7Q1rPuQIa
7LSdgdB9XyHhVD4vQOOgfPnkTwaoRwtvkdr5cNcWrGyPUxT3h3hMmwfF8kQ6KSei4Fq28Gqb2jWb
5RJPUoykpESSkAeU1z6JH1AkXgd6wwLbv5tC2rCVhye/tbdjxMLYtB+sSnwyOB3g+cG36dzTVFX+
uhK5swEL8VYZAKvd2oZsXox7jxibxSsVRt99aQcxBhySFVP3Fpb2F9C+nSlGdx3m5EM6p3ps6eYg
36J2Toc1pCpuOtiIcdU+67SCZXTkdp79XBdwpvhpxKve0LOjm9f6s97RT4qCfkMrbrDGr5Ee4gw8
pFLE3GrvXlPyapcIKGHIZiZM6r0plbMzo85aaHayZQx6CvNuq0/dqcicCwavmrYKsfINkyqS6qUU
6XlgKYJCcBRum1GoPdxqQ3rX1aDqCbmm5nD02UY4HSW8dqODGYo07ot2vx3D+hXcPVgpfmJ1nm/r
QG70BoGI+7hykhdDyrtCtU+5rh+SVNz0yj67gm18qqlrM9kPfgKK2kjNl6zNDRxXDasju7836/pt
clmwWEH5oCf6haXnexC4Z3qIbyh/2rhCfquwC2IVym8TxauYcP1Bieiuhxw8EtnRxh7nky+R8jQN
Er30n9IStHqFTZGM5LqoZbC0NdzYopi3iUSb2ta40tzz4GsJ/kzTeM51d+NExnMTyadQlKD4tGFH
2hjUc38F4bqFXP9dJOleBeGrp3NX7kBYl2lZbMrSdNZBYYH1DIZmYQ/m06Cqq5i7vzUOXG1I9uGU
3CkSzIuBhG1WTd+aeawLm71X5ooWV2tkjIJsGIJm9mXGVsS9xhlmn0bY1apNGCBh330vc0irymzf
rNI+kdQk71OrJXUjBTUszr0bu5jaCtJBlbi3AElxLINjT8KJNi2bFIxtJu3Gzj2xmHpaGr2Z71qZ
1nRTwibAmDEaqwBKzqGBSL8aTO2lMczmmHvJyPZPex3m+a7/MenNM18zT3+u0L70eR405skQzNve
dibyK+FVG5gdk24E0diwNuY3yXDJn0hZIOMmS/GbxNeO86i41FT0NjGY6uTrzMG6mYpNSFGSr07g
2j97N1Mr7LVEuaD3Coegb8dFek1FbUBCKytJs2SncmgFbi0Se4ONnbFlXqanbpdlkDP9BF51PQ/V
XtB/mPOY7WKC2jlM3mg6gtjxdHCd8Mueh3MSFHyuGNdjA09kMo/wwTzMD/NYT/Lge8pXQb9n5Dfm
4R/v7wF9+6GnkmGhm5gDuSc0YyYpFIb8wg0iVdZ9FehP7Xy1cLPkYhDRl44AgxXa63TUP4POfBEu
0mnNBQUElr6cLIS5MU6v0XyL6cLgI+Fa00fDndeoF+nwaGV2Pq6SwdgSjHnjEhnROqjqVWLAnAed
tZ24D2mhfwmm/LmqxFOZmbQHFJqzdIyeJgWXFIbRNxYqucDJ4SS4PjNzPU52u3V9ohJmrdGYK5tt
lchjkXu3ZopsYZiA3/Us2Aap+2qO2D9zPXkfc2NblahoSaO/liHCUZ8850H63rRYuJwAOq/lEAwO
4hc4xKhaLlRJM43KteZA5FRp+xwZyfNcxtYCV1vJ1IA+oeQIb4zOJ2dOZqRJbS2jWWoB0ZexXmAr
TuVZgIhaUlfhnmPYn7kqPxqgAUlRVeu8ipJXsvWSq6dJ0U+R1/sEPytUydiKn/3RzLZTI/pTLRj4
vcxwz3nZfTj0CXz89SHr/7+F34/5ifXpv52+fjm078W/SnnwD/5UQajRY6iyLax983z1UwUxfmWr
xwRCyhjv/Q+B5LfBi2zIDARhifsvBi/bA0jOIAdp0iAl8lcmLyHmhd4fvOPiv6HjLB4xyUNA/+Po
RdFYnwJkntZsVi6EhE5hSk18Qa/gx5QH9dLoEsJMjEvZS2Go+lJ0RbfsjZr7VNB+ZILgvmM2bEBi
ekPdCgJjNBR8sBFex1haPGJOT+9Jy22sRAQ1Jk9btQHQQytNWcEVuLOriJhlbPNPj2RaO9gFGhCQ
rtv3irdxPvC8zij+mj1iWAXf/FB74PJ9BJW9L/AiHWJFkk9GmDVJTC7dwoACmbrXQi/Qze15p0U0
az1NWHQLw2THhtj6qAXyzhsp1jBL7S30PJ7ZkjNJpJHauwAZV0p6oCm4qG7d1OVW182mH8s4IRtc
h5wdWJ+xHIlUyxPadqcK+hO5YrhMU4BLy1c3ejnCTCmGT7NotL0fF8EZDR5rgAw+im4ALeKGH9ye
YCnXWJ/TtjnhY/mYGE5ou0JhhkgHGyPRlrHZV2jrhDbtCudUEpntpsGUtPPL6VbDzcJ1j1tuD+d4
oQMx9vX53K2TZh/HyTe8V49FJrW1afJatzx1ZbyJuDIHz6M/iIU/Y3ytGejbzmhfykbY4864Xz0p
plWX0Rw7SCaVYcIxogDasg3gdyrnZbAzr4UbhqtlEfJvaj4AjFmPraiqWWazRosrCmhD291SFphs
u1nKzYccZOks7yJM2KjWSL4l2q8zi8A5arA5y8LRLBBnYYK52XYy1pnIx/EsJGuzpDzN4jIuOPhx
s+BsoTzLWYKmaMpdGrMsbeahtzTduoZyKM4YZx3q20wuyVoGVbDXoIGCd49H3Jf8/fCVtgVRl3DQ
V1oevKcznoQfdLTAvUhiPsEX6mpv0FWf2zy5aG040NHU+Jt8Ig9YlcV7UGVAu/WDmec5Pig+DiR4
es5wQhjCqbZR230W89hUdtgzaaWdcY7tOlZK7ohskvk1+CMHV77GRvTAnJtgoMNYpM0pyzhV+ZIl
s7/DJHVJSCOjnavXJszTp7Lxv7vmQBy1LPKzm8N3d8pOO3p9/eSY+bXop+cqopWkSTh3mpyBSq+b
N51zdJnX/rXy6/uKEqKV42oPfeU8JB3dlEaUn2EWTmu7Mj2WgMmXV3jhzu37baixuao188wuabpC
a5GrwaC5xcxahCL9FhzOsW39GzOKUFwYSnmlML8WEU99EtOTQxsTBieOS7qCUiiobLovwdDPn8Xs
MXLMm9gczi7wnFaB7U8qSrYNZxpXGOnp/rNLgum5+2a0kK9r8t48+PoFhPdtZhXhVo5TsVZ2D0Ng
Ss1t0uOiTqUMF9j8XvXS+TQykg2enrGLjJ3DVDgECXTlE8iccCN0PEmONuE6J6O34LbVb4hTvMjO
v5aVwXeDtOP2zc6po1OUjTup6mHZaM69AvWM+DOFK8fWPgjx8fJs8T01mnvIHTb31Lzqy8Cn6Q+W
bbiTZRFjkBcnPyrkkhv4vD7X+TUkMGmXiDge01ny5FnDtO4K/6rqkE9TWaSrJJkLBWfvhGkwE/sT
1QJKM4iqNtLf1yHG2YIhLNc0a7YyfPdNNuUl7oBF7oJIqKzihAUr2+Z0NK/SdFqnrnbUGzP977v2
f7xCf9pVMvtm/vfR4ek9677qz69/NTrwD/5udHAtS5AnoyhsZmT9fnSA8+t7NJ6J/5Ff/q7ZkB3F
C2TraDLoG1g8f2o2/q9sOQh1zkV3psUK5a+MDrb4J7eZ4F/sJgS5LA9R6R9Gh5wrV2BiDAcSSddX
NZ0nW7OWbdF+1ORXgKlOq8mdsBl4i7j/Gsf2FOJT1Itpm2rhOqTMyosfVc5dJY+CT2OyNk7G+t//
XvTj49SjXnTuWhnGXTRvupssPfJwUfPY7XDXPvYVERrXO7h5hdReoW9/lQ47/yrcZ6V5boEEU7K1
bLNxWabVJciSfTQlGxuXce/Uqy6g7celcjg3TpnlbwBC3bSRthl7yJ2OtY7Yxwu6ZK05CGLVCzfq
oGEEzXauGk31iUvMcJBWfoFC9WyP4a5mr88LVlA6275RuHoTye7EDLE2geqmbnGuEKzxyT7SOLcK
6n5by2FH78JOZ3kPr2TriwgoQ7wkhr0aYm0R0x8bASoRNbgTnx57/4X1yDIKvnkcjOBONyo/5tpD
TlVbVrBqSHm96sZOT5Ijma+FIY2lXmB3qv19KMXDAIVCleNaw8MwZ3HCmv+MkkWXd0cPXHPtmzuF
36EIhvuEZb5u1NsGQ2QduzstvlN4IwTmXFw7J6ITK91stgE2yUoXF78Cj6LJXRoWZy3z1m3N7Sd8
CgjfZ/33xDbP+qROtZaselLtg4BLMNanwezBu7EGagjjeeYO8eNBr9rPAduGgX3Dwk8NDhNiMTuB
HvKxG0ebJGd9YdvbxMnd96oRmGoL3MwRi+8AA7AGYqZ9SUfSL8xMhm3BvMgPET4RB8TTlD2qyN0Z
TrHWS/PQGjRC8TdsJCgD8HGBFa4aqvpMgDa1/9aZ5ETIG5R6j0taw+TVcJO/sVisZNwKR1rOhlSQ
rLIPKdU6eGruSkwseqdR1BcdU8w4gK0o8aJBGRhhid0lCWpu4tE1rdKVHLJj2ZM8GZgkSC4y/N1g
34QlkN3gnlsp7aX2DrB/dxYF4EGcH8YKzd2t7zr1UTUEsGJ1jjy5hGK11fqGD1S8MSpaLSxzV3Z3
PfyXZurgMCeHNA5psbM3eq0vfYwPzDq7UAU31vji9MFNANdQkniwhmyfU0ZejJDOSEUNnn5yEnjP
Lqc2ZGbdEAcddnQZ+ftUm3YG5HAIHSta07dYi65jmT52dQt4KAOz2MxGt+4jCkDHuXW0NIxgTgqe
jTgHdhNuMBLvaLjd0Uqx7njc7cE52oKKOb++a6hw7IfmrSrFrnfzs0OCN0cpG8Zil/cpRHEiJA2/
iXzwPk2GUi4qg7WRsgVZPUyvgB5XHQ/F0AUPFT9cYfgYWKgitqYYZAUhTLck3BavhdJ9smZuu7ZE
dxvX4qPy2CO5wRGz2DngVsG7PCiTS52Hx3HSbyPEFCMkINq6OBUrMVW0l0l02sg6Nnm3B/zDWiey
d0mfPoKmvrVyekAMEiha9Sk7BePiPtPKs4jS68juZLKqhTlQGaZAoImniZZkcOIn3GYX9j1HUzoX
Nf/GhmFBoRV/hDwPZroz2+FljvlaI5VvgWcBh7GZN8CDd3JTGd0TDs+XDtuELDfe+NKI5sYjp5K4
6L4t/CUKgOOUn790T0zGC0dCn2jZ2/r2hu9qIWoWdMl4EDgcMZ6hZVQY+IpNVbVQCengs4dtQbtj
IM9kQNuCvWoApYNvvrLTj9ywtpDqCL6KxcBLwKFqx7fzNz2l5di58dJTm/CCKukn0Q38H5suNFc2
kCEyXksLpdZAA6wyul1QvNqxg2PUrW0OAROvfJQFG6vK3/30wS6NlaNt8s7ewq7HYNoc+pLoM+5I
a7yYXsLMd/XLGnH/FprBqcQNKYr4jOltF0LLNxr6hcbXuGV+atAEK5edLEusYutEr4V1J/BgOdlV
NoIUTb1sFZRq72JVw5Yd5abus2XFTIuPh8Vu8qyB9uvDC+OgRqRV8FOlUmfpdq864UpXgPmrt7Zg
U3fKR3sx8NwU9CyY6t63TuFItq/44jKY21SZ9DFYD1U+9Ha9Frh+lLjGVbKM7IeRpsHKes8EqqsD
lyOVr6XQVrXiQspJamXRse3SPZ7QNenYrYeb05rtB0brlfvQ8gSJADpMaNIMYsZGXVaX2B3u9LA5
0SH9BlbqXbP1YKnTEbAofZcy6WIbRTSCSa24RqHTEGuOE36tXA71xq6WRdQ8Ttz027x9hB9UcJcv
hwXi7aLJ213ayI3AY+YP1SsBwHXPYgZ11XmMNDBRtc13Gb+qJr/RvP+Mn834Jy4eZ15rzXaa/334
fHgvfoELXJe/fH79cn7/VtZ/+y/1+0n071/j5+6QqyDIdia8H4PoT886oBLC+CZClHAMWCSzx+Y3
CQsjD/Z2Vm06OFmu5azhfu4O2cqBTAeCaDgGrsa/Moeiov2jhIWRHmC5DjUER9GPBebvt4e4T/TS
bXIYN6YO6Cd+wTGYbj3eHWgxvECqUX9wYvPVD6HNqYZ+EG3Mj07WnjmCsVC26rHUh2kVl5BTg6j5
ynzgR/ZgXYoflZRZ+mQMOF61YtiGRnYWAZk4TaH8iy96hnY4Kb6P9fTp0IzZ+un76JR3Qxt9Fxal
AUH1oJeKXl5DIzmY2+cy4+4exeQ7qxBXQoICxJKmlHznGbt+WCzY6yXYKyv0v7h2s3vRKXLqAQZM
WFDWeeQ8WV68t+LqxDmE2p/a6MZyO5vMSbx+YGS5cYVokb16Z9dVPo/uZLw3M38rqcn8ySZ9To3i
u6FJa809wl+6Ieg4mWRnS6FZ6Ux7vt5tSxUsa8VSx87WsrB2VgACrc2OdUkLZiqPdgmlyqeDAv/Q
0aBOZBpgJlQN6d3a9GnR5gVI1LzXL7TZzpu7hsFQ7LI8YEgEp5zYyUGPGizyyYdNhQpB2OkL+vNb
oJDXWqv65rIjsbEJk4XHG89vFPBuu69MMvEBKzbLDx6snL9IUBN5acybJqpAg4lo/GZamtqImX42
AFSmRhCKTMfX5p1kEArG50DEiI5eHMvGZkLoWrvMSSszpjhHT+hPnlz70dFskuVzJ8vUPMZ4OJcR
DlJ8ly4+moadBGF/f5lQ3rDCaPq9NRpsw6nffEp3wuI9mYTN2+ixG90vS4RnfVTXysIPlGrxtrL6
t8gT1yQqj5Zmk/Fu8mWR6ds0Ka9NKAgfoubhn1vVcbqNG/89tkj2UjfNJ6Vm71yxDpERRdY17+YE
b+q6Uy2JW/9p8CcYAf4MmnpLGpsVmHMOphgCm3ZR0bjzpXbrq2Y9MfJinT37ORALFlCk8AZfboZ0
+K56PCRKm0uZI/EalwizelI/13773iqSilquA8UJylPVjVTE6tUTQh46j1b2F2PqjG0ymimgWtOH
1eq8TGkIASPiFJ0N5VRv+3TDyh7WcrBKepqsPaBirJmroH5uWTsbfXZD39xJso42+5HEXsG5qsLH
KYZw0rvUiGB0eydI8j1mqV3M2+000O76znygyOdAdGwvokHfVz0tixZzpHRB/9cONXdCcN+SRXEr
UGgZrGz26YK9upQ6YT177fjyPtAIGZbx8FiSZHFHwM9Nly7SorgGFCh9Szlxd0x/bPHZto8LNm0k
uIfaaLhtDBeKTfJyBfYAEoyt4gOB611ZivpsdynCa4Mle6mDmFCZ/jzmmbeye71fp4G9api03MR+
rHpF5Wx8dr3qbPTk/WYqsQrqs9T910S1r8Yo3V3LBc0bnA5L9ThHW4ZzK4l19KRu8xwFDyN2tDCq
4CayfAKqFegSo2XvqwhBdGPAHr4I1W6kn3E1OFwZRPJgZuy1dJve53JMQZUJ0EqGc0KEv3VJaO/p
IrTRpvwo2pkBGE+kbbVskkDf/mfp9CdHNyfhj6XTv0+Z/e3/FN+ir+mX+/f8b/9Vf02/P7h/9xV+
Ht3wlXRbJ/4xU/1nb89P249wyaDNbQ8+47Tzu6Ob7ZMzVz+AvvUp8TP5n34e3R6UdgPGGO4Zi8Da
Xzq6xQxg+sP2ybR52H12YDDLqBj4h7iZxuqBkh3A/uYUB2RL6k+uEGJN0Qocmtap+Iwbb2rUtiFD
NxNm+s2QgcA7Y1xkNZ2QsrWNMWiXRqPDr5vKiYwrNvFRDz5aiprXoZ11GzFQxG5Tmw2KphUrraZV
NCjlngf7uZ0aIgR+tnB8Sh1HeshTB59u7frU1JckwcRImJRsmDOSz0iY6TO3Kc+TwyuzDFkM1C3r
dDR+orP8Aog5g9ktpvqFoIG71iaDoCmXlyV/5gugLSDxvYZNnoimX4SfWQ5oHIvLppejt4r7aan3
w6U389vQIFZgDN5qkOI9b11vgemAgqm5HW3g6AuS6ZHXYLaemu5biO1xWTrmsyPijaN0fTs02kPQ
akQe7JXo6w8vjo9tpY5jHXwoT9/ETnSpQtolG13Oa63xkuawT3NvGTb6jelo184u3jtqBjp2d49T
2r4kY++ftc58cmorxmDDBa6sCo/GdXYEmvKeE9176rmlZm215oNnHyjsRR6wYl6DlI5cmqZ6o2qV
+nqwIWSTq+8NMtLQUIYY6jm92qBGPM3xoefmCa43vce9GxRcN+07s6xw9kx9A32x+Zwqtc0cDraq
8rYEi84TGYvYD78oUHYWfk3Jb9PgV0SWdLnCrHDUgqqx7Bv49Es7Ch/SKXiSioHKjvGQ0gHpW8FW
as5W71k3lXZ9BOTIVxq8TWCZQGLyZAHzCkCE+5SXyQEDEJo51J/E2xc+uBUtIa+QSn6c0W4cJQG5
TB4MxChEn6Opug9THx+UXp2l494ziyzDPllX9oTlqL2Vkp4tnrp9mgbEKNmtBWW3HS1izUUb7CTZ
l5JQz0LaGKS77IlqqwNLkOkMRHSd09eAz/LMJ11f2ZW8jHri3wotzOm4d6NNTrUv3mzrE5T/IZd0
nBfkBjmh3upAe3T1eO0z9KALUNoGM7Yp2juMKndZ7e8Krr2BZVy1gjiKru2lGl9R1h6yLDuMpLyi
LIZ5IFYy7N4q6MquXhxdCoCdWN13FAJHefLpURCsc8PTtOzCB3jRUB4sKxSKnGUZJcxLMZgbTdo3
JrAOT8TGjpR5+GrKfRDkkC3Fg7C6B0k9sRb3O2kku4HaYmsyThZrriFz5bbxBIXEZnsXAttfiiq9
YjazNz41yEZt1fuQYmQkxkuQ9HsLyy73p890blDOGF0L0bxrgxJLQ0i89+O9iujEDYTms1SKQfNy
kK60onyae0cB/X8zo+ApqpIniueadV2BaEppXFtMzrSxivKh88WwR6KGDBINiNchlUaD210DoS4+
7XZOJT/dwj/HNk9KP5HVrPkMFzbSpUe0G0LUdAOzCMKuBcG2ph90CYTsPkv6AX1gvHh1tK4a69GF
3DuKmlJln30RjX08fF0UkKgdbn093TL137t1S3BdkjaoeaXaaOMWhiaUYGjPx9iEKTUGmxa8zX4K
jDeyEMiD2sZ08iuFP3iZ6aNIE+Mci+iLy9CnOcho/Z9j/k+O+fl2Tb7lT27oP6Lkv9yXn1zOw/aP
x/zfv8JveyLjVxwk+pyn+WHE/fsJb/xqGxA0iYb7hg4M4Q8n/Hy008vj21hIjHm19NsJPx/+bJV0
08Uc6nr2X/KXEHf/xxOev65PCoiUDUMDX5T//XewQEq+KjeaaCsEqbvNg/KuZ/MeZtSMWEV+G1Nw
I0hd24l6DwsMZ2zqw4qMNg7/b5ZXvifGsJVDtBYVldwt/Gx/dO4UHkcGBj74ME08Llau3ImonUW4
TZ4jgYoOBJzLat3f9ma3QaY+pphS+licBiG39vRcEHWzk2IfWWBHiL9l8IIYHTZ6/tw6cjYnYF3L
Vm1+A5IUhHS7KWONs4YrzFg+pVF0pi59GU/+ekih/NQrNfKke6+j3q/woqDgcfGVgEdYpIS5u256
tWn5KXgDKb5x07dX9n4bhwnewBbcSeM4KpQENrxKZPcm6A+o3ucOxlUYwmkP7I/UOI9y4Hl+RPZe
+6DxS52ju7/kTDdhlhzykFtdexgSH1swi3VzOvK1VpGL5AydhqpHXrDBKhjKDe9SwvzARduTG5Gl
l6y8viVTvMUpsy4dD6h7vGrHuxFlk075hSSUGIbdMWzz/dC/+M5bRru6rMDq6cEuZNWeFxYbFv4G
HsutFoyYboDd4v9tu9sEqEfdBHe5ue+aal+TgVTzyy1+T8Gt2Fr0XMJ7s6Jbr6T/O6leCURwQXL2
rJEOAW4Fc9wL3Xjqe2cv8nLTmcMmTkHpFMaSJ2AR0p6kymgrU+dSudp1IFzhkmkJi7UB5RhEFbB+
RBW4bQjRh8g0F37qoeZ6d1nxKECwTMQ8m9rlPEfHlvXaUHe5/miH7J7oNa/sowmk2nFQlxxnFTiQ
Z9OzazKA9Nilk+ZkoCXx/Uds+kbzliEN0lTLhtPYmkX3UbWbbKqwNF/CBqcNl31Lzjz+/tBp49sw
JOcYersyHnGJrDKAUnznS7Oifo+QGD6TjQBYIOaWVqf57JzvUmDGJOo6WulGN6DgB2oteypr8Vjb
Q3oKiuiMpnLxjVkwV8tW57st5TIdw5VeufcoTgjA/FYbEOvQc5TQNxqNAMNwca32jbjBZtCfEjVz
PNUmNc913c835hVO7YWmvzQYNdxuX9JzPdF0p5rvNjhAJ36FPLLQu5vKebG719E3V2kjTqK4R5VZ
JepV797r0FwnGep8QOXbDESkXDCSL1E77GwzfgbY1Kw0I3oaY+K2sOkmgt5p1N8kOSmpzP0sQ/NQ
0o6Li6Vbuk17DPNig7Fk1RQxBovE/cpjRQIMu69rr3FvrempX2g4p8P4TsbGSTnWyp7zylEK2IuU
cW3B3O91RK9yQ3nzA0KJsXHK2bTWv2P8BPsbbPRCnkxMniEocz1D4q4DEvOw1d/yIXhteyK0Hu1d
PBMOuyZnqs8iq25oqzklZffsepP+Fk6qXfqo8eFISzJ9Bh0qPcPxcUC17yjtLRnkUvHqoukPPkCK
2nqf0Ppj+6GK5gaPq8UeIHTVOmEv4JEJxBY1LfHwLiw8x+yag/Ce+tjNyF7BxBHVeiej/ObXW8G7
VvE4et0rCGNuIsRzcbYo53EK2q2jsufardc1i4xxeoapsJkyt1+WrjX3KNTlIsrllr31naWH5xLc
GCXXxrw7Og96chp7fnbx6F8llM9+ssEiiQ2JaoMnku0UhsJdJglQyNLdceNBFasZl+1xgq3BdgrX
3CpP1FrNH2Fg/rxwFkIDCTfYai+15jFxtYWj9bcMwW+ZWVUHq4l2UzUwfxHbxmEbLgT7Vt1oT41t
HsgiPJrpeOhKMHvosZLC4eRhsEbw7dSamMFFA5ZICnONa+fgzy2tScgvORXB0+SBwYRp5dcpz4Rb
rF2ER/oXiE9qC0OxYKe+SSuyC5W/u6mxeXqLVWthqslwJNi0UnQsEeMGnVLfjcNtT9UXvnhCX/3K
6iBxVeESueRBq/LDAMEowjDX58m6qckKep+2/pjbAzZM2E3gEMIOqknSsIcxboYq3CjvYDrRSrn8
7At+9+xHKxmdlKSla3Y9TiXx0e5p3gVzwo2doodDXqtGex4aa6VwxllwUhp3fKr98cEdiHFU2XMW
+Zdskhsv8pY6N1wbSWtiEs/9V4zomNFA69XRLh2MhY7nvtOcU1mQhwhiPFq07dK9cBcY33P9ayJ1
UjdPoL1e/YaiFJP3YNpsojR+SIb8IMt2g/AGzLs4wqynB+S9MmuORxzUEXdUp5sjhPNtccX0u57G
ifYN97XV20OKYzTmRHC5RVnZDsv0AXMIehtdNSG0UforvJaqFyc61K3FHX9+lngi7Ie8gdAZUPGU
6RwUNFVB7daMvTmeBghrIto5vXiJsGWY4XUYaONt2Ie2C42YSmepm84eUBHvctFukl7uqV5lbY0w
h2qPfryNOg0nAkVv4IhRzO59hwX5dM71CfKff0NnObpAA9df0grXbwzf3wxhcrCKYu/a/j5XNleD
ZFGzGEwheU5ptoPMutbMx5IVfNNMh8LBolY1e5l+cWeAIdXfxdVtjeC8GEfcbnyUZYeNJYhvRRh8
0j830oRRLWI72HWGeorH6dilfEhHIDp8Hy9ADyb6z6JlNHY7q/b2njGtB8teVs2w8lS5yrN0P0z5
RitGIoAAEmAohHyvePj8JIB3LlfsEeh7mx0ZwBv0u5S3eUfq0a3VGqWy6KoNDrmNjREW/Wn9w7TL
Tj937nw25Vjy05pTyuqg1YarSKhrm70WsJSpZ195fBeZz4qYDYK08f7E5Z4L02IKv+dg21C7DyX9
jp7+kVXJPUrAyhqDpYtfWevOEos9G9l1YL9rwffGHBjHcI3m+9qU9FDwFS3uWH25NlgJDTYTo2lt
BgXLVXvRxV2Y/1/2zmSpkW07w69S4XlWZN8MriOMeiFANFVwmGSIQpWNsu8z38ZDDx1+hPNi/hJB
FQgV1LFO2ITjanDjHqBya+/czdpr/Y2OBCpVzIyt0z3JbHMaUHxtkX1U67nrf6mAD6ud+ocCa9ND
n9GsQBOQ/EW7bJ5Pw7IZ6Y1NhVU+i1D81By42EjaOYU0tY3LNCVJAVtA0dgftNbQCZzEUdV2t41g
f60Mj8v1yo2Ls7xz5yIzCOgSugdutlKl9KoF9IBZ6tDM1EUid0NN7c59IZiXIrIMXosIvaHF6MCY
p2Jnk0oA3uIXtyaY1szNsJOu8ntNuvY4R2By+8QDoIvj0Jig3uKTLomoVaMQbWknvk2aobTyyxbo
dNVDYTeoNFmOOFXMaCGY1ag2shn0i1nkVvMO4CIl4mpVyEB+JOvyn5fDdy6HjxncXsD91wXckzgq
1p+WwapY7cn+9v/2Z/aXHC2XP9KrT7e8n9lfarkmnE8LXUPxQRzhqXDLBVCUCCZ671aYjzo3tqe7
ofkZ9zP0+iVJ2iIP/1L213xduNVkCVtX5jp4xVcAQpQM2o0uOuVI6aiLwI062cDAswN5Hubl1yTN
zvMovEGC9VRUiq94bI+jMpqoJdUWGU6foEdXQkfaK4rza1tsj4tG9Qe6q7eEsvHchxXoEDoZSBtm
bXiewhpEKrscU5M9gdU3iuAVFmlxg5HmRLAVPEC5imV5eFm2PfbQX8RhfBkU8bjokDTehDIwKy+b
qZqtkTDsXbuk7Ita2helx5aKWc6NnRAXI2pYjq02Pe16YqTeUySrniyJf4s23og6bAqPBJ6K5jyj
fKNjwjhXkiC4k/vCGVTCepn7FtJWVNXweykGHXW2DvskrK1aREKrZiVRizMxi9KMCOyZBW6npmiX
eJt0DG8KaQMBOJwYwm4LtdQaaBWYRUNK0kEl5yuSnoR3rTRum5bgRTEvVaDVcYKfERVflHxF3Fel
HOgU+jtxjchL5JyzDS89QO1HtSZoUPcD8OdJJU+NSFiC5VpoeqgDQBO6WRnkX3JDvNogmWDH+Tny
FP5INTb3qW5OsbCIB7USjhsFJoTFG7xpKjlYoC+qIiHUUmV3XUIuL6IC33VUDb2G1LaRxxPd89Zl
BvLEEY0l5nXdyLGkL4bdXYc1+DUEo0Vr6AobDulQ/hLo6UW5QXbArhIge6hHnPkbtxlWdVxdkBNI
pomJbltZ2Jth3CBX1aF+yQ0dQGPTRJRDJQe/X8HnXuNwV4FGWlzAyq+GRRCMLZdYjXLYUYc21LDR
9HokRCaEf06TkJspFxHM9ayYV22mxbpszFu3Q2xAjozLOFFu2qhth3LPWNG1biojQwsCrQ8yzbYc
OqT3jxRityjSg3nWGByzunNbsArQEjG4tiYohgSpjjS4cJbL3dhTjDtbTsm9eqgZxXddrQ4Fkv8A
Iy9bWG0TvXPHEeUBUBLqkaMYa72vHFD1vSrsbLzJ7O9eX1woG8UEii+vWi83h4LoTGJ9cyYCRMOe
Ez1nfuj1GgIRuHUNdekscvoyRsZLorKBpNyN3Zc6jLgB+S7VxqhzgGL2BRGRex8Ve4okom5dbLAo
KhMDe8GU0Dux/fhE7israbcZhZRaCnKSgAuovgidcdVVSIt6VslBT4kml5H6La1sgVztta1HMyen
mtP0dR2pRkFe7Ws9rK1qjDZZOwSMiCNGDCtJV5GJLvsykUy9yBY8ASxbt0Cudem2ugIKdvPN7YtM
WezP/KS+QTYKe7WqsvFVsuVRUsYIQ6fNQEs6NNFq+cokmUC4paLqYnaQdGzHHsph6SzAzV2ZvSgI
tWGq5B5CIU0vm2UZubzWkRMpo/A7KRV5FEsY1LkI7J7UkFbznr1q9TxWt2e0toBLifEFfyFCh0Bp
TJbGAKdOA+YMnqvlOOypsV5Pkm16umzklu1YaXuKZ21eeLIDdqKs8oEBilAlcM/g39YhlxCjjG/B
tVZHVaNMmbPTphSIpUUIp5HFTS5GdSXenAgCt9BNT/G1etZKKGZDKjrflNgaKh2hldD62I5tZk5P
Fs5abVrDHi5M9WvR04kxhSUS0VBfx+tjaZkIOgU5dWUzTFZm7nMV3czQHvgOenniw1WWJB/QHbbz
XTIhQ7OIdJy0Ennulcp1AMmZ+9u12bOeDejPBTRo6jbL2PDPNr4zDnqMCKgIG2cxiNPIZc9MTZqb
MKrjnlqtuQV+lNhBH4kb7CqAJ45iV19YmTyXQtRai6D94lmQeXRI2xVrAu/g01K1TnzNWHWQu6u6
vJXRNELtMb4V1PqidRoZii1Uc554Y/Yc8RyyODy5L/+Mgn4zCnozSU4UlK///M84+3Qal+t9lq59
vvspRY6lK/lxCtrbYOdFGVwz0b7AUGYrZUG08ywQAmymUOoWH8Kk53GQAXQcpB0JbUPh//yVOIhE
+OscOchpcu043FsaTrEvc+SqZOVNlUScIvCUxpKwuTRtogoBMaIcbxgpV0ct6712gim6CBOlrWc4
q0xVpIOyVFnbrnmsOQjJVD7Z0KwBuZ63LCCimdwlPyGkaNKn/gJPi2pMmWCK9DNA9mJh1/ZdolaY
E5YiXn7SXYbbnlRcNUU8dzaovUjlZmGm8lWgrys9msdafroBL5V68cQLYXn79YD44Qju2EAGOw4Y
rMZJz7inUIFwBoJ1pnySQLjoyuQy16qBW5gDrdgMZGrmFR4ydn1nlDDDuhO1TyMZNzr0pExPjyUK
UYCagcjdbLz7GHCrYd6qzans3weteeJgsuLr0EqUBxQdOGH1G9dx8lXCOGq+igqemOLQlbqBB/Pf
qK2xXN12yKN3jTFLk+9SdeJRdlby0xyoL7mQNkaBq75IbFBzyq2vrxUzG8bWSqUulycNGhWwECkV
2Aio+zeFnw5DCGVyWY7s5LZS2iGm8kdGIk993hdSTANB68kWZCmS201pobrNJhReOpZFUwVUQ/Q2
MW60OWmQR1RgTuTeSKK+VxANUzv4g8z/yK3FESbg1EzBJ9QA4HO5HakB1FQn/wNX9Dk2DYNesBsk
76nuV4gztccdogV4547ytLv0DODO8GByQwC2htQljLHEcMYWsQ0u40MzVlDOsk66wjyum4zIW1yS
qxx5KcxXjqeyuCXYAuDbnaEdAvyimrb6pQrYHp9KGGvuOAvVkYq0/kYsxjEGhjXgjcTEDgpodx4E
UwvgmE0ZtW+16S4VsWU2cvlFpbvSEN6Sq0GpfiMzj5lpMdYTYxgICaK/pJ5TWLw5tFewlY4wysig
yH3cQKlWca/s1Lgmf0VZoReCuAYHflTbFLupsODBjSBnvKgcJCxU/xjc9Fc8JK7rAnyXwJ93IQoo
8VchqoOhFp1DDxxF+XcH01WJGimErGmO9LGX6N/RB5lQNl+6aTSjwIq68TpPV0kv/aafomq3NARc
dwgZhSYEOlmPAtNZuNigWMJdzHuB7MjE6OCsLFr/zt4cRwnurIYCRbrwjiIP7QKzGtcuAo4+mABB
oUKSh5VLhcc5an0DBKc8SYBRFhq+pOKdQx7LNsOLVI8oBVxCv5qEjToycUPyhfIafORRW6dD3FOP
TFRrNLNc2ZWCAm11qVDvPYrhP2VecV7KkFAJBRXTO6E2xwmdnLZ2MYhN/azugJA5Eo6kkn9DgtuL
4uMas+lB0/HYEC7YBAemyQZLBdGWvYGEx00rMgYl2pyEuxyE8J5nUYMjVVWvxBDajdNZx70HAZy0
eZbx2ipbvyIqQ06qNU8TE/QKzPm7IA9u2xTkPwJTX/tIZeL6+qTeEGY43XQjNvNA6gAiqtAUQLQ3
bgoty2/ONSU+lb3kDPteRNuzOVHVVCulWwnxWbyTIkQYendTYqBxAXvS5YJ55CXuZdtqQ7vDzTan
u7rOf4kVasMSq6WopNtSK45jNR8LljOxOmdWhd4ACQv4RgWQSrxNIaUbvddG7CxknbuWhomyH0tz
y5JIZG+otMF2E8WTRv8S9YQoxVqUSIt03txU1il1EtkZh249FbJ04rvavWEKc8PxZ0mD7rJvj6rm
D50MXuoTlTboScRc4HJuLin1Chhlzao2q25Y+AEKMNUXwSNrldXmVDS9GyNwTzMlnZRC813zkisf
5qksJ4u2s5ZmXI1aQIjMqvLcq8NFo5or6HvCqPJr/AxxkKpD/bhzZG+U6UCmwwLpZEEnPe9JxkxD
wcRPLuQAw2t0kEAcL/LWx+ciXph5jfVEPuJcGQUCKi6aO5Gq+IIixVktN7cioZbhmWCE22LqN/oI
CeMVx12HFIl5C0fuqCemW3JxDeS6hK+96dpvuhlAjdNOGs+hRBupZxqbv1V0N23D2Gv4ijjZArmB
iRjZCKfJU0lp7t2QHayQb4EvL1Bp5pYhNHPQnpCrIJ1rHgTtUp3Hbrps6uz4nxHbb0ZsSGn9Om81
XaFWdrJq42xf2op/+jNthVa8pJiWgTeq+KAO+pi26vkG4BGRubc0mH8PeMZn0Ro/QY5MI33ZS5k9
D9d6nQ2EykQJRVIFGbO/IFYGpmI3XJMBK8LI1SxZAzwhQ7d4DmkIbS8TM7PMgYAp5qhVZI+z3QJ4
rpv1aeqJzSjGVY/b6FWYlONMBq3eRfVs45XfvB7HXvUaMImOhoPtfsfoWMasJrt2vG4tCSQVfCO4
oxBwViXB3O5x8pognBQA532dupUqecemVGF8j+V5exupwrluKEDaJS50m0L64kbdDN7efCOhzBg6
JylofSiFx0qP3u80qJwsf8S6C1BDFgI1YhNMJO75IWG25Ojz1OtQvNDGgPMuCX6PN5UGOjObVdTH
Sw8YvU+GgmS6NnXJBFWlhU17C6ei2/TgCNv5GssduheeSbiSjO1EXRpJc1xG0rFRJbAbreYLRWdO
O030jlIrp4Dii7dRtYFVak4KqfGx2G4WOoy5o6hVziURTqyWyDcaJwwVEkKITVNwY44IbdXa5ayL
zUvd1magrYRRbdpfSxtPOXTQUVnoanuJAQiOdRSAY4iCQwkhxklhlZs5qOt8qgYEw60h5oMwb+80
IxTQfKy/FJqIdkmQlINMQpqB+ytuzFI293yYuWrAUegZ1RRE31qNvGkX6BRbud0WuX/d+tTnrTr6
LocGDtvoNtitkcyi2ISH5ggxiHfbmVKjBt5f4kQoUFE5zUThpK7VWZFCbnRlQ6DOFUZszZL3vbAC
oIcSOAkrwtJGab5Lan7myWKvS2ucgDGNj/xEmIeZ6Qw3SnveuemVTQ0p64pTNceak/mA6mjwRaBM
TrJEP84c6Rx5ywWy1ncuVkPcGtTkuMYdiTeK50yR42PSdmOk7pFf0QFUZKk4CRr5OLPhbyH7URPM
t9YYB0oIl0aAMn3RXZGtOPZNJoOhtDOrbvypVmT+JKyRstxEvKo2t++9oEXqqr3I2rJemJ2kDVNV
uGyTSjouxTwdRXqVjjQJKwjBQwZKUYdhWaBI6bqUaLOpaVKK6yNjS7mWPGcYyfnXqgFfYUeEMkVp
cK0AiI/m+yhsmnEALnYgZgD9u9bquQDmGafm9YYIHLD7seqYo8TF1NIWkQ13TlDhvGs0YeE78rlh
tFd1o31P1fhMDqu5mJcnOr6DYCE2eJpFZ66fz0o9WMoxxq6ahiAoxa88mnFUjksfUygB5XQpxvJH
gLtrjTpvMxXkeOTAOU5q/GFsF6Jrb6oVEeC6p6imA6ys5p5VU+/p0AdBeT+Ml8iLrtGinZKWY2nW
Ixs5+5L7QKTWV2QQsadPB5h63GD4d2prGH3KXIUKEh1FgjdHY1xgQjpz/PY4zetZqycwaHG1KDYA
TbJ1KWJrKBWLXMzvCd8w4g2PYyFeIPc1wXhxUHjy2oudNR4B52IYXSvUhfU4mpDSwyI0Who2lHUv
OZe6euB36VlZoE8IOCuRtKUR5zPVKo9FCJoeCvYRrN+NVSMP2s4SODRtIs2pEuuXkOkTZdi5JJvA
MHy1i+gW2EdxGzykdnWSvIIpfdH7rC85wWXR54E1EsJRnxl2SRG3raRThCMJ2xBfaA+Z5LJPKkMJ
QSS+TzTXfcq5Ivfs90nohGy0Rla6MHJ/lEXCFfngc9kTF3VmnCDGfiXmnTMxrTKZAPJcWhv7zkYk
BP2Acq1iTzLwPEBUaR4tO9LjkYFkdAF2G7uBkUICvW51Mulxhk4Afn1lmJ9hCMvMIe1epTZ48E26
wqIsBTRAbl62sXCoXPe68vB5gJrj5tZZBlVHVYVlI6G9ahjX7BNDtI1v4wyNsqadhlB9jCY/pcoL
Pq5nAVFluDN7XlDpRl/rninkGaTAXchDKSSiWtHI4MEqckVpiobIF99sJ0IG76j2xYkfd1Ol1r9i
dHTLyptwmIHvgbKkQF0qoTDhYXGZmBggUp7lLhpm98UD4Un2yu9ez4HKezYU4AhyeNrURCcZQRQ8
cmGHYrJF2QAhZFG56np2ldTzrApixkFX9JZXNk6sbs/HsnpmlqsiZlP2bC2z523B4aH20XO5noUf
yy3N4FNUhsvYA1fxj395lXaRVTxzNIgMvdw41diX53i8QRYwKCowsamBdlWGvmZCDhQ48E3sJ+cW
+Z8hyaH7t1uV+mzOS86DCkwSzqsmm8DgpT68eIaItFCYEIUQcpA6KWbB0B97k3AmD8WpMXu7pZ6n
8WZLO7KqZuoUORI15ahyh8JmsJl2UxN+0QC74VE7zimJHw2w+DpGnHtanIZDlPcor1y//S2Iu976
ErvREm6vjRy5MjJZhYN8pHBVKebZ2028wphC/yRMRI8WCTNL1XdepIqbVoWXEabxXNgThI4EamBR
c/52Kw8v5tWL+9mMAaP1+YtzN0bm5ImKPMICvxhirmQJJq4bqkPHO6pG4hAPPGzi74RlOX1vru6J
OZ938RWMVqVLVoT9dYRr4OAIbxlvsBm/3cF3htHoy7XPJiZMHCoOOcPYRBiTuGgr2dBOkKV+u5k9
y+55V8yd8BlZM5i5CV3J0bafWiM8KubuNHxnTryuLb+YE2a/Np51JomqPCNALUdIwlaXI6M9SuZv
92PfcJkkji1q5aaCo9fLFtrMS7yopR+kX3r9lKJCpzF7Z/XI+3aL5630y+tZP7xSKPXcsYCIhSM4
uveb6V1xhhntRF+kN+aZMmhO5/5UPhKn0cR6Z4PcN4bP297ZPyBCVVEnI43hdJgVfDu1nDGiX2+P
4r7Z8KwNY2c2RFEmOfXGxGvBRfTySLpQjwiqzup3xlHq38bu4n3ezs580JUqrwqDvhRDJOoWFXnJ
WUdj6Uy8ygb11CmODuvYzmryPE1sBZsGtUaiqL1uhcsUiZwyXgnwTgLEj99u753paOy8LNHJG7fQ
mY5SMSeTPIj0m1TdvDMj9jaiKyrXa85O1L9fzka7lJWMrA87LcYw3UVC/lBbvt0Pad+BwXn8o42d
gQMAncXIx9PGwDjSJ9yeg+BLCNFrYCuDyBuUV8UX64/NOxPkvVZ3zpBQDbxNodKqpHGXRYakARf4
ds/2nsfPe7bzisxA84VUQPNPnlRDlyvTDIDcmQa1d4C/5x9H+dD9OohG6WV+Vd9nF5uxP3n7G7zd
SYT8X74+CERp6KLbCfD/wsCXTpWLd/q4N7r52UdF3NkVM5+NMkgZR5lbZkGKT2xHiuQtg+R7IpfD
TCCyk4u5ij7P230z9i3wH9NGEXempiSbtd/2G6VoHBfuKQhQ3z2XTlL5nePrnfkJQurlIKK7UKLv
zSBCSUSN0DvKrtRBMHRGwgB0xtD6XlmDR6IUXpnOOl6+DlX3rjuTrJMs46SjiTu7pFgypIj0cfyX
E8eUKKyvN+HN2wP4Xhs7O2RMwNopJm2QkQXBghnJfaK/s7j3viSL7J0qIwCCctzLsXMRfEn0Br8P
E9VNFzGkwF3iKhUJ5iCMZm/3Z+9kf9ZW/12enZyZjJFLi8swuYSl7kHfr/Xtlvv/Qd/wsQ9DQIIj
jEmL9rxcZ+3FOi+DIn/Kfva/fbgcXVHi+p/80dsP+rR+eOjv5Y77g/9F7vjhiz1867eeAwrSK8r7
9T/+RbI+AyQkbazyooM4ch5/LhjSZ3LFwL9MlA/7D1s7LT0boV+Nwdvd2w7m23/z4qt/i8uo6F+C
48UvZKN1lsHv9H3nAS/6jqwtio7abt9x2hJlswdXUmnisx3l//2+r+6hDQ091HW8b8W+/P/f8PpN
NAlAuyrbt8zhujMLdJWyAA6729+zbf+fzIJfjgS8TsTAeYG/MxV2nvJsKmDMQp3DYiB+vPHn40AJ
BRomiwE4zMPnw43DIwja4Pw5eCTQsJAeTpnnQ8CGwAgohkQI+/AhRvlYU+FpCLZfbBsl/Nis/8qe
yGTQyDGBLNo7GQzxs4ERNXqwvacenw87EkSqh04G09B1i8Tbtqevt4fHYiNRcf8hmvhYc8IEeYKx
KkopcKlRVXvtR/6XT0wMFYH68/JZajsLhJ/3Dos/B+tjDQb3TyrAB++V1mf0b3pdnJ4J3392xgHY
oIYhugl1/eHz4SbFE2GEL37o8sARC4cKeSeA4LhAAU7GA8DcrottqPIBA4htVHfAXml97nPHKty7
x8+ryQCKQCJx//gH29n3gUai3yGQ/DYAkKr4glhaj1w4dFpgW0L0jCDEw4dB3tkoTArhFgjY7ez4
qOFlrz556EhoTA4RgO6Pnr4YCfEzOluEl6yih89HDateccv+B6cGNRBiJ7TD9s0JdgwDRDXuCNC6
+s+HiykItPdIsPzlcUBNHweIXpDz1aJQUHEEHfR/ddHcuRxsr+Gze+7I+oPG3O/eN3ee8+KSQVxt
9Aoy23e8E0DoGEciK4cw9GM09eHmACPBBP0bYihmAdxF5Gx/7oA7+wJj1KvpPEbgH24kCKWwwf4b
4mu4EHKvF/SrGWHBlNAQnv3Y+yN6RwefFKaoE1PKu9GkBAnF0PFTfbx5f7gA4ml72Ia5B4VSMsap
KsHS3snAtRPsA/JS8ocNqA+OF4gmORos0m7b+b4zGTglTUYHUt3jKfpRR0I7+GphfAZ4qxGWPvZ0
ZyTIxhBTywbMz+1k+bAjcfANg/u2QcjQV013zghM+AiYnlKTH3YEDj4l+hx9PxWw29h+dkail7KD
awdYZzsXPtx9gthRk3qk2GG3iT5GRvTUlHYXg/hZZ8/AuemjDsDjGdEXGg4dApL1bI+9JvHOaiAg
kWXxKZL4qDcpbfvFDjsmMU5An/Ep5fByJDgjcHOAlgqo7eHzUXMv2nbDOmAkyFNzkyJhYfwqYEBx
hOTGB4ye9xlu/OW7JP3nQkKoYGzf9E6epZ8JkFv6a/X29x/2hNhO0QNmAvlGCNm9OcjLxUDMSDip
GCQjt1Pkoy6GnnZ+2M5oUqGTDO6T+y/XjIQqAWf5Ucn4sPeIg88I0gikmbhf75wRrAdK3bjLIO+5
/TyM+QfKxT4dkweXtdkZSC5oFGN+RETPT8v+HkF2FhbaY/7hL+wMvzFcP6AiUDiC+weQiLfO92FJ
fvUHT/iI179/xEb0eSkSUi/+roeMbJv+CSH51xfZqAf4xrNfPsE5Hpp5/OeP/Xvd8ou2njr19MOp
t85W2Te3ffhF+/gtT1chGBO8k35PmfnXwJcfW8M77fyuR9OBLS2BBUHLfKUm9iPO/TnG/9h1Pf2t
rmwxHzRxuvoG7GX1QqnjB+Th0FYWK8Syw1W0eg4t+ZHZOvTpw3KVFeudR2/rj4c++j0r2ANfbz9h
40+YJXiREz/vwLP96dAu9IZi83L1AtH09HjOwr/l8XH+53/0fmVn3+IXr/ipHeLCv6MdNKfz4s//
uns5S58aYWs9uJHf9W85+L2zGP7896cv/Cz3399aDu3FdJ31ay3/dOJlq18MFmf/oc0s2Ygrb+/7
Jj4+/On364z9aJ0/Pev5KHEvP7SB39BpPPAtb1t4mLTe0/d91gldevrhXgjmb23fvymzdGhHVvgc
rD5dZV7k3a/uP10+LpOn7/+8U3/DUue0+Lp29k2sXjXg0PfO0/8tKFZOxoG3tw2C2UPbeF9L4cA3
MsqTlRdQ8Xv6rs9fwd+w+kbBp8u1d7fvTNL/hrU3CphP+ael9+d/7nsFvcLWoa9guPJXd3/+175j
r8cyH/r4o1Wcld/2jU8PjDz06f/WlXvH5W9YXE8x8tOXfJw4T9XWQ7/50SpDCDlafVpmceVF316E
ZXsxcoe2OIvu18ma/4lYz79s9hXw5u1m991NfmDSX99YnrDm+/7Zy9tY/xffgvUq+9f/BgAA//8=
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svg"/><Relationship Id="rId1" Type="http://schemas.openxmlformats.org/officeDocument/2006/relationships/image" Target="../media/image8.png"/><Relationship Id="rId6" Type="http://schemas.openxmlformats.org/officeDocument/2006/relationships/image" Target="../media/image13.svg"/><Relationship Id="rId5" Type="http://schemas.openxmlformats.org/officeDocument/2006/relationships/image" Target="../media/image12.png"/><Relationship Id="rId4" Type="http://schemas.openxmlformats.org/officeDocument/2006/relationships/image" Target="../media/image11.sv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svg"/><Relationship Id="rId1" Type="http://schemas.openxmlformats.org/officeDocument/2006/relationships/image" Target="../media/image8.png"/><Relationship Id="rId6" Type="http://schemas.openxmlformats.org/officeDocument/2006/relationships/image" Target="../media/image13.svg"/><Relationship Id="rId5" Type="http://schemas.openxmlformats.org/officeDocument/2006/relationships/image" Target="../media/image12.png"/><Relationship Id="rId4" Type="http://schemas.openxmlformats.org/officeDocument/2006/relationships/image" Target="../media/image11.sv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5_1">
  <dgm:title val=""/>
  <dgm:desc val=""/>
  <dgm:catLst>
    <dgm:cat type="accent5" pri="11100"/>
  </dgm:catLst>
  <dgm:styleLbl name="node0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5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5">
        <a:tint val="4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5">
        <a:tint val="4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5">
        <a:tint val="4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5"/>
    </dgm:fillClrLst>
    <dgm:linClrLst meth="repeat">
      <a:schemeClr val="accent5"/>
    </dgm:linClrLst>
    <dgm:effectClrLst/>
    <dgm:txLinClrLst/>
    <dgm:txFillClrLst/>
    <dgm:txEffectClrLst/>
  </dgm:styleLbl>
  <dgm:styleLbl name="parChTrans2D3">
    <dgm:fillClrLst meth="repeat">
      <a:schemeClr val="accent5"/>
    </dgm:fillClrLst>
    <dgm:linClrLst meth="repeat">
      <a:schemeClr val="accent5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/>
    </dgm:fillClrLst>
    <dgm:linClrLst meth="repeat">
      <a:schemeClr val="accent5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/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/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5">
        <a:alpha val="90000"/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5">
        <a:alpha val="90000"/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5">
        <a:alpha val="90000"/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5">
        <a:alpha val="40000"/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5">
        <a:alpha val="90000"/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5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5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5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5">
        <a:alpha val="90000"/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5">
        <a:alpha val="90000"/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5">
        <a:alpha val="90000"/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5">
        <a:alpha val="90000"/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8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76244AC-6CB4-477F-BACD-0AB7215BC97A}" type="doc">
      <dgm:prSet loTypeId="urn:microsoft.com/office/officeart/2008/layout/CaptionedPictures" loCatId="picture" qsTypeId="urn:microsoft.com/office/officeart/2005/8/quickstyle/simple5" qsCatId="simple" csTypeId="urn:microsoft.com/office/officeart/2005/8/colors/accent5_1" csCatId="accent5" phldr="1"/>
      <dgm:spPr/>
      <dgm:t>
        <a:bodyPr/>
        <a:lstStyle/>
        <a:p>
          <a:endParaRPr lang="es-DO"/>
        </a:p>
      </dgm:t>
    </dgm:pt>
    <dgm:pt modelId="{2CA603B2-C2B3-4E09-83D0-18EFC554E8AE}">
      <dgm:prSet phldrT="[Texto]"/>
      <dgm:spPr/>
      <dgm:t>
        <a:bodyPr/>
        <a:lstStyle/>
        <a:p>
          <a:r>
            <a:rPr lang="es-DO">
              <a:latin typeface="Avenir Next LT Pro" panose="020B0504020202020204" pitchFamily="34" charset="0"/>
            </a:rPr>
            <a:t>RD$26,166.8</a:t>
          </a:r>
        </a:p>
      </dgm:t>
    </dgm:pt>
    <dgm:pt modelId="{AE6B26BD-F563-4B4B-9C84-9C6447DD667F}" type="parTrans" cxnId="{8A43F408-372B-4EA1-97C8-A570FACD8E5D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F48BCE6C-38E3-4CC3-A555-E84079298840}" type="sibTrans" cxnId="{8A43F408-372B-4EA1-97C8-A570FACD8E5D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39F7120C-DC5E-4541-AFEB-1F3AF8183017}">
      <dgm:prSet phldrT="[Texto]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b="1">
              <a:solidFill>
                <a:schemeClr val="bg1"/>
              </a:solidFill>
              <a:latin typeface="Avenir Next LT Pro" panose="020B0504020202020204" pitchFamily="34" charset="0"/>
            </a:rPr>
            <a:t>MINISTERIO DE EDUCACIÓN</a:t>
          </a:r>
        </a:p>
      </dgm:t>
    </dgm:pt>
    <dgm:pt modelId="{AAE38ECC-E843-4A4C-9671-9F23A39962C2}" type="parTrans" cxnId="{E9B46958-7901-4E5B-BC3B-0F675AE2144D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EA74ABDC-EDF5-4CAA-942B-DCD42575F65D}" type="sibTrans" cxnId="{E9B46958-7901-4E5B-BC3B-0F675AE2144D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3646B7B6-DD38-4213-A2F2-3FB348F9A97E}">
      <dgm:prSet phldrT="[Texto]"/>
      <dgm:spPr/>
      <dgm:t>
        <a:bodyPr/>
        <a:lstStyle/>
        <a:p>
          <a:r>
            <a:rPr lang="es-DO">
              <a:latin typeface="Avenir Next LT Pro" panose="020B0504020202020204" pitchFamily="34" charset="0"/>
            </a:rPr>
            <a:t>RD$17,011.5</a:t>
          </a:r>
        </a:p>
      </dgm:t>
    </dgm:pt>
    <dgm:pt modelId="{E31BEFFD-A728-49FF-91EF-EDFDCFC32B8E}" type="parTrans" cxnId="{28FE66DE-4943-49A8-96C1-1E196027F632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5889B712-BC11-423C-9472-BAD04D154236}" type="sibTrans" cxnId="{28FE66DE-4943-49A8-96C1-1E196027F632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8E599F09-6872-48CD-9750-6B4462BAEB96}">
      <dgm:prSet phldrT="[Texto]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b="1">
              <a:solidFill>
                <a:schemeClr val="bg1"/>
              </a:solidFill>
              <a:latin typeface="Avenir Next LT Pro" panose="020B0504020202020204" pitchFamily="34" charset="0"/>
            </a:rPr>
            <a:t>PRESIDENCIA DE LA REPÚBLICA</a:t>
          </a:r>
        </a:p>
      </dgm:t>
    </dgm:pt>
    <dgm:pt modelId="{9E9E1E56-8439-4765-B94A-EFD830FFC827}" type="parTrans" cxnId="{250868F7-329A-49B0-9E34-BC4A47E60E83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8C92627A-D6E5-467A-8719-936E1BD3870A}" type="sibTrans" cxnId="{250868F7-329A-49B0-9E34-BC4A47E60E83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9E227205-65D7-4A57-A6D3-7A7C07C226A9}">
      <dgm:prSet phldrT="[Texto]"/>
      <dgm:spPr/>
      <dgm:t>
        <a:bodyPr/>
        <a:lstStyle/>
        <a:p>
          <a:r>
            <a:rPr lang="es-DO">
              <a:latin typeface="Avenir Next LT Pro" panose="020B0504020202020204" pitchFamily="34" charset="0"/>
            </a:rPr>
            <a:t>RD$13,398.1</a:t>
          </a:r>
        </a:p>
      </dgm:t>
    </dgm:pt>
    <dgm:pt modelId="{DCD0B02B-42B0-4C48-9D78-789776C8E542}" type="parTrans" cxnId="{976EED25-F100-4776-9BAB-AA4BAB06CCAC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F2CA7876-27B2-4813-BBDE-C19488EE0AD6}" type="sibTrans" cxnId="{976EED25-F100-4776-9BAB-AA4BAB06CCAC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D2664FCB-9040-4218-9089-7422B4018F17}">
      <dgm:prSet phldrT="[Texto]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b="1">
              <a:solidFill>
                <a:schemeClr val="bg1"/>
              </a:solidFill>
              <a:latin typeface="Avenir Next LT Pro" panose="020B0504020202020204" pitchFamily="34" charset="0"/>
            </a:rPr>
            <a:t>MINISTERIO DE SALUD PÚBLICA Y ASISTENCIA SOCIAL</a:t>
          </a:r>
        </a:p>
      </dgm:t>
    </dgm:pt>
    <dgm:pt modelId="{BC17D3FE-0E12-49E1-A184-1ECA0E042D2A}" type="parTrans" cxnId="{C8454DB9-6182-4D05-9DA7-A7F3A4F15BA7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074C430E-E53A-4F1C-A305-136EA69348BB}" type="sibTrans" cxnId="{C8454DB9-6182-4D05-9DA7-A7F3A4F15BA7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CA0F8181-864D-4B07-B8C1-39BFBBE1E60E}" type="pres">
      <dgm:prSet presAssocID="{776244AC-6CB4-477F-BACD-0AB7215BC97A}" presName="Name0" presStyleCnt="0">
        <dgm:presLayoutVars>
          <dgm:chMax/>
          <dgm:chPref/>
          <dgm:dir/>
        </dgm:presLayoutVars>
      </dgm:prSet>
      <dgm:spPr/>
    </dgm:pt>
    <dgm:pt modelId="{6817B9EB-A5CF-4EF6-9424-758B3CD55AA5}" type="pres">
      <dgm:prSet presAssocID="{2CA603B2-C2B3-4E09-83D0-18EFC554E8AE}" presName="composite" presStyleCnt="0">
        <dgm:presLayoutVars>
          <dgm:chMax val="1"/>
          <dgm:chPref val="1"/>
        </dgm:presLayoutVars>
      </dgm:prSet>
      <dgm:spPr/>
    </dgm:pt>
    <dgm:pt modelId="{3EDD7A1A-84D6-4179-8179-9D488BCC88F7}" type="pres">
      <dgm:prSet presAssocID="{2CA603B2-C2B3-4E09-83D0-18EFC554E8AE}" presName="Accent" presStyleLbl="trAlignAcc1" presStyleIdx="0" presStyleCnt="3">
        <dgm:presLayoutVars>
          <dgm:chMax val="0"/>
          <dgm:chPref val="0"/>
        </dgm:presLayoutVars>
      </dgm:prSet>
      <dgm:spPr/>
    </dgm:pt>
    <dgm:pt modelId="{79CDD356-7399-4AF2-85B8-6DF23FB266C4}" type="pres">
      <dgm:prSet presAssocID="{2CA603B2-C2B3-4E09-83D0-18EFC554E8AE}" presName="Image" presStyleLbl="alignImgPlace1" presStyleIdx="0" presStyleCnt="3">
        <dgm:presLayoutVars>
          <dgm:chMax val="0"/>
          <dgm:chPref val="0"/>
        </dgm:presLayoutVars>
      </dgm:prSet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 t="-9000" b="-9000"/>
          </a:stretch>
        </a:blipFill>
      </dgm:spPr>
      <dgm:extLst>
        <a:ext uri="{E40237B7-FDA0-4F09-8148-C483321AD2D9}">
          <dgm14:cNvPr xmlns:dgm14="http://schemas.microsoft.com/office/drawing/2010/diagram" id="0" name="" descr="Libro abierto contorno"/>
        </a:ext>
      </dgm:extLst>
    </dgm:pt>
    <dgm:pt modelId="{B15F1C57-A716-4732-8A70-7D1FC34491A0}" type="pres">
      <dgm:prSet presAssocID="{2CA603B2-C2B3-4E09-83D0-18EFC554E8AE}" presName="ChildComposite" presStyleCnt="0"/>
      <dgm:spPr/>
    </dgm:pt>
    <dgm:pt modelId="{88706FB4-162C-4407-A255-0D835579BC67}" type="pres">
      <dgm:prSet presAssocID="{2CA603B2-C2B3-4E09-83D0-18EFC554E8AE}" presName="Child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B363EE4D-BA97-4094-A9E9-D0A8E98FDBF9}" type="pres">
      <dgm:prSet presAssocID="{2CA603B2-C2B3-4E09-83D0-18EFC554E8AE}" presName="Parent" presStyleLbl="revTx" presStyleIdx="0" presStyleCnt="3">
        <dgm:presLayoutVars>
          <dgm:chMax val="1"/>
          <dgm:chPref val="0"/>
          <dgm:bulletEnabled val="1"/>
        </dgm:presLayoutVars>
      </dgm:prSet>
      <dgm:spPr/>
    </dgm:pt>
    <dgm:pt modelId="{39E8C64C-D4BE-4FA4-A57B-019989ADA791}" type="pres">
      <dgm:prSet presAssocID="{F48BCE6C-38E3-4CC3-A555-E84079298840}" presName="sibTrans" presStyleCnt="0"/>
      <dgm:spPr/>
    </dgm:pt>
    <dgm:pt modelId="{FF7D3569-22B8-4F26-89AC-A2A668C87BC9}" type="pres">
      <dgm:prSet presAssocID="{3646B7B6-DD38-4213-A2F2-3FB348F9A97E}" presName="composite" presStyleCnt="0">
        <dgm:presLayoutVars>
          <dgm:chMax val="1"/>
          <dgm:chPref val="1"/>
        </dgm:presLayoutVars>
      </dgm:prSet>
      <dgm:spPr/>
    </dgm:pt>
    <dgm:pt modelId="{E5AE245A-C7DC-4F50-9CA6-42FA262C800D}" type="pres">
      <dgm:prSet presAssocID="{3646B7B6-DD38-4213-A2F2-3FB348F9A97E}" presName="Accent" presStyleLbl="trAlignAcc1" presStyleIdx="1" presStyleCnt="3">
        <dgm:presLayoutVars>
          <dgm:chMax val="0"/>
          <dgm:chPref val="0"/>
        </dgm:presLayoutVars>
      </dgm:prSet>
      <dgm:spPr/>
    </dgm:pt>
    <dgm:pt modelId="{75071B88-0846-4F1C-A628-2CC038E8BEDD}" type="pres">
      <dgm:prSet presAssocID="{3646B7B6-DD38-4213-A2F2-3FB348F9A97E}" presName="Image" presStyleLbl="alignImgPlace1" presStyleIdx="1" presStyleCnt="3">
        <dgm:presLayoutVars>
          <dgm:chMax val="0"/>
          <dgm:chPref val="0"/>
        </dgm:presLayoutVars>
      </dgm:prSet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 t="-9000" b="-9000"/>
          </a:stretch>
        </a:blipFill>
      </dgm:spPr>
      <dgm:extLst>
        <a:ext uri="{E40237B7-FDA0-4F09-8148-C483321AD2D9}">
          <dgm14:cNvPr xmlns:dgm14="http://schemas.microsoft.com/office/drawing/2010/diagram" id="0" name="" descr="Banco contorno"/>
        </a:ext>
      </dgm:extLst>
    </dgm:pt>
    <dgm:pt modelId="{26D1AE7D-FFD7-46BA-BAFA-1B72B50DF42B}" type="pres">
      <dgm:prSet presAssocID="{3646B7B6-DD38-4213-A2F2-3FB348F9A97E}" presName="ChildComposite" presStyleCnt="0"/>
      <dgm:spPr/>
    </dgm:pt>
    <dgm:pt modelId="{AF69D5E5-0BFE-4640-8A32-B365CB043024}" type="pres">
      <dgm:prSet presAssocID="{3646B7B6-DD38-4213-A2F2-3FB348F9A97E}" presName="Child" presStyleLbl="node1" presStyleIdx="1" presStyleCnt="3">
        <dgm:presLayoutVars>
          <dgm:chMax val="0"/>
          <dgm:chPref val="0"/>
          <dgm:bulletEnabled val="1"/>
        </dgm:presLayoutVars>
      </dgm:prSet>
      <dgm:spPr/>
    </dgm:pt>
    <dgm:pt modelId="{7244C383-DB71-4B37-93BC-C76CE878AB1E}" type="pres">
      <dgm:prSet presAssocID="{3646B7B6-DD38-4213-A2F2-3FB348F9A97E}" presName="Parent" presStyleLbl="revTx" presStyleIdx="1" presStyleCnt="3">
        <dgm:presLayoutVars>
          <dgm:chMax val="1"/>
          <dgm:chPref val="0"/>
          <dgm:bulletEnabled val="1"/>
        </dgm:presLayoutVars>
      </dgm:prSet>
      <dgm:spPr/>
    </dgm:pt>
    <dgm:pt modelId="{4E5BBF58-FD69-404C-957A-D91749874B51}" type="pres">
      <dgm:prSet presAssocID="{5889B712-BC11-423C-9472-BAD04D154236}" presName="sibTrans" presStyleCnt="0"/>
      <dgm:spPr/>
    </dgm:pt>
    <dgm:pt modelId="{4A83699B-8663-41CE-BE2C-7CE5A2EB45FD}" type="pres">
      <dgm:prSet presAssocID="{9E227205-65D7-4A57-A6D3-7A7C07C226A9}" presName="composite" presStyleCnt="0">
        <dgm:presLayoutVars>
          <dgm:chMax val="1"/>
          <dgm:chPref val="1"/>
        </dgm:presLayoutVars>
      </dgm:prSet>
      <dgm:spPr/>
    </dgm:pt>
    <dgm:pt modelId="{360D47FD-B553-405E-8777-58BC3E3DACC5}" type="pres">
      <dgm:prSet presAssocID="{9E227205-65D7-4A57-A6D3-7A7C07C226A9}" presName="Accent" presStyleLbl="trAlignAcc1" presStyleIdx="2" presStyleCnt="3">
        <dgm:presLayoutVars>
          <dgm:chMax val="0"/>
          <dgm:chPref val="0"/>
        </dgm:presLayoutVars>
      </dgm:prSet>
      <dgm:spPr/>
    </dgm:pt>
    <dgm:pt modelId="{19CFA81F-BE28-489A-995C-BADEA4E925D9}" type="pres">
      <dgm:prSet presAssocID="{9E227205-65D7-4A57-A6D3-7A7C07C226A9}" presName="Image" presStyleLbl="alignImgPlace1" presStyleIdx="2" presStyleCnt="3">
        <dgm:presLayoutVars>
          <dgm:chMax val="0"/>
          <dgm:chPref val="0"/>
        </dgm:presLayoutVars>
      </dgm:prSet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 t="-9000" b="-9000"/>
          </a:stretch>
        </a:blipFill>
      </dgm:spPr>
      <dgm:extLst>
        <a:ext uri="{E40237B7-FDA0-4F09-8148-C483321AD2D9}">
          <dgm14:cNvPr xmlns:dgm14="http://schemas.microsoft.com/office/drawing/2010/diagram" id="0" name="" descr="Corazón con pulso con relleno sólido"/>
        </a:ext>
      </dgm:extLst>
    </dgm:pt>
    <dgm:pt modelId="{F639C43C-D851-454F-B997-9D482A1559FB}" type="pres">
      <dgm:prSet presAssocID="{9E227205-65D7-4A57-A6D3-7A7C07C226A9}" presName="ChildComposite" presStyleCnt="0"/>
      <dgm:spPr/>
    </dgm:pt>
    <dgm:pt modelId="{A1B82123-AB9A-4167-9BBF-E8C9BB8F514D}" type="pres">
      <dgm:prSet presAssocID="{9E227205-65D7-4A57-A6D3-7A7C07C226A9}" presName="Child" presStyleLbl="node1" presStyleIdx="2" presStyleCnt="3">
        <dgm:presLayoutVars>
          <dgm:chMax val="0"/>
          <dgm:chPref val="0"/>
          <dgm:bulletEnabled val="1"/>
        </dgm:presLayoutVars>
      </dgm:prSet>
      <dgm:spPr/>
    </dgm:pt>
    <dgm:pt modelId="{D2B1B8C4-5F43-4876-94C1-5ABDDED03599}" type="pres">
      <dgm:prSet presAssocID="{9E227205-65D7-4A57-A6D3-7A7C07C226A9}" presName="Parent" presStyleLbl="revTx" presStyleIdx="2" presStyleCnt="3">
        <dgm:presLayoutVars>
          <dgm:chMax val="1"/>
          <dgm:chPref val="0"/>
          <dgm:bulletEnabled val="1"/>
        </dgm:presLayoutVars>
      </dgm:prSet>
      <dgm:spPr/>
    </dgm:pt>
  </dgm:ptLst>
  <dgm:cxnLst>
    <dgm:cxn modelId="{8A43F408-372B-4EA1-97C8-A570FACD8E5D}" srcId="{776244AC-6CB4-477F-BACD-0AB7215BC97A}" destId="{2CA603B2-C2B3-4E09-83D0-18EFC554E8AE}" srcOrd="0" destOrd="0" parTransId="{AE6B26BD-F563-4B4B-9C84-9C6447DD667F}" sibTransId="{F48BCE6C-38E3-4CC3-A555-E84079298840}"/>
    <dgm:cxn modelId="{F83B300A-8D6D-4826-9462-4F8DC1009944}" type="presOf" srcId="{3646B7B6-DD38-4213-A2F2-3FB348F9A97E}" destId="{7244C383-DB71-4B37-93BC-C76CE878AB1E}" srcOrd="0" destOrd="0" presId="urn:microsoft.com/office/officeart/2008/layout/CaptionedPictures"/>
    <dgm:cxn modelId="{07310314-EC79-42DA-8A2A-D775DC4D83A6}" type="presOf" srcId="{8E599F09-6872-48CD-9750-6B4462BAEB96}" destId="{AF69D5E5-0BFE-4640-8A32-B365CB043024}" srcOrd="0" destOrd="0" presId="urn:microsoft.com/office/officeart/2008/layout/CaptionedPictures"/>
    <dgm:cxn modelId="{976EED25-F100-4776-9BAB-AA4BAB06CCAC}" srcId="{776244AC-6CB4-477F-BACD-0AB7215BC97A}" destId="{9E227205-65D7-4A57-A6D3-7A7C07C226A9}" srcOrd="2" destOrd="0" parTransId="{DCD0B02B-42B0-4C48-9D78-789776C8E542}" sibTransId="{F2CA7876-27B2-4813-BBDE-C19488EE0AD6}"/>
    <dgm:cxn modelId="{1D40D52F-4677-485B-9F81-136909B37637}" type="presOf" srcId="{D2664FCB-9040-4218-9089-7422B4018F17}" destId="{A1B82123-AB9A-4167-9BBF-E8C9BB8F514D}" srcOrd="0" destOrd="0" presId="urn:microsoft.com/office/officeart/2008/layout/CaptionedPictures"/>
    <dgm:cxn modelId="{768B8F49-C0E5-4FE4-9CAA-6579806A967A}" type="presOf" srcId="{2CA603B2-C2B3-4E09-83D0-18EFC554E8AE}" destId="{B363EE4D-BA97-4094-A9E9-D0A8E98FDBF9}" srcOrd="0" destOrd="0" presId="urn:microsoft.com/office/officeart/2008/layout/CaptionedPictures"/>
    <dgm:cxn modelId="{E9B46958-7901-4E5B-BC3B-0F675AE2144D}" srcId="{2CA603B2-C2B3-4E09-83D0-18EFC554E8AE}" destId="{39F7120C-DC5E-4541-AFEB-1F3AF8183017}" srcOrd="0" destOrd="0" parTransId="{AAE38ECC-E843-4A4C-9671-9F23A39962C2}" sibTransId="{EA74ABDC-EDF5-4CAA-942B-DCD42575F65D}"/>
    <dgm:cxn modelId="{3BE4E278-E5FE-4DF1-AEA7-D065E667AE87}" type="presOf" srcId="{776244AC-6CB4-477F-BACD-0AB7215BC97A}" destId="{CA0F8181-864D-4B07-B8C1-39BFBBE1E60E}" srcOrd="0" destOrd="0" presId="urn:microsoft.com/office/officeart/2008/layout/CaptionedPictures"/>
    <dgm:cxn modelId="{4D92F298-D2AB-4033-950B-D078CB62A320}" type="presOf" srcId="{9E227205-65D7-4A57-A6D3-7A7C07C226A9}" destId="{D2B1B8C4-5F43-4876-94C1-5ABDDED03599}" srcOrd="0" destOrd="0" presId="urn:microsoft.com/office/officeart/2008/layout/CaptionedPictures"/>
    <dgm:cxn modelId="{C8454DB9-6182-4D05-9DA7-A7F3A4F15BA7}" srcId="{9E227205-65D7-4A57-A6D3-7A7C07C226A9}" destId="{D2664FCB-9040-4218-9089-7422B4018F17}" srcOrd="0" destOrd="0" parTransId="{BC17D3FE-0E12-49E1-A184-1ECA0E042D2A}" sibTransId="{074C430E-E53A-4F1C-A305-136EA69348BB}"/>
    <dgm:cxn modelId="{2C1E02DC-86DC-4185-8E0C-2D7D88BB63CF}" type="presOf" srcId="{39F7120C-DC5E-4541-AFEB-1F3AF8183017}" destId="{88706FB4-162C-4407-A255-0D835579BC67}" srcOrd="0" destOrd="0" presId="urn:microsoft.com/office/officeart/2008/layout/CaptionedPictures"/>
    <dgm:cxn modelId="{28FE66DE-4943-49A8-96C1-1E196027F632}" srcId="{776244AC-6CB4-477F-BACD-0AB7215BC97A}" destId="{3646B7B6-DD38-4213-A2F2-3FB348F9A97E}" srcOrd="1" destOrd="0" parTransId="{E31BEFFD-A728-49FF-91EF-EDFDCFC32B8E}" sibTransId="{5889B712-BC11-423C-9472-BAD04D154236}"/>
    <dgm:cxn modelId="{250868F7-329A-49B0-9E34-BC4A47E60E83}" srcId="{3646B7B6-DD38-4213-A2F2-3FB348F9A97E}" destId="{8E599F09-6872-48CD-9750-6B4462BAEB96}" srcOrd="0" destOrd="0" parTransId="{9E9E1E56-8439-4765-B94A-EFD830FFC827}" sibTransId="{8C92627A-D6E5-467A-8719-936E1BD3870A}"/>
    <dgm:cxn modelId="{A7C377DD-88C5-498B-A906-BCB62E50CCBC}" type="presParOf" srcId="{CA0F8181-864D-4B07-B8C1-39BFBBE1E60E}" destId="{6817B9EB-A5CF-4EF6-9424-758B3CD55AA5}" srcOrd="0" destOrd="0" presId="urn:microsoft.com/office/officeart/2008/layout/CaptionedPictures"/>
    <dgm:cxn modelId="{9D99669F-387C-40E5-900A-C03AED1722D5}" type="presParOf" srcId="{6817B9EB-A5CF-4EF6-9424-758B3CD55AA5}" destId="{3EDD7A1A-84D6-4179-8179-9D488BCC88F7}" srcOrd="0" destOrd="0" presId="urn:microsoft.com/office/officeart/2008/layout/CaptionedPictures"/>
    <dgm:cxn modelId="{56838D86-4893-4F24-8ADC-7BC36F4E013F}" type="presParOf" srcId="{6817B9EB-A5CF-4EF6-9424-758B3CD55AA5}" destId="{79CDD356-7399-4AF2-85B8-6DF23FB266C4}" srcOrd="1" destOrd="0" presId="urn:microsoft.com/office/officeart/2008/layout/CaptionedPictures"/>
    <dgm:cxn modelId="{B58B85C1-E688-4E02-8B31-C7598B4B257C}" type="presParOf" srcId="{6817B9EB-A5CF-4EF6-9424-758B3CD55AA5}" destId="{B15F1C57-A716-4732-8A70-7D1FC34491A0}" srcOrd="2" destOrd="0" presId="urn:microsoft.com/office/officeart/2008/layout/CaptionedPictures"/>
    <dgm:cxn modelId="{A4DC792E-ADD8-407E-92A5-36407047CEBE}" type="presParOf" srcId="{B15F1C57-A716-4732-8A70-7D1FC34491A0}" destId="{88706FB4-162C-4407-A255-0D835579BC67}" srcOrd="0" destOrd="0" presId="urn:microsoft.com/office/officeart/2008/layout/CaptionedPictures"/>
    <dgm:cxn modelId="{A3018BAD-82AB-4792-8CE4-CF50374A6C6F}" type="presParOf" srcId="{B15F1C57-A716-4732-8A70-7D1FC34491A0}" destId="{B363EE4D-BA97-4094-A9E9-D0A8E98FDBF9}" srcOrd="1" destOrd="0" presId="urn:microsoft.com/office/officeart/2008/layout/CaptionedPictures"/>
    <dgm:cxn modelId="{654847A1-86C6-4910-84B1-1ABCDCDD3C3F}" type="presParOf" srcId="{CA0F8181-864D-4B07-B8C1-39BFBBE1E60E}" destId="{39E8C64C-D4BE-4FA4-A57B-019989ADA791}" srcOrd="1" destOrd="0" presId="urn:microsoft.com/office/officeart/2008/layout/CaptionedPictures"/>
    <dgm:cxn modelId="{62DECB4C-5CA9-4F37-9875-3F6DBBD7452F}" type="presParOf" srcId="{CA0F8181-864D-4B07-B8C1-39BFBBE1E60E}" destId="{FF7D3569-22B8-4F26-89AC-A2A668C87BC9}" srcOrd="2" destOrd="0" presId="urn:microsoft.com/office/officeart/2008/layout/CaptionedPictures"/>
    <dgm:cxn modelId="{70029C27-84FB-4DAA-9DE3-3B6C95A70CEB}" type="presParOf" srcId="{FF7D3569-22B8-4F26-89AC-A2A668C87BC9}" destId="{E5AE245A-C7DC-4F50-9CA6-42FA262C800D}" srcOrd="0" destOrd="0" presId="urn:microsoft.com/office/officeart/2008/layout/CaptionedPictures"/>
    <dgm:cxn modelId="{1D2500CE-CED9-4CF5-9932-9C408FF9E7EC}" type="presParOf" srcId="{FF7D3569-22B8-4F26-89AC-A2A668C87BC9}" destId="{75071B88-0846-4F1C-A628-2CC038E8BEDD}" srcOrd="1" destOrd="0" presId="urn:microsoft.com/office/officeart/2008/layout/CaptionedPictures"/>
    <dgm:cxn modelId="{3C92A459-881F-4B70-B99B-E22FCB48B291}" type="presParOf" srcId="{FF7D3569-22B8-4F26-89AC-A2A668C87BC9}" destId="{26D1AE7D-FFD7-46BA-BAFA-1B72B50DF42B}" srcOrd="2" destOrd="0" presId="urn:microsoft.com/office/officeart/2008/layout/CaptionedPictures"/>
    <dgm:cxn modelId="{CA3F3BDC-9F44-4328-A7FD-6B440FAB1307}" type="presParOf" srcId="{26D1AE7D-FFD7-46BA-BAFA-1B72B50DF42B}" destId="{AF69D5E5-0BFE-4640-8A32-B365CB043024}" srcOrd="0" destOrd="0" presId="urn:microsoft.com/office/officeart/2008/layout/CaptionedPictures"/>
    <dgm:cxn modelId="{2F1379CA-FE85-4274-8D89-0700BD8F572F}" type="presParOf" srcId="{26D1AE7D-FFD7-46BA-BAFA-1B72B50DF42B}" destId="{7244C383-DB71-4B37-93BC-C76CE878AB1E}" srcOrd="1" destOrd="0" presId="urn:microsoft.com/office/officeart/2008/layout/CaptionedPictures"/>
    <dgm:cxn modelId="{680ECB68-3606-4EDC-8CE7-E9D11DB02614}" type="presParOf" srcId="{CA0F8181-864D-4B07-B8C1-39BFBBE1E60E}" destId="{4E5BBF58-FD69-404C-957A-D91749874B51}" srcOrd="3" destOrd="0" presId="urn:microsoft.com/office/officeart/2008/layout/CaptionedPictures"/>
    <dgm:cxn modelId="{E08A3F21-5AF6-4428-BAA2-4935138920AE}" type="presParOf" srcId="{CA0F8181-864D-4B07-B8C1-39BFBBE1E60E}" destId="{4A83699B-8663-41CE-BE2C-7CE5A2EB45FD}" srcOrd="4" destOrd="0" presId="urn:microsoft.com/office/officeart/2008/layout/CaptionedPictures"/>
    <dgm:cxn modelId="{105BBD69-955F-4B2D-A4B3-2147D54983E3}" type="presParOf" srcId="{4A83699B-8663-41CE-BE2C-7CE5A2EB45FD}" destId="{360D47FD-B553-405E-8777-58BC3E3DACC5}" srcOrd="0" destOrd="0" presId="urn:microsoft.com/office/officeart/2008/layout/CaptionedPictures"/>
    <dgm:cxn modelId="{452921D4-5EDF-4E5E-9CB3-B3D9BE06BC1C}" type="presParOf" srcId="{4A83699B-8663-41CE-BE2C-7CE5A2EB45FD}" destId="{19CFA81F-BE28-489A-995C-BADEA4E925D9}" srcOrd="1" destOrd="0" presId="urn:microsoft.com/office/officeart/2008/layout/CaptionedPictures"/>
    <dgm:cxn modelId="{51A91608-2BDB-4EBA-A8D8-B19F5686B54C}" type="presParOf" srcId="{4A83699B-8663-41CE-BE2C-7CE5A2EB45FD}" destId="{F639C43C-D851-454F-B997-9D482A1559FB}" srcOrd="2" destOrd="0" presId="urn:microsoft.com/office/officeart/2008/layout/CaptionedPictures"/>
    <dgm:cxn modelId="{36A43543-BCEE-4393-81FD-ABA9CDB932D2}" type="presParOf" srcId="{F639C43C-D851-454F-B997-9D482A1559FB}" destId="{A1B82123-AB9A-4167-9BBF-E8C9BB8F514D}" srcOrd="0" destOrd="0" presId="urn:microsoft.com/office/officeart/2008/layout/CaptionedPictures"/>
    <dgm:cxn modelId="{86F4CD0E-2E29-43D3-A9B2-BD87C27F0C41}" type="presParOf" srcId="{F639C43C-D851-454F-B997-9D482A1559FB}" destId="{D2B1B8C4-5F43-4876-94C1-5ABDDED03599}" srcOrd="1" destOrd="0" presId="urn:microsoft.com/office/officeart/2008/layout/CaptionedPictures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EDD7A1A-84D6-4179-8179-9D488BCC88F7}">
      <dsp:nvSpPr>
        <dsp:cNvPr id="0" name=""/>
        <dsp:cNvSpPr/>
      </dsp:nvSpPr>
      <dsp:spPr>
        <a:xfrm>
          <a:off x="1172" y="505699"/>
          <a:ext cx="1961855" cy="2308064"/>
        </a:xfrm>
        <a:prstGeom prst="rect">
          <a:avLst/>
        </a:prstGeom>
        <a:solidFill>
          <a:schemeClr val="accent5">
            <a:alpha val="40000"/>
            <a:tint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79CDD356-7399-4AF2-85B8-6DF23FB266C4}">
      <dsp:nvSpPr>
        <dsp:cNvPr id="0" name=""/>
        <dsp:cNvSpPr/>
      </dsp:nvSpPr>
      <dsp:spPr>
        <a:xfrm>
          <a:off x="99264" y="598022"/>
          <a:ext cx="1765669" cy="1500242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 t="-9000" b="-9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8706FB4-162C-4407-A255-0D835579BC67}">
      <dsp:nvSpPr>
        <dsp:cNvPr id="0" name=""/>
        <dsp:cNvSpPr/>
      </dsp:nvSpPr>
      <dsp:spPr>
        <a:xfrm>
          <a:off x="99264" y="2329089"/>
          <a:ext cx="1765669" cy="392352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800" b="1" kern="1200">
              <a:solidFill>
                <a:schemeClr val="bg1"/>
              </a:solidFill>
              <a:latin typeface="Avenir Next LT Pro" panose="020B0504020202020204" pitchFamily="34" charset="0"/>
            </a:rPr>
            <a:t>MINISTERIO DE EDUCACIÓN</a:t>
          </a:r>
        </a:p>
      </dsp:txBody>
      <dsp:txXfrm>
        <a:off x="99264" y="2329089"/>
        <a:ext cx="1765669" cy="392352"/>
      </dsp:txXfrm>
    </dsp:sp>
    <dsp:sp modelId="{B363EE4D-BA97-4094-A9E9-D0A8E98FDBF9}">
      <dsp:nvSpPr>
        <dsp:cNvPr id="0" name=""/>
        <dsp:cNvSpPr/>
      </dsp:nvSpPr>
      <dsp:spPr>
        <a:xfrm>
          <a:off x="99264" y="2098264"/>
          <a:ext cx="1765669" cy="23082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kern="1200">
              <a:latin typeface="Avenir Next LT Pro" panose="020B0504020202020204" pitchFamily="34" charset="0"/>
            </a:rPr>
            <a:t>RD$26,166.8</a:t>
          </a:r>
        </a:p>
      </dsp:txBody>
      <dsp:txXfrm>
        <a:off x="99264" y="2098264"/>
        <a:ext cx="1765669" cy="230824"/>
      </dsp:txXfrm>
    </dsp:sp>
    <dsp:sp modelId="{E5AE245A-C7DC-4F50-9CA6-42FA262C800D}">
      <dsp:nvSpPr>
        <dsp:cNvPr id="0" name=""/>
        <dsp:cNvSpPr/>
      </dsp:nvSpPr>
      <dsp:spPr>
        <a:xfrm>
          <a:off x="2438547" y="505699"/>
          <a:ext cx="1961855" cy="2308064"/>
        </a:xfrm>
        <a:prstGeom prst="rect">
          <a:avLst/>
        </a:prstGeom>
        <a:solidFill>
          <a:schemeClr val="accent5">
            <a:alpha val="40000"/>
            <a:tint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75071B88-0846-4F1C-A628-2CC038E8BEDD}">
      <dsp:nvSpPr>
        <dsp:cNvPr id="0" name=""/>
        <dsp:cNvSpPr/>
      </dsp:nvSpPr>
      <dsp:spPr>
        <a:xfrm>
          <a:off x="2536640" y="598022"/>
          <a:ext cx="1765669" cy="1500242"/>
        </a:xfrm>
        <a:prstGeom prst="rect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 t="-9000" b="-9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F69D5E5-0BFE-4640-8A32-B365CB043024}">
      <dsp:nvSpPr>
        <dsp:cNvPr id="0" name=""/>
        <dsp:cNvSpPr/>
      </dsp:nvSpPr>
      <dsp:spPr>
        <a:xfrm>
          <a:off x="2536640" y="2329089"/>
          <a:ext cx="1765669" cy="392352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800" b="1" kern="1200">
              <a:solidFill>
                <a:schemeClr val="bg1"/>
              </a:solidFill>
              <a:latin typeface="Avenir Next LT Pro" panose="020B0504020202020204" pitchFamily="34" charset="0"/>
            </a:rPr>
            <a:t>PRESIDENCIA DE LA REPÚBLICA</a:t>
          </a:r>
        </a:p>
      </dsp:txBody>
      <dsp:txXfrm>
        <a:off x="2536640" y="2329089"/>
        <a:ext cx="1765669" cy="392352"/>
      </dsp:txXfrm>
    </dsp:sp>
    <dsp:sp modelId="{7244C383-DB71-4B37-93BC-C76CE878AB1E}">
      <dsp:nvSpPr>
        <dsp:cNvPr id="0" name=""/>
        <dsp:cNvSpPr/>
      </dsp:nvSpPr>
      <dsp:spPr>
        <a:xfrm>
          <a:off x="2536640" y="2098264"/>
          <a:ext cx="1765669" cy="23082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kern="1200">
              <a:latin typeface="Avenir Next LT Pro" panose="020B0504020202020204" pitchFamily="34" charset="0"/>
            </a:rPr>
            <a:t>RD$17,011.5</a:t>
          </a:r>
        </a:p>
      </dsp:txBody>
      <dsp:txXfrm>
        <a:off x="2536640" y="2098264"/>
        <a:ext cx="1765669" cy="230824"/>
      </dsp:txXfrm>
    </dsp:sp>
    <dsp:sp modelId="{360D47FD-B553-405E-8777-58BC3E3DACC5}">
      <dsp:nvSpPr>
        <dsp:cNvPr id="0" name=""/>
        <dsp:cNvSpPr/>
      </dsp:nvSpPr>
      <dsp:spPr>
        <a:xfrm>
          <a:off x="4875923" y="505699"/>
          <a:ext cx="1961855" cy="2308064"/>
        </a:xfrm>
        <a:prstGeom prst="rect">
          <a:avLst/>
        </a:prstGeom>
        <a:solidFill>
          <a:schemeClr val="accent5">
            <a:alpha val="40000"/>
            <a:tint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9CFA81F-BE28-489A-995C-BADEA4E925D9}">
      <dsp:nvSpPr>
        <dsp:cNvPr id="0" name=""/>
        <dsp:cNvSpPr/>
      </dsp:nvSpPr>
      <dsp:spPr>
        <a:xfrm>
          <a:off x="4974016" y="598022"/>
          <a:ext cx="1765669" cy="1500242"/>
        </a:xfrm>
        <a:prstGeom prst="rect">
          <a:avLst/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 t="-9000" b="-9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1B82123-AB9A-4167-9BBF-E8C9BB8F514D}">
      <dsp:nvSpPr>
        <dsp:cNvPr id="0" name=""/>
        <dsp:cNvSpPr/>
      </dsp:nvSpPr>
      <dsp:spPr>
        <a:xfrm>
          <a:off x="4974016" y="2329089"/>
          <a:ext cx="1765669" cy="392352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800" b="1" kern="1200">
              <a:solidFill>
                <a:schemeClr val="bg1"/>
              </a:solidFill>
              <a:latin typeface="Avenir Next LT Pro" panose="020B0504020202020204" pitchFamily="34" charset="0"/>
            </a:rPr>
            <a:t>MINISTERIO DE SALUD PÚBLICA Y ASISTENCIA SOCIAL</a:t>
          </a:r>
        </a:p>
      </dsp:txBody>
      <dsp:txXfrm>
        <a:off x="4974016" y="2329089"/>
        <a:ext cx="1765669" cy="392352"/>
      </dsp:txXfrm>
    </dsp:sp>
    <dsp:sp modelId="{D2B1B8C4-5F43-4876-94C1-5ABDDED03599}">
      <dsp:nvSpPr>
        <dsp:cNvPr id="0" name=""/>
        <dsp:cNvSpPr/>
      </dsp:nvSpPr>
      <dsp:spPr>
        <a:xfrm>
          <a:off x="4974016" y="2098264"/>
          <a:ext cx="1765669" cy="23082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kern="1200">
              <a:latin typeface="Avenir Next LT Pro" panose="020B0504020202020204" pitchFamily="34" charset="0"/>
            </a:rPr>
            <a:t>RD$13,398.1</a:t>
          </a:r>
        </a:p>
      </dsp:txBody>
      <dsp:txXfrm>
        <a:off x="4974016" y="2098264"/>
        <a:ext cx="1765669" cy="23082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CaptionedPictures">
  <dgm:title val=""/>
  <dgm:desc val=""/>
  <dgm:catLst>
    <dgm:cat type="picture" pri="5000"/>
    <dgm:cat type="pictureconvert" pri="5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60" srcId="0" destId="10" srcOrd="0" destOrd="0"/>
        <dgm:cxn modelId="12" srcId="10" destId="11" srcOrd="0" destOrd="0"/>
        <dgm:cxn modelId="70" srcId="0" destId="20" srcOrd="1" destOrd="0"/>
        <dgm:cxn modelId="22" srcId="20" destId="21" srcOrd="0" destOrd="0"/>
        <dgm:cxn modelId="80" srcId="0" destId="30" srcOrd="2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</dgm:ptLst>
      <dgm:cxnLst>
        <dgm:cxn modelId="60" srcId="0" destId="10" srcOrd="0" destOrd="0"/>
        <dgm:cxn modelId="12" srcId="10" destId="11" srcOrd="0" destOrd="0"/>
        <dgm:cxn modelId="70" srcId="0" destId="20" srcOrd="1" destOrd="0"/>
        <dgm:cxn modelId="22" srcId="20" destId="2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  <dgm:pt modelId="40">
          <dgm:prSet phldr="1"/>
        </dgm:pt>
        <dgm:pt modelId="41">
          <dgm:prSet phldr="1"/>
        </dgm:pt>
      </dgm:ptLst>
      <dgm:cxnLst>
        <dgm:cxn modelId="60" srcId="0" destId="10" srcOrd="0" destOrd="0"/>
        <dgm:cxn modelId="12" srcId="10" destId="11" srcOrd="0" destOrd="0"/>
        <dgm:cxn modelId="70" srcId="0" destId="20" srcOrd="1" destOrd="0"/>
        <dgm:cxn modelId="22" srcId="20" destId="21" srcOrd="0" destOrd="0"/>
        <dgm:cxn modelId="80" srcId="0" destId="30" srcOrd="2" destOrd="0"/>
        <dgm:cxn modelId="32" srcId="30" destId="31" srcOrd="0" destOrd="0"/>
        <dgm:cxn modelId="90" srcId="0" destId="40" srcOrd="3" destOrd="0"/>
        <dgm:cxn modelId="42" srcId="40" destId="41" srcOrd="0" destOrd="0"/>
      </dgm:cxnLst>
      <dgm:bg/>
      <dgm:whole/>
    </dgm:dataModel>
  </dgm:clrData>
  <dgm:layoutNode name="Name0">
    <dgm:varLst>
      <dgm:chMax/>
      <dgm:chPref/>
      <dgm:dir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grDir" val="tR"/>
          <dgm:param type="off" val="ctr"/>
        </dgm:alg>
      </dgm:else>
    </dgm:choose>
    <dgm:shape xmlns:r="http://schemas.openxmlformats.org/officeDocument/2006/relationships" r:blip="">
      <dgm:adjLst/>
    </dgm:shape>
    <dgm:constrLst>
      <dgm:constr type="primFontSz" for="des" forName="Parent" op="equ"/>
      <dgm:constr type="primFontSz" for="des" forName="Child" refType="primFontSz" refFor="des" refForName="Parent" op="lte"/>
      <dgm:constr type="w" for="ch" forName="composite" refType="w"/>
      <dgm:constr type="h" for="ch" forName="composite" refType="h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varLst>
          <dgm:chMax val="1"/>
          <dgm:chPref val="1"/>
        </dgm:varLst>
        <dgm:alg type="composite">
          <dgm:param type="ar" val="0.85"/>
        </dgm:alg>
        <dgm:shape xmlns:r="http://schemas.openxmlformats.org/officeDocument/2006/relationships" r:blip="">
          <dgm:adjLst/>
        </dgm:shape>
        <dgm:constrLst>
          <dgm:constr type="l" for="ch" forName="Accent" refType="w" fact="0"/>
          <dgm:constr type="t" for="ch" forName="Accent" refType="h" fact="0"/>
          <dgm:constr type="w" for="ch" forName="Accent" refType="w"/>
          <dgm:constr type="h" for="ch" forName="Accent" refType="h"/>
          <dgm:constr type="l" for="ch" forName="Image" refType="w" fact="0.05"/>
          <dgm:constr type="t" for="ch" forName="Image" refType="h" fact="0.04"/>
          <dgm:constr type="w" for="ch" forName="Image" refType="w" fact="0.9"/>
          <dgm:constr type="h" for="ch" forName="Image" refType="h" fact="0.65"/>
          <dgm:constr type="l" for="ch" forName="ChildComposite" refType="w" fact="0.05"/>
          <dgm:constr type="t" for="ch" forName="ChildComposite" refType="h" fact="0.69"/>
          <dgm:constr type="w" for="ch" forName="ChildComposite" refType="w" fact="0.9"/>
          <dgm:constr type="h" for="ch" forName="ChildComposite" refType="h" fact="0.27"/>
        </dgm:constrLst>
        <dgm:layoutNode name="Accent" styleLbl="trAlignAcc1">
          <dgm:varLst>
            <dgm:chMax val="0"/>
            <dgm:chPref val="0"/>
          </dgm:varLst>
          <dgm:alg type="sp"/>
          <dgm:shape xmlns:r="http://schemas.openxmlformats.org/officeDocument/2006/relationships" type="rect" r:blip="">
            <dgm:adjLst/>
          </dgm:shape>
          <dgm:presOf/>
        </dgm:layoutNode>
        <dgm:layoutNode name="Image" styleLbl="alignImgPlace1">
          <dgm:varLst>
            <dgm:chMax val="0"/>
            <dgm:chPref val="0"/>
          </dgm:varLst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ChildComposite">
          <dgm:alg type="composite"/>
          <dgm:shape xmlns:r="http://schemas.openxmlformats.org/officeDocument/2006/relationships" r:blip="">
            <dgm:adjLst/>
          </dgm:shape>
          <dgm:choose name="Name4">
            <dgm:if name="Name5" axis="ch" ptType="node" func="cnt" op="gte" val="1">
              <dgm:constrLst>
                <dgm:constr type="l" for="ch" forName="Parent" refType="w" fact="0"/>
                <dgm:constr type="t" for="ch" forName="Parent" refType="h" fact="0"/>
                <dgm:constr type="w" for="ch" forName="Parent" refType="w"/>
                <dgm:constr type="h" for="ch" forName="Parent" refType="h" fact="0.3704"/>
                <dgm:constr type="l" for="ch" forName="Child" refType="w" fact="0"/>
                <dgm:constr type="t" for="ch" forName="Child" refType="h" fact="0.3704"/>
                <dgm:constr type="w" for="ch" forName="Child" refType="w"/>
                <dgm:constr type="h" for="ch" forName="Child" refType="h" fact="0.6296"/>
              </dgm:constrLst>
            </dgm:if>
            <dgm:else name="Name6">
              <dgm:constrLst>
                <dgm:constr type="l" for="ch" forName="Parent" refType="w" fact="0"/>
                <dgm:constr type="t" for="ch" forName="Parent" refType="h" fact="0"/>
                <dgm:constr type="w" for="ch" forName="Parent" refType="w"/>
                <dgm:constr type="h" for="ch" forName="Parent" refType="h"/>
                <dgm:constr type="l" for="ch" forName="Child" refType="w" fact="0"/>
                <dgm:constr type="t" for="ch" forName="Child" refType="h" fact="0"/>
                <dgm:constr type="w" for="ch" forName="Child" refType="w" fact="0"/>
                <dgm:constr type="h" for="ch" forName="Child" refType="h" fact="0"/>
              </dgm:constrLst>
            </dgm:else>
          </dgm:choose>
          <dgm:layoutNode name="Child" styleLbl="node1">
            <dgm:varLst>
              <dgm:chMax val="0"/>
              <dgm:chPref val="0"/>
              <dgm:bulletEnabled val="1"/>
            </dgm:varLst>
            <dgm:choose name="Name7">
              <dgm:if name="Name8" axis="ch" ptType="node" func="cnt" op="gt" val="1">
                <dgm:alg type="tx">
                  <dgm:param type="parTxLTRAlign" val="l"/>
                  <dgm:param type="parTxRTLAlign" val="r"/>
                  <dgm:param type="txAnchorVert" val="mid"/>
                  <dgm:param type="txAnchorVertCh" val="mid"/>
                </dgm:alg>
              </dgm:if>
              <dgm:else name="Name9">
                <dgm:alg type="tx">
                  <dgm:param type="parTxLTRAlign" val="ctr"/>
                  <dgm:param type="parTxRTLAlign" val="ctr"/>
                  <dgm:param type="shpTxLTRAlignCh" val="l"/>
                  <dgm:param type="shpTxRTLAlignCh" val="r"/>
                  <dgm:param type="txAnchorVert" val="mid"/>
                  <dgm:param type="txAnchorVertCh" val="mid"/>
                </dgm:alg>
              </dgm:else>
            </dgm:choose>
            <dgm:choose name="Name10">
              <dgm:if name="Name11" axis="ch" ptType="node" func="cnt" op="gte" val="1">
                <dgm:shape xmlns:r="http://schemas.openxmlformats.org/officeDocument/2006/relationships" type="rect" r:blip="">
                  <dgm:adjLst/>
                </dgm:shape>
              </dgm:if>
              <dgm:else name="Name12">
                <dgm:shape xmlns:r="http://schemas.openxmlformats.org/officeDocument/2006/relationships" type="rect" r:blip="" hideGeom="1">
                  <dgm:adjLst/>
                </dgm:shape>
              </dgm:else>
            </dgm:choose>
            <dgm:choose name="Name13">
              <dgm:if name="Name14" axis="ch" ptType="node" func="cnt" op="gte" val="1">
                <dgm:presOf axis="des" ptType="node"/>
              </dgm:if>
              <dgm:else name="Name15">
                <dgm:presOf/>
              </dgm:else>
            </dgm:choose>
            <dgm:constrLst>
              <dgm:constr type="lMarg" refType="primFontSz" fact="0.3"/>
              <dgm:constr type="rMarg" refType="primFontSz" fact="0.3"/>
              <dgm:constr type="tMarg" refType="primFontSz" fact="0.3"/>
              <dgm:constr type="bMarg" refType="primFontSz" fact="0.3"/>
            </dgm:constrLst>
            <dgm:ruleLst>
              <dgm:rule type="primFontSz" val="5" fact="NaN" max="NaN"/>
            </dgm:ruleLst>
          </dgm:layoutNode>
          <dgm:layoutNode name="Parent" styleLbl="revTx">
            <dgm:varLst>
              <dgm:chMax val="1"/>
              <dgm:chPref val="0"/>
              <dgm:bulletEnabled val="1"/>
            </dgm:varLst>
            <dgm:alg type="tx">
              <dgm:param type="shpTxLTRAlignCh" val="ctr"/>
              <dgm:param type="txAnchorVert" val="mid"/>
            </dgm:alg>
            <dgm:shape xmlns:r="http://schemas.openxmlformats.org/officeDocument/2006/relationships" type="rect" r:blip="">
              <dgm:adjLst/>
            </dgm:shape>
            <dgm:presOf axis="self" ptType="node"/>
            <dgm:constrLst>
              <dgm:constr type="lMarg" refType="primFontSz" fact="0.3"/>
              <dgm:constr type="rMarg" refType="primFontSz" fact="0.3"/>
              <dgm:constr type="tMarg" refType="primFontSz" fact="0.3"/>
              <dgm:constr type="bMarg" refType="primFontSz" fact="0.3"/>
            </dgm:constrLst>
            <dgm:ruleLst>
              <dgm:rule type="primFontSz" val="5" fact="NaN" max="NaN"/>
            </dgm:ruleLst>
          </dgm:layoutNode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1.xml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diagramQuickStyle" Target="../diagrams/quickStyle1.xml"/><Relationship Id="rId5" Type="http://schemas.openxmlformats.org/officeDocument/2006/relationships/diagramLayout" Target="../diagrams/layout1.xml"/><Relationship Id="rId4" Type="http://schemas.openxmlformats.org/officeDocument/2006/relationships/diagramData" Target="../diagrams/data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722260</xdr:colOff>
      <xdr:row>1</xdr:row>
      <xdr:rowOff>130386</xdr:rowOff>
    </xdr:from>
    <xdr:to>
      <xdr:col>2</xdr:col>
      <xdr:colOff>229024</xdr:colOff>
      <xdr:row>4</xdr:row>
      <xdr:rowOff>363431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7FA7EC-D4D7-4B9D-A440-9D51C39E4EB0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260" y="311361"/>
          <a:ext cx="1830864" cy="852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928370</xdr:colOff>
      <xdr:row>1</xdr:row>
      <xdr:rowOff>140970</xdr:rowOff>
    </xdr:from>
    <xdr:to>
      <xdr:col>10</xdr:col>
      <xdr:colOff>643891</xdr:colOff>
      <xdr:row>4</xdr:row>
      <xdr:rowOff>398568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F75C5D-2A9C-4827-BB99-77F26C4C7269}"/>
            </a:ext>
            <a:ext uri="{147F2762-F138-4A5C-976F-8EAC2B608ADB}">
              <a16:predDERef xmlns:a16="http://schemas.microsoft.com/office/drawing/2014/main" pred="{0F0969AF-AB9A-4AE0-9C5A-77FFB17A8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8095" y="321945"/>
          <a:ext cx="2230121" cy="876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550001</xdr:colOff>
      <xdr:row>5</xdr:row>
      <xdr:rowOff>20672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3C0B0B-0B8D-4966-B631-83DFA132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0001" cy="1239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742315</xdr:colOff>
      <xdr:row>8</xdr:row>
      <xdr:rowOff>131096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165DFD-9C00-4B69-8D6F-8BC53620D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742315" cy="1612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228802</xdr:colOff>
      <xdr:row>0</xdr:row>
      <xdr:rowOff>111125</xdr:rowOff>
    </xdr:from>
    <xdr:to>
      <xdr:col>1</xdr:col>
      <xdr:colOff>2804064</xdr:colOff>
      <xdr:row>6</xdr:row>
      <xdr:rowOff>173898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79FA1-46AD-42FA-AF9C-B3F3F677DBDD}"/>
            </a:ext>
            <a:ext uri="{147F2762-F138-4A5C-976F-8EAC2B608ADB}">
              <a16:predDERef xmlns:a16="http://schemas.microsoft.com/office/drawing/2014/main" pred="{2A34F8F9-646B-45C9-8CB9-855B23BD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02" y="111125"/>
          <a:ext cx="2575262" cy="1167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1864179</xdr:colOff>
      <xdr:row>0</xdr:row>
      <xdr:rowOff>0</xdr:rowOff>
    </xdr:from>
    <xdr:to>
      <xdr:col>6</xdr:col>
      <xdr:colOff>1125096</xdr:colOff>
      <xdr:row>6</xdr:row>
      <xdr:rowOff>131989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3BE3F3-F78B-4589-8154-12D611BC67B0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7354" y="0"/>
          <a:ext cx="2680392" cy="123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421821</xdr:colOff>
      <xdr:row>7</xdr:row>
      <xdr:rowOff>174911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9DB39B-ADBF-4168-8E3C-7A1960146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51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212927</xdr:colOff>
      <xdr:row>0</xdr:row>
      <xdr:rowOff>111125</xdr:rowOff>
    </xdr:from>
    <xdr:to>
      <xdr:col>1</xdr:col>
      <xdr:colOff>2799619</xdr:colOff>
      <xdr:row>6</xdr:row>
      <xdr:rowOff>17688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DD2655-4942-4B75-BE39-91A8773F476A}"/>
            </a:ext>
            <a:ext uri="{147F2762-F138-4A5C-976F-8EAC2B608ADB}">
              <a16:predDERef xmlns:a16="http://schemas.microsoft.com/office/drawing/2014/main" pred="{C233855F-49AE-4F8A-93C1-6C6F00D5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52" y="111125"/>
          <a:ext cx="2586692" cy="1106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104775</xdr:colOff>
      <xdr:row>0</xdr:row>
      <xdr:rowOff>0</xdr:rowOff>
    </xdr:from>
    <xdr:to>
      <xdr:col>12</xdr:col>
      <xdr:colOff>1577397</xdr:colOff>
      <xdr:row>5</xdr:row>
      <xdr:rowOff>174171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E93391-B17F-420F-BDBA-4A399D4441A2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0"/>
          <a:ext cx="2691822" cy="1174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23811</xdr:colOff>
      <xdr:row>0</xdr:row>
      <xdr:rowOff>0</xdr:rowOff>
    </xdr:from>
    <xdr:to>
      <xdr:col>1</xdr:col>
      <xdr:colOff>15580</xdr:colOff>
      <xdr:row>5</xdr:row>
      <xdr:rowOff>170975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6FB490-ED6D-4ADE-A66C-AD24B7C9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1" y="0"/>
          <a:ext cx="601369" cy="110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976696</xdr:colOff>
      <xdr:row>1</xdr:row>
      <xdr:rowOff>13335</xdr:rowOff>
    </xdr:from>
    <xdr:to>
      <xdr:col>5</xdr:col>
      <xdr:colOff>1048571</xdr:colOff>
      <xdr:row>5</xdr:row>
      <xdr:rowOff>53816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CC3F6F-E3E4-4F1A-94E5-354F72B04D62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3796" y="203835"/>
          <a:ext cx="1519675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554830</xdr:colOff>
      <xdr:row>1</xdr:row>
      <xdr:rowOff>163353</xdr:rowOff>
    </xdr:from>
    <xdr:to>
      <xdr:col>2</xdr:col>
      <xdr:colOff>1506353</xdr:colOff>
      <xdr:row>5</xdr:row>
      <xdr:rowOff>136069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19A847-59B6-4470-A934-9935D4C24B02}"/>
            </a:ext>
            <a:ext uri="{147F2762-F138-4A5C-976F-8EAC2B608ADB}">
              <a16:predDERef xmlns:a16="http://schemas.microsoft.com/office/drawing/2014/main" pred="{AA05570B-CD98-4CF1-92A7-9F7B52CF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430" y="353853"/>
          <a:ext cx="1561123" cy="715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15239</xdr:rowOff>
    </xdr:from>
    <xdr:to>
      <xdr:col>0</xdr:col>
      <xdr:colOff>591844</xdr:colOff>
      <xdr:row>6</xdr:row>
      <xdr:rowOff>16669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658DB7-6E22-44A2-99E7-C1BD18BE8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39"/>
          <a:ext cx="591844" cy="112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167072</xdr:colOff>
      <xdr:row>1</xdr:row>
      <xdr:rowOff>14287</xdr:rowOff>
    </xdr:from>
    <xdr:to>
      <xdr:col>7</xdr:col>
      <xdr:colOff>821876</xdr:colOff>
      <xdr:row>5</xdr:row>
      <xdr:rowOff>54768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5010A2-318E-408B-9887-772F2099F58B}"/>
            </a:ext>
            <a:ext uri="{147F2762-F138-4A5C-976F-8EAC2B608ADB}">
              <a16:predDERef xmlns:a16="http://schemas.microsoft.com/office/drawing/2014/main" pred="{2E763D47-7ABB-4FA6-9FAD-5A55D626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5572" y="204787"/>
          <a:ext cx="150252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250032</xdr:colOff>
      <xdr:row>1</xdr:row>
      <xdr:rowOff>38098</xdr:rowOff>
    </xdr:from>
    <xdr:to>
      <xdr:col>1</xdr:col>
      <xdr:colOff>1811155</xdr:colOff>
      <xdr:row>5</xdr:row>
      <xdr:rowOff>20339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BD4FC8-DCB8-4D3E-8C1E-7FD9708B216E}"/>
            </a:ext>
            <a:ext uri="{147F2762-F138-4A5C-976F-8EAC2B608ADB}">
              <a16:predDERef xmlns:a16="http://schemas.microsoft.com/office/drawing/2014/main" pred="{7E79CCA0-505A-4B4C-9ADA-4FEDF9D8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57" y="228598"/>
          <a:ext cx="156112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588034</xdr:colOff>
      <xdr:row>5</xdr:row>
      <xdr:rowOff>191930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0A1774-9113-4E6F-92CC-9363AEAB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03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390968</xdr:colOff>
      <xdr:row>1</xdr:row>
      <xdr:rowOff>3694</xdr:rowOff>
    </xdr:from>
    <xdr:to>
      <xdr:col>6</xdr:col>
      <xdr:colOff>742879</xdr:colOff>
      <xdr:row>5</xdr:row>
      <xdr:rowOff>57510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C016EE-ED11-409E-B3F0-85142B128D8E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2468" y="194194"/>
          <a:ext cx="1504436" cy="787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419914</xdr:colOff>
      <xdr:row>1</xdr:row>
      <xdr:rowOff>27505</xdr:rowOff>
    </xdr:from>
    <xdr:to>
      <xdr:col>1</xdr:col>
      <xdr:colOff>1965797</xdr:colOff>
      <xdr:row>5</xdr:row>
      <xdr:rowOff>15461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BBF807-60AE-47DF-AF56-078E0ECDBD5C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514" y="218005"/>
          <a:ext cx="1545883" cy="721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588034</xdr:colOff>
      <xdr:row>6</xdr:row>
      <xdr:rowOff>19528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6B6E94-CEE4-4E4B-BB47-51245D1C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3"/>
          <a:ext cx="588034" cy="111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655229</xdr:colOff>
      <xdr:row>1</xdr:row>
      <xdr:rowOff>22861</xdr:rowOff>
    </xdr:from>
    <xdr:to>
      <xdr:col>6</xdr:col>
      <xdr:colOff>708054</xdr:colOff>
      <xdr:row>5</xdr:row>
      <xdr:rowOff>59532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328185-A7B1-4DCD-8B0C-457A6DF2F63B}"/>
            </a:ext>
            <a:ext uri="{147F2762-F138-4A5C-976F-8EAC2B608ADB}">
              <a16:predDERef xmlns:a16="http://schemas.microsoft.com/office/drawing/2014/main" pred="{995D0365-BCD6-4A6F-B24B-6E3CE9C14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129" y="213361"/>
          <a:ext cx="1500625" cy="77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619126</xdr:colOff>
      <xdr:row>1</xdr:row>
      <xdr:rowOff>46672</xdr:rowOff>
    </xdr:from>
    <xdr:to>
      <xdr:col>1</xdr:col>
      <xdr:colOff>2168819</xdr:colOff>
      <xdr:row>5</xdr:row>
      <xdr:rowOff>38438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6D01CD-F96F-4EF4-9EC4-2717EBF0C9DF}"/>
            </a:ext>
            <a:ext uri="{147F2762-F138-4A5C-976F-8EAC2B608ADB}">
              <a16:predDERef xmlns:a16="http://schemas.microsoft.com/office/drawing/2014/main" pred="{BAA17F70-6314-4F9E-AD36-69FFEEC77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6" y="237172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20211E0F-F82D-4F54-B60F-2D3B46FC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829421</xdr:colOff>
      <xdr:row>1</xdr:row>
      <xdr:rowOff>111124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23B892FB-F43C-427C-8719-97A2FABF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5171" y="301624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821809</xdr:colOff>
      <xdr:row>0</xdr:row>
      <xdr:rowOff>100299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FAEB2496-67BE-4152-AC40-3CC076D7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409" y="100299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666751</xdr:colOff>
      <xdr:row>6</xdr:row>
      <xdr:rowOff>200660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29EFB3-416D-4109-A7C4-F7DC04E08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18490" cy="138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492126</xdr:colOff>
      <xdr:row>2</xdr:row>
      <xdr:rowOff>19684</xdr:rowOff>
    </xdr:from>
    <xdr:to>
      <xdr:col>11</xdr:col>
      <xdr:colOff>666750</xdr:colOff>
      <xdr:row>7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E76AC-9963-4EEA-B301-C98954217C5A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0476" y="381634"/>
          <a:ext cx="2374899" cy="1116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173829</xdr:colOff>
      <xdr:row>2</xdr:row>
      <xdr:rowOff>79375</xdr:rowOff>
    </xdr:from>
    <xdr:to>
      <xdr:col>1</xdr:col>
      <xdr:colOff>2419349</xdr:colOff>
      <xdr:row>6</xdr:row>
      <xdr:rowOff>216217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46157A-3B07-4FC4-8359-C32050984329}"/>
            </a:ext>
            <a:ext uri="{147F2762-F138-4A5C-976F-8EAC2B608ADB}">
              <a16:predDERef xmlns:a16="http://schemas.microsoft.com/office/drawing/2014/main" pred="{BB05AA70-8481-488A-8BAC-B8D84E54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29" y="441325"/>
          <a:ext cx="2245520" cy="98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40642</xdr:colOff>
      <xdr:row>0</xdr:row>
      <xdr:rowOff>173355</xdr:rowOff>
    </xdr:from>
    <xdr:to>
      <xdr:col>13</xdr:col>
      <xdr:colOff>161926</xdr:colOff>
      <xdr:row>5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65F157-E98C-4F76-BF79-684712A0D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3355"/>
          <a:ext cx="1645284" cy="855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726281</xdr:colOff>
      <xdr:row>2</xdr:row>
      <xdr:rowOff>163830</xdr:rowOff>
    </xdr:from>
    <xdr:to>
      <xdr:col>2</xdr:col>
      <xdr:colOff>571500</xdr:colOff>
      <xdr:row>6</xdr:row>
      <xdr:rowOff>17311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CFE85-EE7D-4503-9215-A8D54399247A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44830"/>
          <a:ext cx="1369219" cy="586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5</xdr:row>
      <xdr:rowOff>122335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B585D4-BDBF-4B56-A04F-E74DF9A8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4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10</xdr:row>
      <xdr:rowOff>62866</xdr:rowOff>
    </xdr:from>
    <xdr:to>
      <xdr:col>12</xdr:col>
      <xdr:colOff>400050</xdr:colOff>
      <xdr:row>21</xdr:row>
      <xdr:rowOff>179081</xdr:rowOff>
    </xdr:to>
    <xdr:pic>
      <xdr:nvPicPr>
        <xdr:cNvPr id="5" name="Picture 5" descr="A blue circle with white text and numbers&#10;&#10;Description automatically generated">
          <a:extLst>
            <a:ext uri="{FF2B5EF4-FFF2-40B4-BE49-F238E27FC236}">
              <a16:creationId xmlns:a16="http://schemas.microsoft.com/office/drawing/2014/main" id="{528B4869-5463-4A48-B798-C288FFD7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475" y="1939291"/>
          <a:ext cx="9172575" cy="2211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166598</xdr:colOff>
      <xdr:row>0</xdr:row>
      <xdr:rowOff>188595</xdr:rowOff>
    </xdr:from>
    <xdr:to>
      <xdr:col>11</xdr:col>
      <xdr:colOff>58367</xdr:colOff>
      <xdr:row>4</xdr:row>
      <xdr:rowOff>55099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39155-956B-43B4-8F84-D41EC8243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598" y="188595"/>
          <a:ext cx="141576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457676</xdr:colOff>
      <xdr:row>1</xdr:row>
      <xdr:rowOff>123825</xdr:rowOff>
    </xdr:from>
    <xdr:to>
      <xdr:col>2</xdr:col>
      <xdr:colOff>210933</xdr:colOff>
      <xdr:row>4</xdr:row>
      <xdr:rowOff>171616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02FFE9-B5FB-40C1-8AC8-24D306A72008}"/>
            </a:ext>
            <a:ext uri="{147F2762-F138-4A5C-976F-8EAC2B608ADB}">
              <a16:predDERef xmlns:a16="http://schemas.microsoft.com/office/drawing/2014/main" pred="{A2F387B0-5581-4A79-81C6-00103CBB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76" y="314325"/>
          <a:ext cx="1277257" cy="619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180975</xdr:rowOff>
    </xdr:from>
    <xdr:to>
      <xdr:col>11</xdr:col>
      <xdr:colOff>58367</xdr:colOff>
      <xdr:row>4</xdr:row>
      <xdr:rowOff>58909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118206-F8A7-4060-9407-0A80F6B2177E}"/>
            </a:ext>
            <a:ext uri="{147F2762-F138-4A5C-976F-8EAC2B608ADB}">
              <a16:predDERef xmlns:a16="http://schemas.microsoft.com/office/drawing/2014/main" pred="{F5D6656F-D14F-42B9-9F99-5F2668F5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598" y="180975"/>
          <a:ext cx="1415769" cy="63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360045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CD1941-2479-478E-8D21-83BC73D48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350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114300</xdr:rowOff>
    </xdr:from>
    <xdr:to>
      <xdr:col>12</xdr:col>
      <xdr:colOff>495300</xdr:colOff>
      <xdr:row>21</xdr:row>
      <xdr:rowOff>93379</xdr:rowOff>
    </xdr:to>
    <xdr:pic>
      <xdr:nvPicPr>
        <xdr:cNvPr id="6" name="Picture 4" descr="A blue circle with white text and white text&#10;&#10;Description automatically generated">
          <a:extLst>
            <a:ext uri="{FF2B5EF4-FFF2-40B4-BE49-F238E27FC236}">
              <a16:creationId xmlns:a16="http://schemas.microsoft.com/office/drawing/2014/main" id="{F25FD1EC-C772-4A34-993D-185C56CDD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19300"/>
          <a:ext cx="9639300" cy="20745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450850</xdr:colOff>
      <xdr:row>5</xdr:row>
      <xdr:rowOff>171450</xdr:rowOff>
    </xdr:from>
    <xdr:to>
      <xdr:col>16</xdr:col>
      <xdr:colOff>584200</xdr:colOff>
      <xdr:row>35</xdr:row>
      <xdr:rowOff>129540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A79655A-7B1F-424F-9AD8-68E95552DE08}"/>
            </a:ext>
          </a:extLst>
        </xdr:cNvPr>
        <xdr:cNvGrpSpPr/>
      </xdr:nvGrpSpPr>
      <xdr:grpSpPr>
        <a:xfrm>
          <a:off x="4779433" y="1123950"/>
          <a:ext cx="9277350" cy="5673090"/>
          <a:chOff x="4779433" y="1123950"/>
          <a:chExt cx="9277350" cy="5673090"/>
        </a:xfrm>
      </xdr:grpSpPr>
      <xdr:grpSp>
        <xdr:nvGrpSpPr>
          <xdr:cNvPr id="3" name="Grupo 47">
            <a:extLst>
              <a:ext uri="{FF2B5EF4-FFF2-40B4-BE49-F238E27FC236}">
                <a16:creationId xmlns:a16="http://schemas.microsoft.com/office/drawing/2014/main" id="{9334A065-FE64-616F-E99C-DA7FC6E490E1}"/>
              </a:ext>
            </a:extLst>
          </xdr:cNvPr>
          <xdr:cNvGrpSpPr/>
        </xdr:nvGrpSpPr>
        <xdr:grpSpPr>
          <a:xfrm>
            <a:off x="4779433" y="1123950"/>
            <a:ext cx="9277350" cy="5673090"/>
            <a:chOff x="4743450" y="1114425"/>
            <a:chExt cx="9267825" cy="5686425"/>
          </a:xfrm>
        </xdr:grpSpPr>
        <xdr:grpSp>
          <xdr:nvGrpSpPr>
            <xdr:cNvPr id="5" name="Grupo 17">
              <a:extLst>
                <a:ext uri="{FF2B5EF4-FFF2-40B4-BE49-F238E27FC236}">
                  <a16:creationId xmlns:a16="http://schemas.microsoft.com/office/drawing/2014/main" id="{E2ECB4A6-21BB-A175-C77F-72EEF846F7EB}"/>
                </a:ext>
              </a:extLst>
            </xdr:cNvPr>
            <xdr:cNvGrpSpPr/>
          </xdr:nvGrpSpPr>
          <xdr:grpSpPr>
            <a:xfrm>
              <a:off x="4743450" y="1114425"/>
              <a:ext cx="9267825" cy="5686425"/>
              <a:chOff x="4838700" y="552450"/>
              <a:chExt cx="9267825" cy="5686425"/>
            </a:xfrm>
          </xdr:grpSpPr>
          <xdr:grpSp>
            <xdr:nvGrpSpPr>
              <xdr:cNvPr id="7" name="Grupo 23">
                <a:extLst>
                  <a:ext uri="{FF2B5EF4-FFF2-40B4-BE49-F238E27FC236}">
                    <a16:creationId xmlns:a16="http://schemas.microsoft.com/office/drawing/2014/main" id="{A5DEBC3A-834D-B34A-4C28-3B52A7D5AF05}"/>
                  </a:ext>
                </a:extLst>
              </xdr:cNvPr>
              <xdr:cNvGrpSpPr/>
            </xdr:nvGrpSpPr>
            <xdr:grpSpPr>
              <a:xfrm>
                <a:off x="4838700" y="552450"/>
                <a:ext cx="9267825" cy="5686425"/>
                <a:chOff x="4869996" y="552450"/>
                <a:chExt cx="9267825" cy="5686425"/>
              </a:xfrm>
            </xdr:grpSpPr>
            <xdr:grpSp>
              <xdr:nvGrpSpPr>
                <xdr:cNvPr id="9" name="Grupo 2">
                  <a:extLst>
                    <a:ext uri="{FF2B5EF4-FFF2-40B4-BE49-F238E27FC236}">
                      <a16:creationId xmlns:a16="http://schemas.microsoft.com/office/drawing/2014/main" id="{F6C0DF7C-6AB8-29BE-0666-66A8639E800D}"/>
                    </a:ext>
                  </a:extLst>
                </xdr:cNvPr>
                <xdr:cNvGrpSpPr/>
              </xdr:nvGrpSpPr>
              <xdr:grpSpPr>
                <a:xfrm>
                  <a:off x="4869996" y="552450"/>
                  <a:ext cx="9267825" cy="5686425"/>
                  <a:chOff x="4981575" y="685800"/>
                  <a:chExt cx="9267825" cy="5686425"/>
                </a:xfrm>
              </xdr:grpSpPr>
              <xdr:sp macro="" textlink="">
                <xdr:nvSpPr>
                  <xdr:cNvPr id="11" name="CuadroTexto 1">
                    <a:extLst>
                      <a:ext uri="{FF2B5EF4-FFF2-40B4-BE49-F238E27FC236}">
                        <a16:creationId xmlns:a16="http://schemas.microsoft.com/office/drawing/2014/main" id="{419C867E-73A1-7005-8179-67E81E76BA8D}"/>
                      </a:ext>
                    </a:extLst>
                  </xdr:cNvPr>
                  <xdr:cNvSpPr txBox="1"/>
                </xdr:nvSpPr>
                <xdr:spPr>
                  <a:xfrm>
                    <a:off x="6276975" y="4038600"/>
                    <a:ext cx="323849" cy="276225"/>
                  </a:xfrm>
                  <a:prstGeom prst="rect">
                    <a:avLst/>
                  </a:prstGeom>
                  <a:solidFill>
                    <a:srgbClr val="D8F1FA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endParaRPr lang="es-DO" sz="850"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xdr:txBody>
              </xdr:sp>
              <xdr:grpSp>
                <xdr:nvGrpSpPr>
                  <xdr:cNvPr id="12" name="Grupo 52">
                    <a:extLst>
                      <a:ext uri="{FF2B5EF4-FFF2-40B4-BE49-F238E27FC236}">
                        <a16:creationId xmlns:a16="http://schemas.microsoft.com/office/drawing/2014/main" id="{6A45FCEB-1E5E-9E7A-3203-5532DD476E6F}"/>
                      </a:ext>
                    </a:extLst>
                  </xdr:cNvPr>
                  <xdr:cNvGrpSpPr/>
                </xdr:nvGrpSpPr>
                <xdr:grpSpPr>
                  <a:xfrm>
                    <a:off x="4981575" y="685800"/>
                    <a:ext cx="9267825" cy="5686425"/>
                    <a:chOff x="0" y="1647825"/>
                    <a:chExt cx="9267825" cy="5686425"/>
                  </a:xfrm>
                </xdr:grpSpPr>
                <xdr:grpSp>
                  <xdr:nvGrpSpPr>
                    <xdr:cNvPr id="13" name="Grupo 50">
                      <a:extLst>
                        <a:ext uri="{FF2B5EF4-FFF2-40B4-BE49-F238E27FC236}">
                          <a16:creationId xmlns:a16="http://schemas.microsoft.com/office/drawing/2014/main" id="{F6BCA35E-41D6-1EDA-7D17-E610B86DDDAD}"/>
                        </a:ext>
                      </a:extLst>
                    </xdr:cNvPr>
                    <xdr:cNvGrpSpPr/>
                  </xdr:nvGrpSpPr>
                  <xdr:grpSpPr>
                    <a:xfrm>
                      <a:off x="0" y="1647825"/>
                      <a:ext cx="9267825" cy="5686425"/>
                      <a:chOff x="4505325" y="571499"/>
                      <a:chExt cx="9267825" cy="5686425"/>
                    </a:xfrm>
                  </xdr:grpSpPr>
                  <xdr:grpSp>
                    <xdr:nvGrpSpPr>
                      <xdr:cNvPr id="16" name="Grupo 22">
                        <a:extLst>
                          <a:ext uri="{FF2B5EF4-FFF2-40B4-BE49-F238E27FC236}">
                            <a16:creationId xmlns:a16="http://schemas.microsoft.com/office/drawing/2014/main" id="{58D514B0-7D83-F12D-E482-30AC9469E01C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505325" y="571499"/>
                        <a:ext cx="9267825" cy="5686425"/>
                        <a:chOff x="4533900" y="571499"/>
                        <a:chExt cx="9267825" cy="5686425"/>
                      </a:xfrm>
                    </xdr:grpSpPr>
                    <xdr:grpSp>
                      <xdr:nvGrpSpPr>
                        <xdr:cNvPr id="19" name="Grupo 21">
                          <a:extLst>
                            <a:ext uri="{FF2B5EF4-FFF2-40B4-BE49-F238E27FC236}">
                              <a16:creationId xmlns:a16="http://schemas.microsoft.com/office/drawing/2014/main" id="{B52F9C45-7CC0-E4C2-91EB-151DEA046BC4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533900" y="571499"/>
                          <a:ext cx="9267825" cy="5686425"/>
                          <a:chOff x="4533900" y="571499"/>
                          <a:chExt cx="9267825" cy="5686425"/>
                        </a:xfrm>
                      </xdr:grpSpPr>
                      <xdr:grpSp>
                        <xdr:nvGrpSpPr>
                          <xdr:cNvPr id="21" name="Grupo 19">
                            <a:extLst>
                              <a:ext uri="{FF2B5EF4-FFF2-40B4-BE49-F238E27FC236}">
                                <a16:creationId xmlns:a16="http://schemas.microsoft.com/office/drawing/2014/main" id="{BF643D29-4B22-9B18-7A7E-9A200990270E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4533900" y="571499"/>
                            <a:ext cx="9267825" cy="5686425"/>
                            <a:chOff x="4533900" y="571499"/>
                            <a:chExt cx="9267825" cy="5686425"/>
                          </a:xfrm>
                        </xdr:grpSpPr>
                        <xdr:grpSp>
                          <xdr:nvGrpSpPr>
                            <xdr:cNvPr id="23" name="Grupo 10">
                              <a:extLst>
                                <a:ext uri="{FF2B5EF4-FFF2-40B4-BE49-F238E27FC236}">
                                  <a16:creationId xmlns:a16="http://schemas.microsoft.com/office/drawing/2014/main" id="{4204243E-6BA8-58AE-358C-EF2EC6EAA486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4533900" y="571499"/>
                              <a:ext cx="9267825" cy="5686425"/>
                              <a:chOff x="4533900" y="571499"/>
                              <a:chExt cx="9267825" cy="5686425"/>
                            </a:xfrm>
                          </xdr:grpSpPr>
                          <xdr:grpSp>
                            <xdr:nvGrpSpPr>
                              <xdr:cNvPr id="26" name="Grupo 9">
                                <a:extLst>
                                  <a:ext uri="{FF2B5EF4-FFF2-40B4-BE49-F238E27FC236}">
                                    <a16:creationId xmlns:a16="http://schemas.microsoft.com/office/drawing/2014/main" id="{839F26E3-35BA-6A59-5B02-580CF0C639F1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4533900" y="571499"/>
                                <a:ext cx="9267825" cy="5686425"/>
                                <a:chOff x="4533900" y="571499"/>
                                <a:chExt cx="9267825" cy="5686425"/>
                              </a:xfrm>
                            </xdr:grpSpPr>
                            <mc:AlternateContent xmlns:mc="http://schemas.openxmlformats.org/markup-compatibility/2006">
                              <mc:Choice xmlns:cx4="http://schemas.microsoft.com/office/drawing/2016/5/10/chartex" Requires="cx4">
                                <xdr:graphicFrame macro="">
                                  <xdr:nvGraphicFramePr>
                                    <xdr:cNvPr id="28" name="Gráfico 4">
                                      <a:extLst>
                                        <a:ext uri="{FF2B5EF4-FFF2-40B4-BE49-F238E27FC236}">
                                          <a16:creationId xmlns:a16="http://schemas.microsoft.com/office/drawing/2014/main" id="{F8063ABA-4FDA-9221-22C3-E4B412153A7A}"/>
                                        </a:ext>
                                      </a:extLst>
                                    </xdr:cNvPr>
                                    <xdr:cNvGraphicFramePr/>
                                  </xdr:nvGraphicFramePr>
                                  <xdr:xfrm>
                                    <a:off x="4533900" y="571499"/>
                                    <a:ext cx="9267825" cy="5686425"/>
                                  </xdr:xfrm>
                                  <a:graphic>
                                    <a:graphicData uri="http://schemas.microsoft.com/office/drawing/2014/chartex">
                                      <cx:chart xmlns:cx="http://schemas.microsoft.com/office/drawing/2014/chartex" xmlns:r="http://schemas.openxmlformats.org/officeDocument/2006/relationships" r:id="rId1"/>
                                    </a:graphicData>
                                  </a:graphic>
                                </xdr:graphicFrame>
                              </mc:Choice>
                              <mc:Fallback>
                                <xdr:sp macro="" textlink="">
                                  <xdr:nvSpPr>
                                    <xdr:cNvPr id="0" name=""/>
                                    <xdr:cNvSpPr>
                                      <a:spLocks noTextEdit="1"/>
                                    </xdr:cNvSpPr>
                                  </xdr:nvSpPr>
                                  <xdr:spPr>
                                    <a:xfrm>
                                      <a:off x="4533900" y="571499"/>
                                      <a:ext cx="9267825" cy="5686425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prstClr val="white"/>
                                    </a:solidFill>
                                    <a:ln w="1">
                                      <a:solidFill>
                                        <a:prstClr val="green"/>
                                      </a:solidFill>
                                    </a:ln>
                                  </xdr:spPr>
                                  <xdr:txBody>
                                    <a:bodyPr vertOverflow="clip" horzOverflow="clip"/>
                                    <a:lstStyle/>
                                    <a:p>
                                      <a:r>
                                        <a:rPr lang="es-DO" sz="1100"/>
                                        <a:t>Este gráfico no está disponible en su versión de Excel.
Si edita esta forma o guarda el libro en un formato de archivo diferente, el gráfico no se podrá utilizar.</a:t>
                                      </a:r>
                                    </a:p>
                                  </xdr:txBody>
                                </xdr:sp>
                              </mc:Fallback>
                            </mc:AlternateContent>
                            <xdr:sp macro="" textlink="">
                              <xdr:nvSpPr>
                                <xdr:cNvPr id="29" name="CuadroTexto 6">
                                  <a:extLst>
                                    <a:ext uri="{FF2B5EF4-FFF2-40B4-BE49-F238E27FC236}">
                                      <a16:creationId xmlns:a16="http://schemas.microsoft.com/office/drawing/2014/main" id="{3CCF0A8F-6740-6D42-051C-49DDA207A86A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5542813" y="3783008"/>
                                  <a:ext cx="433171" cy="276470"/>
                                </a:xfrm>
                                <a:prstGeom prst="rect">
                                  <a:avLst/>
                                </a:prstGeom>
                                <a:solidFill>
                                  <a:srgbClr val="D7E1F1"/>
                                </a:solidFill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endParaRPr lang="es-DO" sz="850">
                                    <a:latin typeface="Calibri" panose="020F0502020204030204" pitchFamily="34" charset="0"/>
                                    <a:cs typeface="Calibri" panose="020F0502020204030204" pitchFamily="34" charset="0"/>
                                  </a:endParaRPr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27" name="CuadroTexto 8">
                                <a:extLst>
                                  <a:ext uri="{FF2B5EF4-FFF2-40B4-BE49-F238E27FC236}">
                                    <a16:creationId xmlns:a16="http://schemas.microsoft.com/office/drawing/2014/main" id="{CFB6FF2B-AA3F-5966-3B3A-6DDCD65F7FC6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8386256" y="1480710"/>
                                <a:ext cx="165571" cy="174034"/>
                              </a:xfrm>
                              <a:prstGeom prst="rect">
                                <a:avLst/>
                              </a:prstGeom>
                              <a:solidFill>
                                <a:srgbClr val="D8E2F2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rtlCol="0" anchor="t"/>
                              <a:lstStyle/>
                              <a:p>
                                <a:endParaRPr lang="es-DO" sz="850">
                                  <a:latin typeface="Calibri" panose="020F0502020204030204" pitchFamily="34" charset="0"/>
                                  <a:cs typeface="Calibri" panose="020F0502020204030204" pitchFamily="34" charset="0"/>
                                </a:endParaRP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24" name="CuadroTexto 16">
                              <a:extLst>
                                <a:ext uri="{FF2B5EF4-FFF2-40B4-BE49-F238E27FC236}">
                                  <a16:creationId xmlns:a16="http://schemas.microsoft.com/office/drawing/2014/main" id="{1234E494-34AB-389F-51B0-CB86E496CBEA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8207439" y="1427054"/>
                              <a:ext cx="1076325" cy="28575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lang="es-DO" sz="850">
                                  <a:latin typeface="Calibri" panose="020F0502020204030204" pitchFamily="34" charset="0"/>
                                  <a:cs typeface="Calibri" panose="020F0502020204030204" pitchFamily="34" charset="0"/>
                                </a:rPr>
                                <a:t>Espaillat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5" name="CuadroTexto 5">
                              <a:extLst>
                                <a:ext uri="{FF2B5EF4-FFF2-40B4-BE49-F238E27FC236}">
                                  <a16:creationId xmlns:a16="http://schemas.microsoft.com/office/drawing/2014/main" id="{ADF99F82-5647-B744-DE8D-28F9CBAFE00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5469655" y="3804492"/>
                              <a:ext cx="1076325" cy="28575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lang="es-DO" sz="850">
                                  <a:latin typeface="Calibri" panose="020F0502020204030204" pitchFamily="34" charset="0"/>
                                  <a:cs typeface="Calibri" panose="020F0502020204030204" pitchFamily="34" charset="0"/>
                                </a:rPr>
                                <a:t>Independencia</a:t>
                              </a:r>
                            </a:p>
                          </xdr:txBody>
                        </xdr:sp>
                      </xdr:grpSp>
                      <xdr:sp macro="" textlink="">
                        <xdr:nvSpPr>
                          <xdr:cNvPr id="22" name="CuadroTexto 18">
                            <a:extLst>
                              <a:ext uri="{FF2B5EF4-FFF2-40B4-BE49-F238E27FC236}">
                                <a16:creationId xmlns:a16="http://schemas.microsoft.com/office/drawing/2014/main" id="{A69C4261-5AE4-240C-AC6A-21E7F40E05D1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645904" y="3680788"/>
                            <a:ext cx="356388" cy="276225"/>
                          </a:xfrm>
                          <a:prstGeom prst="rect">
                            <a:avLst/>
                          </a:prstGeom>
                          <a:solidFill>
                            <a:srgbClr val="DAE3F3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endParaRPr lang="es-DO" sz="850">
                              <a:latin typeface="Calibri" panose="020F0502020204030204" pitchFamily="34" charset="0"/>
                              <a:cs typeface="Calibri" panose="020F0502020204030204" pitchFamily="34" charset="0"/>
                            </a:endParaRPr>
                          </a:p>
                        </xdr:txBody>
                      </xdr:sp>
                    </xdr:grpSp>
                    <xdr:sp macro="" textlink="">
                      <xdr:nvSpPr>
                        <xdr:cNvPr id="20" name="CuadroTexto 12">
                          <a:extLst>
                            <a:ext uri="{FF2B5EF4-FFF2-40B4-BE49-F238E27FC236}">
                              <a16:creationId xmlns:a16="http://schemas.microsoft.com/office/drawing/2014/main" id="{A1F4299F-97B3-1F85-FAEC-FCEAD7E83640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1507144" y="3599053"/>
                          <a:ext cx="559739" cy="380727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lang="es-DO" sz="800">
                              <a:latin typeface="Calibri" panose="020F0502020204030204" pitchFamily="34" charset="0"/>
                              <a:cs typeface="Calibri" panose="020F0502020204030204" pitchFamily="34" charset="0"/>
                            </a:rPr>
                            <a:t>La Romana</a:t>
                          </a:r>
                        </a:p>
                      </xdr:txBody>
                    </xdr:sp>
                  </xdr:grpSp>
                  <xdr:sp macro="" textlink="">
                    <xdr:nvSpPr>
                      <xdr:cNvPr id="17" name="CuadroTexto 11">
                        <a:extLst>
                          <a:ext uri="{FF2B5EF4-FFF2-40B4-BE49-F238E27FC236}">
                            <a16:creationId xmlns:a16="http://schemas.microsoft.com/office/drawing/2014/main" id="{E566D5FC-E295-6213-D3F2-31B43218802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0354722" y="1942016"/>
                        <a:ext cx="1076325" cy="28575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lang="es-DO" sz="850">
                            <a:latin typeface="Calibri" panose="020F0502020204030204" pitchFamily="34" charset="0"/>
                            <a:cs typeface="Calibri" panose="020F0502020204030204" pitchFamily="34" charset="0"/>
                          </a:rPr>
                          <a:t>Samaná</a:t>
                        </a:r>
                      </a:p>
                    </xdr:txBody>
                  </xdr:sp>
                  <xdr:sp macro="" textlink="">
                    <xdr:nvSpPr>
                      <xdr:cNvPr id="18" name="CuadroTexto 13">
                        <a:extLst>
                          <a:ext uri="{FF2B5EF4-FFF2-40B4-BE49-F238E27FC236}">
                            <a16:creationId xmlns:a16="http://schemas.microsoft.com/office/drawing/2014/main" id="{45CADD07-007D-8278-A303-FB68E442AE9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9123644" y="3479511"/>
                        <a:ext cx="1076325" cy="28575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lang="es-DO" sz="850" b="1">
                            <a:solidFill>
                              <a:schemeClr val="bg1"/>
                            </a:solidFill>
                            <a:latin typeface="Calibri" panose="020F0502020204030204" pitchFamily="34" charset="0"/>
                            <a:cs typeface="Calibri" panose="020F0502020204030204" pitchFamily="34" charset="0"/>
                          </a:rPr>
                          <a:t>Santo</a:t>
                        </a:r>
                        <a:r>
                          <a:rPr lang="es-DO" sz="850" b="1" baseline="0">
                            <a:solidFill>
                              <a:schemeClr val="bg1"/>
                            </a:solidFill>
                            <a:latin typeface="Calibri" panose="020F0502020204030204" pitchFamily="34" charset="0"/>
                            <a:cs typeface="Calibri" panose="020F0502020204030204" pitchFamily="34" charset="0"/>
                          </a:rPr>
                          <a:t> Domingo</a:t>
                        </a:r>
                      </a:p>
                      <a:p>
                        <a:endParaRPr lang="es-DO" sz="850" b="1">
                          <a:solidFill>
                            <a:schemeClr val="bg1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endParaRPr>
                      </a:p>
                    </xdr:txBody>
                  </xdr:sp>
                </xdr:grpSp>
                <xdr:sp macro="" textlink="">
                  <xdr:nvSpPr>
                    <xdr:cNvPr id="14" name="CuadroTexto 51">
                      <a:extLst>
                        <a:ext uri="{FF2B5EF4-FFF2-40B4-BE49-F238E27FC236}">
                          <a16:creationId xmlns:a16="http://schemas.microsoft.com/office/drawing/2014/main" id="{4E10ADEB-CE61-4278-2E7D-52D82B41A464}"/>
                        </a:ext>
                      </a:extLst>
                    </xdr:cNvPr>
                    <xdr:cNvSpPr txBox="1"/>
                  </xdr:nvSpPr>
                  <xdr:spPr>
                    <a:xfrm>
                      <a:off x="5010150" y="5172075"/>
                      <a:ext cx="1076325" cy="28575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lang="es-DO" sz="850">
                          <a:latin typeface="Calibri" panose="020F0502020204030204" pitchFamily="34" charset="0"/>
                          <a:cs typeface="Calibri" panose="020F0502020204030204" pitchFamily="34" charset="0"/>
                        </a:rPr>
                        <a:t>1,145.7</a:t>
                      </a:r>
                    </a:p>
                  </xdr:txBody>
                </xdr:sp>
                <xdr:sp macro="" textlink="">
                  <xdr:nvSpPr>
                    <xdr:cNvPr id="15" name="CuadroTexto 14">
                      <a:extLst>
                        <a:ext uri="{FF2B5EF4-FFF2-40B4-BE49-F238E27FC236}">
                          <a16:creationId xmlns:a16="http://schemas.microsoft.com/office/drawing/2014/main" id="{5CA2D4CA-9B7B-84F0-53C3-D9D0F2B552C9}"/>
                        </a:ext>
                      </a:extLst>
                    </xdr:cNvPr>
                    <xdr:cNvSpPr txBox="1"/>
                  </xdr:nvSpPr>
                  <xdr:spPr>
                    <a:xfrm>
                      <a:off x="4895850" y="5067300"/>
                      <a:ext cx="1076325" cy="22860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lang="es-DO" sz="850">
                          <a:latin typeface="Calibri" panose="020F0502020204030204" pitchFamily="34" charset="0"/>
                          <a:cs typeface="Calibri" panose="020F0502020204030204" pitchFamily="34" charset="0"/>
                        </a:rPr>
                        <a:t>Distrito Nacional</a:t>
                      </a:r>
                      <a:endParaRPr lang="es-DO" sz="850" baseline="0">
                        <a:latin typeface="Calibri" panose="020F0502020204030204" pitchFamily="34" charset="0"/>
                        <a:cs typeface="Calibri" panose="020F0502020204030204" pitchFamily="34" charset="0"/>
                      </a:endParaRPr>
                    </a:p>
                    <a:p>
                      <a:endParaRPr lang="es-DO" sz="850">
                        <a:latin typeface="Calibri" panose="020F0502020204030204" pitchFamily="34" charset="0"/>
                        <a:cs typeface="Calibri" panose="020F0502020204030204" pitchFamily="34" charset="0"/>
                      </a:endParaRPr>
                    </a:p>
                  </xdr:txBody>
                </xdr:sp>
              </xdr:grpSp>
            </xdr:grpSp>
            <xdr:sp macro="" textlink="">
              <xdr:nvSpPr>
                <xdr:cNvPr id="10" name="CuadroTexto 3">
                  <a:extLst>
                    <a:ext uri="{FF2B5EF4-FFF2-40B4-BE49-F238E27FC236}">
                      <a16:creationId xmlns:a16="http://schemas.microsoft.com/office/drawing/2014/main" id="{029CBC7F-D214-F816-7621-7D1CE6758593}"/>
                    </a:ext>
                  </a:extLst>
                </xdr:cNvPr>
                <xdr:cNvSpPr txBox="1"/>
              </xdr:nvSpPr>
              <xdr:spPr>
                <a:xfrm>
                  <a:off x="6026781" y="3961873"/>
                  <a:ext cx="362790" cy="91209"/>
                </a:xfrm>
                <a:prstGeom prst="rect">
                  <a:avLst/>
                </a:prstGeom>
                <a:solidFill>
                  <a:srgbClr val="D7E1F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endParaRPr lang="es-DO" sz="850">
                    <a:latin typeface="Calibri" panose="020F0502020204030204" pitchFamily="34" charset="0"/>
                    <a:cs typeface="Calibri" panose="020F0502020204030204" pitchFamily="34" charset="0"/>
                  </a:endParaRPr>
                </a:p>
              </xdr:txBody>
            </xdr:sp>
          </xdr:grpSp>
          <xdr:sp macro="" textlink="">
            <xdr:nvSpPr>
              <xdr:cNvPr id="8" name="CuadroTexto 35">
                <a:extLst>
                  <a:ext uri="{FF2B5EF4-FFF2-40B4-BE49-F238E27FC236}">
                    <a16:creationId xmlns:a16="http://schemas.microsoft.com/office/drawing/2014/main" id="{BD34BEF0-8B9C-195C-EC78-06EA4CC51111}"/>
                  </a:ext>
                </a:extLst>
              </xdr:cNvPr>
              <xdr:cNvSpPr txBox="1"/>
            </xdr:nvSpPr>
            <xdr:spPr>
              <a:xfrm>
                <a:off x="8971397" y="1522372"/>
                <a:ext cx="948753" cy="40388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800">
                    <a:latin typeface="Calibri" panose="020F0502020204030204" pitchFamily="34" charset="0"/>
                    <a:cs typeface="Calibri" panose="020F0502020204030204" pitchFamily="34" charset="0"/>
                  </a:rPr>
                  <a:t>Hermanas</a:t>
                </a:r>
                <a:r>
                  <a:rPr lang="es-DO" sz="800" baseline="0">
                    <a:latin typeface="Calibri" panose="020F0502020204030204" pitchFamily="34" charset="0"/>
                    <a:cs typeface="Calibri" panose="020F0502020204030204" pitchFamily="34" charset="0"/>
                  </a:rPr>
                  <a:t> </a:t>
                </a:r>
              </a:p>
              <a:p>
                <a:r>
                  <a:rPr lang="es-DO" sz="800" baseline="0">
                    <a:latin typeface="Calibri" panose="020F0502020204030204" pitchFamily="34" charset="0"/>
                    <a:cs typeface="Calibri" panose="020F0502020204030204" pitchFamily="34" charset="0"/>
                  </a:rPr>
                  <a:t>Mirabal</a:t>
                </a:r>
              </a:p>
            </xdr:txBody>
          </xdr:sp>
        </xdr:grpSp>
        <xdr:sp macro="" textlink="">
          <xdr:nvSpPr>
            <xdr:cNvPr id="6" name="CuadroTexto 46">
              <a:extLst>
                <a:ext uri="{FF2B5EF4-FFF2-40B4-BE49-F238E27FC236}">
                  <a16:creationId xmlns:a16="http://schemas.microsoft.com/office/drawing/2014/main" id="{4445BFE7-B3F8-206D-0656-4128344FD4C6}"/>
                </a:ext>
              </a:extLst>
            </xdr:cNvPr>
            <xdr:cNvSpPr txBox="1"/>
          </xdr:nvSpPr>
          <xdr:spPr>
            <a:xfrm>
              <a:off x="6880356" y="4984184"/>
              <a:ext cx="476250" cy="114300"/>
            </a:xfrm>
            <a:prstGeom prst="rect">
              <a:avLst/>
            </a:prstGeom>
            <a:solidFill>
              <a:srgbClr val="CFDAED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s-DO" sz="85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xdr:grpSp>
      <xdr:sp macro="" textlink="">
        <xdr:nvSpPr>
          <xdr:cNvPr id="4" name="CuadroTexto 8">
            <a:extLst>
              <a:ext uri="{FF2B5EF4-FFF2-40B4-BE49-F238E27FC236}">
                <a16:creationId xmlns:a16="http://schemas.microsoft.com/office/drawing/2014/main" id="{051FC81A-96C7-0197-2EBD-9E5687FF5627}"/>
              </a:ext>
            </a:extLst>
          </xdr:cNvPr>
          <xdr:cNvSpPr txBox="1"/>
        </xdr:nvSpPr>
        <xdr:spPr>
          <a:xfrm>
            <a:off x="8858250" y="2127251"/>
            <a:ext cx="148167" cy="275166"/>
          </a:xfrm>
          <a:prstGeom prst="rect">
            <a:avLst/>
          </a:prstGeom>
          <a:solidFill>
            <a:srgbClr val="D8E2F2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DO" sz="85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66936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3EC00-4004-48ED-9840-209F46FF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670036</xdr:colOff>
      <xdr:row>0</xdr:row>
      <xdr:rowOff>71708</xdr:rowOff>
    </xdr:from>
    <xdr:to>
      <xdr:col>10</xdr:col>
      <xdr:colOff>510540</xdr:colOff>
      <xdr:row>3</xdr:row>
      <xdr:rowOff>160690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8A160D-680F-4CB8-86B4-6939E39267C7}"/>
            </a:ext>
            <a:ext uri="{147F2762-F138-4A5C-976F-8EAC2B608ADB}">
              <a16:predDERef xmlns:a16="http://schemas.microsoft.com/office/drawing/2014/main" pred="{B8D2EB54-1DD0-4022-B829-A1C5152A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397629</xdr:colOff>
      <xdr:row>0</xdr:row>
      <xdr:rowOff>3780</xdr:rowOff>
    </xdr:from>
    <xdr:to>
      <xdr:col>2</xdr:col>
      <xdr:colOff>179431</xdr:colOff>
      <xdr:row>3</xdr:row>
      <xdr:rowOff>123820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C14967-3D6A-475A-B5BE-923D9BCFD560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18</xdr:row>
      <xdr:rowOff>133349</xdr:rowOff>
    </xdr:from>
    <xdr:to>
      <xdr:col>7</xdr:col>
      <xdr:colOff>333374</xdr:colOff>
      <xdr:row>21</xdr:row>
      <xdr:rowOff>180974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612525B-4AC4-4A51-8D46-3DE7DABE6D10}"/>
            </a:ext>
            <a:ext uri="{147F2762-F138-4A5C-976F-8EAC2B608ADB}">
              <a16:predDERef xmlns:a16="http://schemas.microsoft.com/office/drawing/2014/main" pred="{204D44C9-DB7C-4876-91D7-40DBB9C6FC66}"/>
            </a:ext>
          </a:extLst>
        </xdr:cNvPr>
        <xdr:cNvSpPr txBox="1"/>
      </xdr:nvSpPr>
      <xdr:spPr>
        <a:xfrm>
          <a:off x="3257550" y="3552824"/>
          <a:ext cx="2409824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76199</xdr:colOff>
      <xdr:row>8</xdr:row>
      <xdr:rowOff>23812</xdr:rowOff>
    </xdr:from>
    <xdr:to>
      <xdr:col>10</xdr:col>
      <xdr:colOff>57150</xdr:colOff>
      <xdr:row>25</xdr:row>
      <xdr:rowOff>104776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41497750-174D-43F3-BF3D-6BBA8BE54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968375</xdr:colOff>
      <xdr:row>1</xdr:row>
      <xdr:rowOff>138430</xdr:rowOff>
    </xdr:from>
    <xdr:to>
      <xdr:col>11</xdr:col>
      <xdr:colOff>1335637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DB364-35C8-47D9-A103-0FF711F3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08975" y="328930"/>
          <a:ext cx="3072362" cy="117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682625</xdr:colOff>
      <xdr:row>6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304C9B-693B-40ED-B00A-91E0EE0D2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644525" cy="180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111125</xdr:colOff>
      <xdr:row>2</xdr:row>
      <xdr:rowOff>125095</xdr:rowOff>
    </xdr:from>
    <xdr:to>
      <xdr:col>2</xdr:col>
      <xdr:colOff>2710815</xdr:colOff>
      <xdr:row>5</xdr:row>
      <xdr:rowOff>3810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254D5F-74E4-417F-81DC-FDFCAC4BBBED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" y="506095"/>
          <a:ext cx="2599690" cy="859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47626</xdr:colOff>
      <xdr:row>0</xdr:row>
      <xdr:rowOff>154305</xdr:rowOff>
    </xdr:from>
    <xdr:to>
      <xdr:col>13</xdr:col>
      <xdr:colOff>745249</xdr:colOff>
      <xdr:row>4</xdr:row>
      <xdr:rowOff>112395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191C60C-267A-45B0-B324-0C81E31A2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6" y="154305"/>
          <a:ext cx="1459623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1</xdr:row>
      <xdr:rowOff>30480</xdr:rowOff>
    </xdr:from>
    <xdr:to>
      <xdr:col>3</xdr:col>
      <xdr:colOff>180</xdr:colOff>
      <xdr:row>4</xdr:row>
      <xdr:rowOff>106369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9DEE83F-9698-4C3C-9A60-FD9A1C63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20980"/>
          <a:ext cx="1228905" cy="647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523875</xdr:colOff>
      <xdr:row>8</xdr:row>
      <xdr:rowOff>1905</xdr:rowOff>
    </xdr:from>
    <xdr:to>
      <xdr:col>10</xdr:col>
      <xdr:colOff>66730</xdr:colOff>
      <xdr:row>26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154988-7341-4C51-813A-A76678D6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1875" y="1525905"/>
          <a:ext cx="4114855" cy="342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283488" cy="619386"/>
    <xdr:pic>
      <xdr:nvPicPr>
        <xdr:cNvPr id="5" name="Imagen 2">
          <a:extLst>
            <a:ext uri="{FF2B5EF4-FFF2-40B4-BE49-F238E27FC236}">
              <a16:creationId xmlns:a16="http://schemas.microsoft.com/office/drawing/2014/main" id="{B4BF42DF-5390-4AB9-9962-E76EC8BF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Monetary%20Sector/Input/Info/PM99%20Jan%20FMI-200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HTI_real%2010-07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URY/EXTERNAL/XTNL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ocuments%20and%20Settings/MFIGUEROLA/Local%20Settings/Temporary%20Internet%20Files/OLK22/DomRep-DSA-DRSc-NoDRNBonly/DomRep-DSAExtSusTabs-NoDRNBonly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TRIMALEX/corrts99-2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PROFINAN/Programa/prog2003/prog2003mensualizaci&#243;nene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PRY/Monetary/SR%20and%20RED%20Monetary%20tabl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ML/DOM/archives/June%20%202003%20SBA%20Mission/Real/DRGDP_prog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My%20Documents/BCIE/Modelos/Profis/Fuentes/VALOR-BH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Desktop/CORE%20INFLACION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sept%202/IN/DR%20WEO%20Short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Personal/My%20Documents/Moz/E-Final/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Staff%20Report%20Tables/2003%20SR/Tables-SR-0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Colombia/WEO/GEEColombiaOct20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45671C-90CA-49E7-8FED-437DB6C7FF57}" name="Tabla1" displayName="Tabla1" ref="A4:C38" totalsRowShown="0">
  <autoFilter ref="A4:C38" xr:uid="{5C088452-E849-42E4-8DF2-B550D4DAC580}"/>
  <tableColumns count="3">
    <tableColumn id="1" xr3:uid="{64F0CBA9-0782-43E0-B7B2-9EFA96135689}" name="País"/>
    <tableColumn id="2" xr3:uid="{9DAC5DA7-BE3B-4BC8-B04E-2A44C29980A3}" name="Provincia "/>
    <tableColumn id="3" xr3:uid="{28B13A92-A735-4604-805B-63294856F448}" name="Mon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0515-CA1D-4B88-85E6-93A7F8247160}">
  <dimension ref="A1:P63"/>
  <sheetViews>
    <sheetView showGridLines="0" tabSelected="1" zoomScale="90" zoomScaleNormal="90" workbookViewId="0">
      <selection activeCell="K29" sqref="K29"/>
    </sheetView>
  </sheetViews>
  <sheetFormatPr baseColWidth="10" defaultColWidth="11.5703125" defaultRowHeight="15" x14ac:dyDescent="0.25"/>
  <cols>
    <col min="1" max="1" width="23.28515625" style="1" customWidth="1"/>
    <col min="2" max="2" width="11.5703125" style="1"/>
    <col min="3" max="3" width="40.85546875" style="1" bestFit="1" customWidth="1"/>
    <col min="4" max="4" width="16" style="1" bestFit="1" customWidth="1"/>
    <col min="5" max="5" width="16.85546875" style="1" bestFit="1" customWidth="1"/>
    <col min="6" max="6" width="15.5703125" style="1" bestFit="1" customWidth="1"/>
    <col min="7" max="7" width="14.28515625" style="1" bestFit="1" customWidth="1"/>
    <col min="8" max="8" width="14.5703125" style="1" bestFit="1" customWidth="1"/>
    <col min="9" max="13" width="11.5703125" style="1"/>
    <col min="14" max="14" width="30.140625" style="1" hidden="1" customWidth="1"/>
    <col min="15" max="15" width="17.42578125" style="1" hidden="1" customWidth="1"/>
    <col min="16" max="16384" width="11.5703125" style="1"/>
  </cols>
  <sheetData>
    <row r="1" spans="1:16" ht="14.45" customHeight="1" x14ac:dyDescent="0.25">
      <c r="C1" s="2"/>
      <c r="D1" s="2"/>
      <c r="E1" s="2"/>
      <c r="F1" s="2"/>
      <c r="G1" s="2"/>
      <c r="H1" s="2"/>
      <c r="I1" s="2"/>
      <c r="J1" s="2"/>
      <c r="K1" s="2"/>
    </row>
    <row r="2" spans="1:16" x14ac:dyDescent="0.25">
      <c r="C2" s="3"/>
      <c r="D2" s="3"/>
      <c r="E2" s="3"/>
      <c r="F2" s="3"/>
      <c r="G2" s="3"/>
      <c r="H2" s="3"/>
      <c r="I2" s="3"/>
      <c r="J2" s="3"/>
      <c r="K2" s="3"/>
    </row>
    <row r="3" spans="1:16" ht="19.899999999999999" customHeight="1" x14ac:dyDescent="0.25">
      <c r="A3" s="378" t="s">
        <v>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4"/>
      <c r="M3" s="4"/>
      <c r="N3" s="4"/>
      <c r="O3" s="4"/>
      <c r="P3" s="4"/>
    </row>
    <row r="4" spans="1:16" ht="14.45" customHeight="1" x14ac:dyDescent="0.25">
      <c r="A4" s="378" t="s">
        <v>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4"/>
      <c r="M4" s="4"/>
      <c r="N4" s="4"/>
      <c r="O4" s="4"/>
      <c r="P4" s="4"/>
    </row>
    <row r="5" spans="1:16" ht="33" customHeight="1" x14ac:dyDescent="0.25">
      <c r="A5" s="379" t="s">
        <v>2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5"/>
      <c r="M5" s="5"/>
      <c r="N5" s="5"/>
      <c r="O5" s="5"/>
      <c r="P5" s="5"/>
    </row>
    <row r="6" spans="1:16" ht="14.4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8" spans="1:16" ht="15.75" thickBot="1" x14ac:dyDescent="0.3"/>
    <row r="9" spans="1:16" ht="24" thickBot="1" x14ac:dyDescent="0.4">
      <c r="A9" s="380" t="s">
        <v>956</v>
      </c>
      <c r="B9" s="380"/>
      <c r="C9" s="380"/>
      <c r="D9" s="380"/>
      <c r="E9" s="380"/>
      <c r="F9" s="380"/>
      <c r="G9" s="380"/>
      <c r="H9" s="380"/>
      <c r="I9" s="380"/>
      <c r="J9" s="380"/>
      <c r="K9" s="7"/>
      <c r="L9" s="7"/>
      <c r="M9" s="7"/>
      <c r="N9" s="8" t="s">
        <v>3</v>
      </c>
      <c r="O9" s="9">
        <v>7447461.0319153201</v>
      </c>
      <c r="P9" s="7"/>
    </row>
    <row r="10" spans="1:16" ht="23.45" customHeight="1" x14ac:dyDescent="0.35">
      <c r="A10" s="381" t="s">
        <v>4</v>
      </c>
      <c r="B10" s="381"/>
      <c r="C10" s="381"/>
      <c r="D10" s="381"/>
      <c r="E10" s="381"/>
      <c r="F10" s="381"/>
      <c r="G10" s="381"/>
      <c r="H10" s="381"/>
      <c r="I10" s="381"/>
      <c r="J10" s="381"/>
      <c r="K10" s="10"/>
      <c r="L10" s="10"/>
      <c r="M10" s="10"/>
      <c r="N10" s="10"/>
      <c r="O10" s="10"/>
      <c r="P10" s="10"/>
    </row>
    <row r="11" spans="1:16" ht="14.45" customHeight="1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3" spans="1:16" ht="21" customHeight="1" x14ac:dyDescent="0.25">
      <c r="C13" s="372" t="s">
        <v>5</v>
      </c>
      <c r="D13" s="237" t="s">
        <v>6</v>
      </c>
      <c r="E13" s="238" t="s">
        <v>7</v>
      </c>
      <c r="F13" s="373" t="s">
        <v>8</v>
      </c>
      <c r="G13" s="375" t="s">
        <v>9</v>
      </c>
      <c r="H13" s="377" t="s">
        <v>10</v>
      </c>
    </row>
    <row r="14" spans="1:16" ht="15.75" thickBot="1" x14ac:dyDescent="0.3">
      <c r="C14" s="372"/>
      <c r="D14" s="237" t="s">
        <v>11</v>
      </c>
      <c r="E14" s="239" t="s">
        <v>12</v>
      </c>
      <c r="F14" s="374"/>
      <c r="G14" s="376"/>
      <c r="H14" s="377"/>
    </row>
    <row r="15" spans="1:16" x14ac:dyDescent="0.25">
      <c r="C15" s="372"/>
      <c r="D15" s="240">
        <v>1</v>
      </c>
      <c r="E15" s="240">
        <v>2</v>
      </c>
      <c r="F15" s="241">
        <v>3</v>
      </c>
      <c r="G15" s="241" t="s">
        <v>13</v>
      </c>
      <c r="H15" s="240" t="s">
        <v>14</v>
      </c>
    </row>
    <row r="16" spans="1:16" x14ac:dyDescent="0.25">
      <c r="C16" s="11" t="s">
        <v>15</v>
      </c>
      <c r="D16" s="12">
        <f>SUM(D17:D20)</f>
        <v>1187374.4024359998</v>
      </c>
      <c r="E16" s="12">
        <f>SUM(E17:E20)</f>
        <v>1226231.9552415402</v>
      </c>
      <c r="F16" s="13">
        <f>SUM(F17:F20)</f>
        <v>104211.33872321001</v>
      </c>
      <c r="G16" s="14">
        <f>IFERROR(F16/E16,"-")</f>
        <v>8.4985013053817143E-2</v>
      </c>
      <c r="H16" s="15">
        <f>F16/$O$9</f>
        <v>1.3992867942057454E-2</v>
      </c>
    </row>
    <row r="17" spans="3:9" x14ac:dyDescent="0.25">
      <c r="C17" s="16" t="s">
        <v>16</v>
      </c>
      <c r="D17" s="17">
        <v>1173750.340817</v>
      </c>
      <c r="E17" s="17">
        <v>1210966.13388747</v>
      </c>
      <c r="F17" s="17">
        <v>104007.57496795001</v>
      </c>
      <c r="G17" s="18">
        <f>IFERROR(F17/E17,"-")</f>
        <v>8.5888095511030202E-2</v>
      </c>
      <c r="H17" s="19">
        <f>F17/$O$9</f>
        <v>1.3965507778051656E-2</v>
      </c>
    </row>
    <row r="18" spans="3:9" x14ac:dyDescent="0.25">
      <c r="C18" s="20" t="s">
        <v>17</v>
      </c>
      <c r="D18" s="17">
        <v>793.93865800000003</v>
      </c>
      <c r="E18" s="17">
        <v>1318.5978231999998</v>
      </c>
      <c r="F18" s="21">
        <v>3.0768719999999998</v>
      </c>
      <c r="G18" s="18">
        <f t="shared" ref="G18:G23" si="0">IFERROR(F18/E18,"-")</f>
        <v>2.3334423475180515E-3</v>
      </c>
      <c r="H18" s="19">
        <f t="shared" ref="H18:H34" si="1">F18/$O$9</f>
        <v>4.1314375285944898E-7</v>
      </c>
    </row>
    <row r="19" spans="3:9" x14ac:dyDescent="0.25">
      <c r="C19" s="16" t="s">
        <v>18</v>
      </c>
      <c r="D19" s="17">
        <v>11875.275</v>
      </c>
      <c r="E19" s="17">
        <v>12870.535561500001</v>
      </c>
      <c r="F19" s="21">
        <v>199.79188229999997</v>
      </c>
      <c r="G19" s="18">
        <f t="shared" si="0"/>
        <v>1.5523198809041258E-2</v>
      </c>
      <c r="H19" s="19">
        <f t="shared" si="1"/>
        <v>2.682684494001548E-5</v>
      </c>
    </row>
    <row r="20" spans="3:9" x14ac:dyDescent="0.25">
      <c r="C20" s="20" t="s">
        <v>19</v>
      </c>
      <c r="D20" s="17">
        <v>954.84796100000005</v>
      </c>
      <c r="E20" s="17">
        <v>1076.68796937</v>
      </c>
      <c r="F20" s="21">
        <v>0.89500095999999996</v>
      </c>
      <c r="G20" s="18">
        <f t="shared" si="0"/>
        <v>8.3125379447091788E-4</v>
      </c>
      <c r="H20" s="19">
        <f t="shared" si="1"/>
        <v>1.2017531292403766E-7</v>
      </c>
    </row>
    <row r="21" spans="3:9" x14ac:dyDescent="0.25">
      <c r="C21" s="11" t="s">
        <v>20</v>
      </c>
      <c r="D21" s="12">
        <f>D22+D24</f>
        <v>1418686.51495</v>
      </c>
      <c r="E21" s="12">
        <f>E22+E24</f>
        <v>1460227.3799225602</v>
      </c>
      <c r="F21" s="13">
        <f>F22+F24</f>
        <v>110166.12650209994</v>
      </c>
      <c r="G21" s="14">
        <f>IFERROR(F21/E21,"-")</f>
        <v>7.5444501326870306E-2</v>
      </c>
      <c r="H21" s="15">
        <f t="shared" si="1"/>
        <v>1.4792440810364023E-2</v>
      </c>
    </row>
    <row r="22" spans="3:9" x14ac:dyDescent="0.25">
      <c r="C22" s="16" t="s">
        <v>21</v>
      </c>
      <c r="D22" s="17">
        <v>1217765.8743179999</v>
      </c>
      <c r="E22" s="17">
        <v>1253759.1255882804</v>
      </c>
      <c r="F22" s="17">
        <v>88287.753772909942</v>
      </c>
      <c r="G22" s="18">
        <f>IFERROR(F22/E22,"-")</f>
        <v>7.041843362973263E-2</v>
      </c>
      <c r="H22" s="19">
        <f t="shared" si="1"/>
        <v>1.1854745314485292E-2</v>
      </c>
    </row>
    <row r="23" spans="3:9" x14ac:dyDescent="0.25">
      <c r="C23" s="20" t="s">
        <v>22</v>
      </c>
      <c r="D23" s="17">
        <v>263816.79430499999</v>
      </c>
      <c r="E23" s="17">
        <v>263892.10815400002</v>
      </c>
      <c r="F23" s="17">
        <v>8527.7542990900001</v>
      </c>
      <c r="G23" s="18">
        <f t="shared" si="0"/>
        <v>3.2315306277038956E-2</v>
      </c>
      <c r="H23" s="19">
        <f t="shared" si="1"/>
        <v>1.1450552426585645E-3</v>
      </c>
    </row>
    <row r="24" spans="3:9" x14ac:dyDescent="0.25">
      <c r="C24" s="16" t="s">
        <v>23</v>
      </c>
      <c r="D24" s="17">
        <v>200920.640632</v>
      </c>
      <c r="E24" s="17">
        <v>206468.25433427971</v>
      </c>
      <c r="F24" s="17">
        <v>21878.372729190007</v>
      </c>
      <c r="G24" s="18">
        <f>IFERROR(F24/E24,"-")</f>
        <v>0.10596482640749272</v>
      </c>
      <c r="H24" s="19">
        <f t="shared" si="1"/>
        <v>2.9376954958787315E-3</v>
      </c>
    </row>
    <row r="25" spans="3:9" x14ac:dyDescent="0.25">
      <c r="C25" s="242" t="s">
        <v>24</v>
      </c>
      <c r="D25" s="242"/>
      <c r="E25" s="242"/>
      <c r="F25" s="243"/>
      <c r="G25" s="243"/>
      <c r="H25" s="243"/>
    </row>
    <row r="26" spans="3:9" x14ac:dyDescent="0.25">
      <c r="C26" s="22" t="s">
        <v>25</v>
      </c>
      <c r="D26" s="23">
        <f>(D17+D18)-D22</f>
        <v>-43221.594842999941</v>
      </c>
      <c r="E26" s="23">
        <f>(E17+E18)-E22</f>
        <v>-41474.393877610331</v>
      </c>
      <c r="F26" s="24">
        <f>(F17+F18)-F22</f>
        <v>15722.898067040078</v>
      </c>
      <c r="G26" s="18">
        <f>IFERROR(F26/E26,"-")</f>
        <v>-0.37909892338482076</v>
      </c>
      <c r="H26" s="25">
        <f t="shared" si="1"/>
        <v>2.1111756073192238E-3</v>
      </c>
    </row>
    <row r="27" spans="3:9" x14ac:dyDescent="0.25">
      <c r="C27" s="22" t="s">
        <v>26</v>
      </c>
      <c r="D27" s="23">
        <f>(D19+D20)-D24</f>
        <v>-188090.51767100001</v>
      </c>
      <c r="E27" s="23">
        <f>(E19+E20)-E24</f>
        <v>-192521.03080340973</v>
      </c>
      <c r="F27" s="24">
        <f>(F19+F20)-F24</f>
        <v>-21677.685845930006</v>
      </c>
      <c r="G27" s="18">
        <f>IFERROR(F27/E27,"-")</f>
        <v>0.11259905349284091</v>
      </c>
      <c r="H27" s="25">
        <f t="shared" si="1"/>
        <v>-2.9107484756257921E-3</v>
      </c>
    </row>
    <row r="28" spans="3:9" x14ac:dyDescent="0.25">
      <c r="C28" s="22" t="s">
        <v>27</v>
      </c>
      <c r="D28" s="23">
        <f>(D16-(D21-D23))</f>
        <v>32504.681790999835</v>
      </c>
      <c r="E28" s="23">
        <f>(E16-(E21-E23))</f>
        <v>29896.683472980047</v>
      </c>
      <c r="F28" s="24">
        <f>(F16-(F21-F23))</f>
        <v>2572.9665202000615</v>
      </c>
      <c r="G28" s="18">
        <f t="shared" ref="G28:G29" si="2">IFERROR(F28/E28,"-")</f>
        <v>8.6061938024846504E-2</v>
      </c>
      <c r="H28" s="25">
        <f t="shared" si="1"/>
        <v>3.454823743519947E-4</v>
      </c>
    </row>
    <row r="29" spans="3:9" x14ac:dyDescent="0.25">
      <c r="C29" s="22" t="s">
        <v>28</v>
      </c>
      <c r="D29" s="23">
        <f>D16-D21</f>
        <v>-231312.11251400015</v>
      </c>
      <c r="E29" s="23">
        <f>E16-E21</f>
        <v>-233995.42468101997</v>
      </c>
      <c r="F29" s="24">
        <f>F16-F21</f>
        <v>-5954.787778889935</v>
      </c>
      <c r="G29" s="18">
        <f t="shared" si="2"/>
        <v>2.5448308602646557E-2</v>
      </c>
      <c r="H29" s="25">
        <f t="shared" si="1"/>
        <v>-7.9957286830656935E-4</v>
      </c>
    </row>
    <row r="30" spans="3:9" x14ac:dyDescent="0.25">
      <c r="C30" s="242" t="s">
        <v>29</v>
      </c>
      <c r="D30" s="244">
        <f>D32-D34</f>
        <v>231312.11251400004</v>
      </c>
      <c r="E30" s="244">
        <f>E32-E34</f>
        <v>235105.24179692008</v>
      </c>
      <c r="F30" s="244">
        <f>F32-F34</f>
        <v>-12826.903176830001</v>
      </c>
      <c r="G30" s="245">
        <f>IFERROR(F30/E30,"-")</f>
        <v>-5.4558133535404806E-2</v>
      </c>
      <c r="H30" s="245">
        <f t="shared" si="1"/>
        <v>-1.7223189382074831E-3</v>
      </c>
    </row>
    <row r="31" spans="3:9" x14ac:dyDescent="0.25">
      <c r="C31" s="368"/>
      <c r="D31" s="368"/>
      <c r="E31" s="369"/>
      <c r="F31" s="369"/>
      <c r="G31" s="370"/>
      <c r="H31" s="371"/>
      <c r="I31" s="37"/>
    </row>
    <row r="32" spans="3:9" x14ac:dyDescent="0.25">
      <c r="C32" s="26" t="s">
        <v>30</v>
      </c>
      <c r="D32" s="27">
        <v>344980.21211800002</v>
      </c>
      <c r="E32" s="27">
        <v>348773.34140092006</v>
      </c>
      <c r="F32" s="27">
        <v>3302.0268475300004</v>
      </c>
      <c r="G32" s="14">
        <f>IFERROR(F32/E32,"-")</f>
        <v>9.4675436897405305E-3</v>
      </c>
      <c r="H32" s="14">
        <f t="shared" si="1"/>
        <v>4.4337618328978259E-4</v>
      </c>
    </row>
    <row r="33" spans="3:15" x14ac:dyDescent="0.25">
      <c r="C33" s="28"/>
      <c r="D33" s="29"/>
      <c r="E33" s="29"/>
      <c r="F33" s="30"/>
      <c r="G33" s="18"/>
      <c r="H33" s="18"/>
    </row>
    <row r="34" spans="3:15" x14ac:dyDescent="0.25">
      <c r="C34" s="11" t="s">
        <v>31</v>
      </c>
      <c r="D34" s="27">
        <v>113668.099604</v>
      </c>
      <c r="E34" s="27">
        <v>113668.099604</v>
      </c>
      <c r="F34" s="31">
        <v>16128.930024360001</v>
      </c>
      <c r="G34" s="14">
        <f>IFERROR(F34/E34,"-")</f>
        <v>0.14189495628545215</v>
      </c>
      <c r="H34" s="14">
        <f t="shared" si="1"/>
        <v>2.1656951214972658E-3</v>
      </c>
    </row>
    <row r="35" spans="3:15" x14ac:dyDescent="0.25">
      <c r="C35" s="32"/>
      <c r="D35" s="33"/>
      <c r="E35" s="33"/>
      <c r="F35" s="34"/>
      <c r="G35" s="35"/>
      <c r="H35" s="36"/>
      <c r="I35" s="37"/>
    </row>
    <row r="36" spans="3:15" x14ac:dyDescent="0.25">
      <c r="C36" s="38" t="s">
        <v>32</v>
      </c>
    </row>
    <row r="37" spans="3:15" x14ac:dyDescent="0.25">
      <c r="C37" s="39" t="s">
        <v>33</v>
      </c>
    </row>
    <row r="38" spans="3:15" x14ac:dyDescent="0.25">
      <c r="C38" s="40" t="s">
        <v>34</v>
      </c>
    </row>
    <row r="39" spans="3:15" x14ac:dyDescent="0.25">
      <c r="C39" s="38" t="s">
        <v>35</v>
      </c>
    </row>
    <row r="43" spans="3:15" s="2" customFormat="1" x14ac:dyDescent="0.25"/>
    <row r="44" spans="3:15" s="2" customFormat="1" x14ac:dyDescent="0.25"/>
    <row r="46" spans="3:15" x14ac:dyDescent="0.25">
      <c r="N46" s="41"/>
      <c r="O46" s="41"/>
    </row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</sheetData>
  <mergeCells count="9">
    <mergeCell ref="C13:C15"/>
    <mergeCell ref="F13:F14"/>
    <mergeCell ref="G13:G14"/>
    <mergeCell ref="H13:H14"/>
    <mergeCell ref="A3:K3"/>
    <mergeCell ref="A4:K4"/>
    <mergeCell ref="A5:K5"/>
    <mergeCell ref="A9:J9"/>
    <mergeCell ref="A10:J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1B03-E702-4CC9-99D0-C9805EA6DF1F}">
  <dimension ref="B2:I266"/>
  <sheetViews>
    <sheetView showGridLines="0" zoomScale="60" zoomScaleNormal="60" workbookViewId="0">
      <selection activeCell="F35" sqref="F35"/>
    </sheetView>
  </sheetViews>
  <sheetFormatPr baseColWidth="10" defaultColWidth="11.42578125" defaultRowHeight="15" x14ac:dyDescent="0.25"/>
  <cols>
    <col min="1" max="1" width="11.42578125" style="42"/>
    <col min="2" max="2" width="139.28515625" style="42" customWidth="1"/>
    <col min="3" max="5" width="29.42578125" style="42" customWidth="1"/>
    <col min="6" max="6" width="21.85546875" style="42" bestFit="1" customWidth="1"/>
    <col min="7" max="7" width="38.5703125" style="42" customWidth="1"/>
    <col min="8" max="8" width="23.7109375" style="42" bestFit="1" customWidth="1"/>
    <col min="9" max="9" width="15.7109375" style="42" bestFit="1" customWidth="1"/>
    <col min="10" max="16384" width="11.42578125" style="42"/>
  </cols>
  <sheetData>
    <row r="2" spans="2:9" ht="13.9" customHeight="1" x14ac:dyDescent="0.25">
      <c r="B2" s="457" t="s">
        <v>0</v>
      </c>
      <c r="C2" s="457"/>
      <c r="D2" s="457"/>
      <c r="E2" s="457"/>
    </row>
    <row r="3" spans="2:9" ht="13.9" customHeight="1" x14ac:dyDescent="0.25">
      <c r="B3" s="457" t="s">
        <v>1</v>
      </c>
      <c r="C3" s="457"/>
      <c r="D3" s="457"/>
      <c r="E3" s="457"/>
    </row>
    <row r="4" spans="2:9" ht="13.9" customHeight="1" x14ac:dyDescent="0.25">
      <c r="B4" s="458" t="s">
        <v>2</v>
      </c>
      <c r="C4" s="458"/>
      <c r="D4" s="458"/>
      <c r="E4" s="458"/>
    </row>
    <row r="5" spans="2:9" ht="15.75" x14ac:dyDescent="0.25">
      <c r="B5" s="43"/>
      <c r="C5" s="43"/>
      <c r="D5" s="43"/>
      <c r="E5" s="43"/>
    </row>
    <row r="6" spans="2:9" ht="15.75" x14ac:dyDescent="0.25">
      <c r="B6" s="43"/>
      <c r="C6" s="43"/>
      <c r="D6" s="43"/>
      <c r="E6" s="43"/>
      <c r="G6" s="44"/>
      <c r="H6" s="44"/>
    </row>
    <row r="7" spans="2:9" ht="15.75" x14ac:dyDescent="0.25">
      <c r="B7" s="459" t="s">
        <v>36</v>
      </c>
      <c r="C7" s="459"/>
      <c r="D7" s="459"/>
      <c r="E7" s="459"/>
      <c r="G7" s="44"/>
      <c r="H7" s="44"/>
    </row>
    <row r="8" spans="2:9" ht="16.5" thickBot="1" x14ac:dyDescent="0.3">
      <c r="B8" s="460" t="s">
        <v>4</v>
      </c>
      <c r="C8" s="460"/>
      <c r="D8" s="460"/>
      <c r="E8" s="460"/>
      <c r="G8" s="45"/>
      <c r="H8" s="45"/>
    </row>
    <row r="9" spans="2:9" ht="15.75" thickBot="1" x14ac:dyDescent="0.3">
      <c r="B9" s="46"/>
      <c r="C9" s="46"/>
      <c r="D9" s="46"/>
      <c r="E9" s="46"/>
      <c r="G9" s="45"/>
      <c r="H9" s="45"/>
    </row>
    <row r="10" spans="2:9" ht="21.6" customHeight="1" thickBot="1" x14ac:dyDescent="0.3">
      <c r="B10" s="401" t="s">
        <v>37</v>
      </c>
      <c r="C10" s="404">
        <v>2024</v>
      </c>
      <c r="D10" s="405"/>
      <c r="E10" s="405"/>
    </row>
    <row r="11" spans="2:9" ht="21.6" customHeight="1" x14ac:dyDescent="0.25">
      <c r="B11" s="402"/>
      <c r="C11" s="413" t="s">
        <v>38</v>
      </c>
      <c r="D11" s="413" t="s">
        <v>39</v>
      </c>
      <c r="E11" s="413" t="s">
        <v>40</v>
      </c>
    </row>
    <row r="12" spans="2:9" ht="15" customHeight="1" x14ac:dyDescent="0.25">
      <c r="B12" s="402"/>
      <c r="C12" s="411"/>
      <c r="D12" s="411"/>
      <c r="E12" s="411"/>
      <c r="G12" s="47"/>
      <c r="I12" s="48"/>
    </row>
    <row r="13" spans="2:9" ht="15" customHeight="1" thickBot="1" x14ac:dyDescent="0.3">
      <c r="B13" s="402"/>
      <c r="C13" s="412"/>
      <c r="D13" s="412"/>
      <c r="E13" s="412"/>
      <c r="G13" s="47"/>
      <c r="H13" s="49"/>
    </row>
    <row r="14" spans="2:9" ht="21" thickBot="1" x14ac:dyDescent="0.3">
      <c r="B14" s="403"/>
      <c r="C14" s="50">
        <v>1</v>
      </c>
      <c r="D14" s="50">
        <v>2</v>
      </c>
      <c r="E14" s="50">
        <v>3</v>
      </c>
      <c r="F14" s="51"/>
      <c r="G14" s="47"/>
    </row>
    <row r="15" spans="2:9" ht="20.25" x14ac:dyDescent="0.25">
      <c r="B15" s="52" t="s">
        <v>41</v>
      </c>
      <c r="C15" s="53">
        <f>C16+C18</f>
        <v>948964321</v>
      </c>
      <c r="D15" s="53">
        <f t="shared" ref="D15:E15" si="0">D16+D18</f>
        <v>853289965.63</v>
      </c>
      <c r="E15" s="53">
        <f t="shared" si="0"/>
        <v>561414490.28999972</v>
      </c>
      <c r="F15" s="54"/>
      <c r="G15" s="55"/>
      <c r="H15" s="49"/>
    </row>
    <row r="16" spans="2:9" ht="20.25" x14ac:dyDescent="0.25">
      <c r="B16" s="56" t="s">
        <v>42</v>
      </c>
      <c r="C16" s="57">
        <f>C17</f>
        <v>874885153</v>
      </c>
      <c r="D16" s="57">
        <f t="shared" ref="D16:E16" si="1">D17</f>
        <v>779210797.63</v>
      </c>
      <c r="E16" s="57">
        <f t="shared" si="1"/>
        <v>503511040.28999972</v>
      </c>
      <c r="F16" s="54"/>
      <c r="G16" s="47"/>
    </row>
    <row r="17" spans="2:8" ht="49.9" customHeight="1" x14ac:dyDescent="0.25">
      <c r="B17" s="58" t="s">
        <v>43</v>
      </c>
      <c r="C17" s="59">
        <v>874885153</v>
      </c>
      <c r="D17" s="59">
        <v>779210797.63</v>
      </c>
      <c r="E17" s="59">
        <v>503511040.28999972</v>
      </c>
      <c r="F17"/>
      <c r="G17" s="47"/>
    </row>
    <row r="18" spans="2:8" ht="20.25" x14ac:dyDescent="0.25">
      <c r="B18" s="56" t="s">
        <v>44</v>
      </c>
      <c r="C18" s="57">
        <f xml:space="preserve"> C19</f>
        <v>74079168</v>
      </c>
      <c r="D18" s="57">
        <f t="shared" ref="D18:E18" si="2" xml:space="preserve"> D19</f>
        <v>74079168</v>
      </c>
      <c r="E18" s="57">
        <f t="shared" si="2"/>
        <v>57903450</v>
      </c>
      <c r="F18"/>
      <c r="G18" s="47"/>
    </row>
    <row r="19" spans="2:8" ht="48" customHeight="1" thickBot="1" x14ac:dyDescent="0.3">
      <c r="B19" s="60" t="s">
        <v>45</v>
      </c>
      <c r="C19" s="61">
        <v>74079168</v>
      </c>
      <c r="D19" s="61">
        <v>74079168</v>
      </c>
      <c r="E19" s="61">
        <v>57903450</v>
      </c>
      <c r="F19"/>
      <c r="G19" s="55"/>
    </row>
    <row r="20" spans="2:8" ht="26.25" customHeight="1" x14ac:dyDescent="0.25">
      <c r="B20" s="52" t="s">
        <v>46</v>
      </c>
      <c r="C20" s="53">
        <f>C21</f>
        <v>242128044</v>
      </c>
      <c r="D20" s="53">
        <f t="shared" ref="D20:E21" si="3">D21</f>
        <v>297112895.12</v>
      </c>
      <c r="E20" s="53">
        <f t="shared" si="3"/>
        <v>188868438.65999994</v>
      </c>
      <c r="F20" s="54"/>
      <c r="G20" s="55"/>
    </row>
    <row r="21" spans="2:8" ht="39.75" customHeight="1" x14ac:dyDescent="0.25">
      <c r="B21" s="62" t="s">
        <v>47</v>
      </c>
      <c r="C21" s="63">
        <f>C22</f>
        <v>242128044</v>
      </c>
      <c r="D21" s="63">
        <f t="shared" si="3"/>
        <v>297112895.12</v>
      </c>
      <c r="E21" s="63">
        <f t="shared" si="3"/>
        <v>188868438.65999994</v>
      </c>
      <c r="F21"/>
      <c r="G21" s="64"/>
    </row>
    <row r="22" spans="2:8" ht="39" customHeight="1" thickBot="1" x14ac:dyDescent="0.3">
      <c r="B22" s="65" t="s">
        <v>48</v>
      </c>
      <c r="C22" s="61">
        <v>242128044</v>
      </c>
      <c r="D22" s="61">
        <v>297112895.12</v>
      </c>
      <c r="E22" s="59">
        <v>188868438.65999994</v>
      </c>
      <c r="F22"/>
      <c r="G22" s="55"/>
    </row>
    <row r="23" spans="2:8" ht="20.25" x14ac:dyDescent="0.25">
      <c r="B23" s="52" t="s">
        <v>49</v>
      </c>
      <c r="C23" s="53">
        <f>C24+C26+C28</f>
        <v>2730851345</v>
      </c>
      <c r="D23" s="53">
        <f>D24+D26+D28</f>
        <v>2877700610.9400001</v>
      </c>
      <c r="E23" s="53">
        <f t="shared" ref="E23" si="4">E24+E26+E28</f>
        <v>2158361612.0100002</v>
      </c>
      <c r="F23" s="54"/>
      <c r="G23" s="55"/>
      <c r="H23" s="55"/>
    </row>
    <row r="24" spans="2:8" ht="20.25" x14ac:dyDescent="0.25">
      <c r="B24" s="56" t="s">
        <v>50</v>
      </c>
      <c r="C24" s="57">
        <f>C25</f>
        <v>30270000</v>
      </c>
      <c r="D24" s="57">
        <f t="shared" ref="D24:E24" si="5">D25</f>
        <v>84833675</v>
      </c>
      <c r="E24" s="57">
        <f t="shared" si="5"/>
        <v>37150767.43999999</v>
      </c>
      <c r="F24"/>
      <c r="G24" s="55"/>
      <c r="H24" s="66"/>
    </row>
    <row r="25" spans="2:8" ht="47.25" customHeight="1" x14ac:dyDescent="0.25">
      <c r="B25" s="67" t="s">
        <v>51</v>
      </c>
      <c r="C25" s="59">
        <v>30270000</v>
      </c>
      <c r="D25" s="59">
        <v>84833675</v>
      </c>
      <c r="E25" s="59">
        <v>37150767.43999999</v>
      </c>
      <c r="F25"/>
      <c r="G25" s="55"/>
    </row>
    <row r="26" spans="2:8" ht="20.25" x14ac:dyDescent="0.25">
      <c r="B26" s="68" t="s">
        <v>52</v>
      </c>
      <c r="C26" s="57">
        <f xml:space="preserve"> C27</f>
        <v>1656805929</v>
      </c>
      <c r="D26" s="57">
        <f t="shared" ref="D26:E26" si="6" xml:space="preserve"> D27</f>
        <v>1690114995</v>
      </c>
      <c r="E26" s="57">
        <f t="shared" si="6"/>
        <v>1483377171.2099998</v>
      </c>
      <c r="F26"/>
      <c r="G26" s="55"/>
    </row>
    <row r="27" spans="2:8" ht="28.5" customHeight="1" x14ac:dyDescent="0.25">
      <c r="B27" s="69" t="s">
        <v>53</v>
      </c>
      <c r="C27" s="59">
        <v>1656805929</v>
      </c>
      <c r="D27" s="59">
        <v>1690114995</v>
      </c>
      <c r="E27" s="59">
        <v>1483377171.2099998</v>
      </c>
      <c r="F27"/>
      <c r="G27" s="55"/>
    </row>
    <row r="28" spans="2:8" ht="20.25" x14ac:dyDescent="0.25">
      <c r="B28" s="56" t="s">
        <v>54</v>
      </c>
      <c r="C28" s="70">
        <f>C29+C30+C31+C32</f>
        <v>1043775416</v>
      </c>
      <c r="D28" s="70">
        <f t="shared" ref="D28:E28" si="7">D29+D30+D31+D32</f>
        <v>1102751940.9400001</v>
      </c>
      <c r="E28" s="70">
        <f t="shared" si="7"/>
        <v>637833673.36000013</v>
      </c>
      <c r="F28"/>
      <c r="G28" s="55"/>
    </row>
    <row r="29" spans="2:8" ht="30.6" customHeight="1" x14ac:dyDescent="0.25">
      <c r="B29" s="69" t="s">
        <v>55</v>
      </c>
      <c r="C29" s="71">
        <v>146325088</v>
      </c>
      <c r="D29" s="71">
        <v>181007844.52000001</v>
      </c>
      <c r="E29" s="71">
        <v>104196251.08000001</v>
      </c>
      <c r="F29"/>
      <c r="G29" s="55"/>
    </row>
    <row r="30" spans="2:8" ht="55.15" customHeight="1" x14ac:dyDescent="0.25">
      <c r="B30" s="69" t="s">
        <v>56</v>
      </c>
      <c r="C30" s="72">
        <v>310000000</v>
      </c>
      <c r="D30" s="72">
        <v>125000000</v>
      </c>
      <c r="E30" s="59">
        <v>47621502.980000004</v>
      </c>
      <c r="F30" s="73"/>
      <c r="G30" s="55"/>
    </row>
    <row r="31" spans="2:8" ht="26.45" customHeight="1" x14ac:dyDescent="0.25">
      <c r="B31" s="65" t="s">
        <v>57</v>
      </c>
      <c r="C31" s="72">
        <v>195103174</v>
      </c>
      <c r="D31" s="72">
        <v>205162329.62</v>
      </c>
      <c r="E31" s="59">
        <v>109865183.84</v>
      </c>
      <c r="F31" s="73"/>
      <c r="G31" s="47"/>
      <c r="H31" s="47"/>
    </row>
    <row r="32" spans="2:8" ht="50.45" customHeight="1" x14ac:dyDescent="0.25">
      <c r="B32" s="67" t="s">
        <v>58</v>
      </c>
      <c r="C32" s="72">
        <v>392347154</v>
      </c>
      <c r="D32" s="72">
        <v>591581766.79999995</v>
      </c>
      <c r="E32" s="72">
        <v>376150735.4600001</v>
      </c>
      <c r="F32" s="73"/>
      <c r="G32" s="64"/>
      <c r="H32" s="47"/>
    </row>
    <row r="33" spans="2:9" ht="21" thickBot="1" x14ac:dyDescent="0.3">
      <c r="B33" s="74" t="s">
        <v>59</v>
      </c>
      <c r="C33" s="75">
        <f>C15+C20+C23</f>
        <v>3921943710</v>
      </c>
      <c r="D33" s="75">
        <f t="shared" ref="D33" si="8">D15+D20+D23</f>
        <v>4028103471.6900001</v>
      </c>
      <c r="E33" s="75">
        <f>E15+E20+E23</f>
        <v>2908644540.96</v>
      </c>
    </row>
    <row r="34" spans="2:9" x14ac:dyDescent="0.25">
      <c r="B34" s="76"/>
      <c r="C34" s="77"/>
      <c r="D34" s="77"/>
      <c r="E34" s="77">
        <v>26127203.299999997</v>
      </c>
      <c r="F34" s="78"/>
    </row>
    <row r="35" spans="2:9" ht="15.75" x14ac:dyDescent="0.25">
      <c r="B35" s="79" t="s">
        <v>60</v>
      </c>
      <c r="C35" s="80"/>
      <c r="D35" s="80"/>
      <c r="E35" s="80"/>
      <c r="F35" s="80"/>
      <c r="G35" s="80"/>
      <c r="H35" s="80"/>
      <c r="I35" s="80"/>
    </row>
    <row r="36" spans="2:9" ht="15.75" x14ac:dyDescent="0.25">
      <c r="B36" s="43" t="s">
        <v>61</v>
      </c>
    </row>
    <row r="37" spans="2:9" ht="15.75" x14ac:dyDescent="0.25">
      <c r="B37" s="81" t="s">
        <v>62</v>
      </c>
    </row>
    <row r="43" spans="2:9" x14ac:dyDescent="0.25">
      <c r="H43" s="47"/>
    </row>
    <row r="266" spans="2:2" x14ac:dyDescent="0.25">
      <c r="B266" s="42" t="s">
        <v>63</v>
      </c>
    </row>
  </sheetData>
  <mergeCells count="10">
    <mergeCell ref="B10:B14"/>
    <mergeCell ref="C10:E10"/>
    <mergeCell ref="C11:C13"/>
    <mergeCell ref="D11:D13"/>
    <mergeCell ref="E11:E13"/>
    <mergeCell ref="B2:E2"/>
    <mergeCell ref="B3:E3"/>
    <mergeCell ref="B4:E4"/>
    <mergeCell ref="B7:E7"/>
    <mergeCell ref="B8:E8"/>
  </mergeCells>
  <pageMargins left="0.7" right="0.7" top="0.75" bottom="0.75" header="0.3" footer="0.3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4A20-E7F6-4C42-A9A9-0E6854AF627D}">
  <dimension ref="A1:N79"/>
  <sheetViews>
    <sheetView showGridLines="0" zoomScale="70" zoomScaleNormal="70" workbookViewId="0">
      <selection activeCell="K30" sqref="K30"/>
    </sheetView>
  </sheetViews>
  <sheetFormatPr baseColWidth="10" defaultColWidth="11.5703125" defaultRowHeight="15" x14ac:dyDescent="0.25"/>
  <cols>
    <col min="1" max="1" width="11.5703125" style="83"/>
    <col min="2" max="2" width="87.85546875" style="83" bestFit="1" customWidth="1"/>
    <col min="3" max="4" width="24.7109375" style="83" customWidth="1"/>
    <col min="5" max="5" width="32.7109375" style="83" bestFit="1" customWidth="1"/>
    <col min="6" max="6" width="27.7109375" style="83" bestFit="1" customWidth="1"/>
    <col min="7" max="7" width="26.5703125" style="83" customWidth="1"/>
    <col min="8" max="8" width="20.28515625" style="83" customWidth="1"/>
    <col min="9" max="9" width="21.5703125" style="83" customWidth="1"/>
    <col min="10" max="12" width="11.5703125" style="83"/>
    <col min="13" max="13" width="36.28515625" style="83" bestFit="1" customWidth="1"/>
    <col min="14" max="14" width="21.5703125" style="83" bestFit="1" customWidth="1"/>
    <col min="15" max="16384" width="11.5703125" style="83"/>
  </cols>
  <sheetData>
    <row r="1" spans="1:14" ht="15.75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15.75" x14ac:dyDescent="0.25">
      <c r="A2" s="457" t="s">
        <v>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</row>
    <row r="3" spans="1:14" ht="15.75" x14ac:dyDescent="0.2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</row>
    <row r="4" spans="1:14" ht="15.75" x14ac:dyDescent="0.25">
      <c r="A4" s="458" t="s">
        <v>2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</row>
    <row r="5" spans="1:14" ht="15.75" x14ac:dyDescent="0.25">
      <c r="A5" s="8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4" ht="15.75" x14ac:dyDescent="0.25">
      <c r="A6" s="8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4" ht="15.75" x14ac:dyDescent="0.25">
      <c r="A7" s="459" t="s">
        <v>64</v>
      </c>
      <c r="B7" s="459"/>
      <c r="C7" s="459"/>
      <c r="D7" s="459"/>
      <c r="E7" s="459"/>
      <c r="F7" s="459"/>
      <c r="G7" s="459"/>
      <c r="H7" s="459"/>
      <c r="I7" s="459"/>
      <c r="J7" s="459"/>
      <c r="K7" s="459"/>
      <c r="L7" s="459"/>
    </row>
    <row r="8" spans="1:14" ht="15.75" x14ac:dyDescent="0.25">
      <c r="A8" s="460" t="s">
        <v>4</v>
      </c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1:14" ht="15.75" thickBot="1" x14ac:dyDescent="0.3">
      <c r="C9" s="84"/>
      <c r="D9" s="84"/>
      <c r="E9" s="84"/>
      <c r="F9" s="84"/>
      <c r="G9" s="84"/>
      <c r="H9" s="84"/>
      <c r="I9" s="84"/>
    </row>
    <row r="10" spans="1:14" ht="19.149999999999999" customHeight="1" thickBot="1" x14ac:dyDescent="0.35">
      <c r="B10" s="435" t="s">
        <v>37</v>
      </c>
      <c r="C10" s="462">
        <v>2024</v>
      </c>
      <c r="D10" s="462"/>
      <c r="E10" s="462"/>
      <c r="F10" s="462"/>
      <c r="G10" s="462"/>
      <c r="H10" s="462"/>
      <c r="I10" s="407" t="s">
        <v>65</v>
      </c>
    </row>
    <row r="11" spans="1:14" ht="14.45" customHeight="1" thickBot="1" x14ac:dyDescent="0.3">
      <c r="B11" s="436"/>
      <c r="C11" s="417" t="s">
        <v>38</v>
      </c>
      <c r="D11" s="417" t="s">
        <v>39</v>
      </c>
      <c r="E11" s="413" t="s">
        <v>40</v>
      </c>
      <c r="F11" s="413" t="s">
        <v>66</v>
      </c>
      <c r="G11" s="413" t="s">
        <v>67</v>
      </c>
      <c r="H11" s="461" t="s">
        <v>68</v>
      </c>
      <c r="I11" s="407"/>
      <c r="M11" s="85" t="s">
        <v>3</v>
      </c>
      <c r="N11" s="86">
        <v>7447461031915.3203</v>
      </c>
    </row>
    <row r="12" spans="1:14" ht="14.45" customHeight="1" x14ac:dyDescent="0.25">
      <c r="B12" s="436"/>
      <c r="C12" s="408"/>
      <c r="D12" s="408"/>
      <c r="E12" s="411"/>
      <c r="F12" s="411"/>
      <c r="G12" s="411"/>
      <c r="H12" s="407"/>
      <c r="I12" s="407"/>
    </row>
    <row r="13" spans="1:14" ht="14.45" customHeight="1" thickBot="1" x14ac:dyDescent="0.3">
      <c r="B13" s="436"/>
      <c r="C13" s="410"/>
      <c r="D13" s="410"/>
      <c r="E13" s="412"/>
      <c r="F13" s="412"/>
      <c r="G13" s="412"/>
      <c r="H13" s="409"/>
      <c r="I13" s="409"/>
    </row>
    <row r="14" spans="1:14" ht="22.9" customHeight="1" thickBot="1" x14ac:dyDescent="0.3">
      <c r="B14" s="437"/>
      <c r="C14" s="87">
        <v>1</v>
      </c>
      <c r="D14" s="87">
        <v>2</v>
      </c>
      <c r="E14" s="87">
        <v>3</v>
      </c>
      <c r="F14" s="88">
        <v>4</v>
      </c>
      <c r="G14" s="89">
        <v>5</v>
      </c>
      <c r="H14" s="87" t="s">
        <v>69</v>
      </c>
      <c r="I14" s="90" t="s">
        <v>70</v>
      </c>
    </row>
    <row r="15" spans="1:14" ht="20.25" x14ac:dyDescent="0.25">
      <c r="B15" s="52" t="s">
        <v>41</v>
      </c>
      <c r="C15" s="91">
        <f>C16</f>
        <v>1533425455</v>
      </c>
      <c r="D15" s="91">
        <f t="shared" ref="D15:E16" si="0">D16</f>
        <v>1117753356</v>
      </c>
      <c r="E15" s="91">
        <f t="shared" si="0"/>
        <v>793331922.35000002</v>
      </c>
      <c r="F15" s="92">
        <f>F16</f>
        <v>793331922.35000002</v>
      </c>
      <c r="G15" s="92"/>
      <c r="H15" s="91">
        <f>F15-G15</f>
        <v>793331922.35000002</v>
      </c>
      <c r="I15" s="93">
        <f>E15/$N$11</f>
        <v>1.0652380978567844E-4</v>
      </c>
      <c r="J15" s="94"/>
    </row>
    <row r="16" spans="1:14" ht="20.25" x14ac:dyDescent="0.25">
      <c r="B16" s="56" t="s">
        <v>44</v>
      </c>
      <c r="C16" s="95">
        <f>C17</f>
        <v>1533425455</v>
      </c>
      <c r="D16" s="95">
        <f t="shared" si="0"/>
        <v>1117753356</v>
      </c>
      <c r="E16" s="95">
        <f t="shared" si="0"/>
        <v>793331922.35000002</v>
      </c>
      <c r="F16" s="57">
        <f>+F17</f>
        <v>793331922.35000002</v>
      </c>
      <c r="G16" s="57"/>
      <c r="H16" s="95">
        <f t="shared" ref="H16:H55" si="1">F16-G16</f>
        <v>793331922.35000002</v>
      </c>
      <c r="I16" s="96">
        <f t="shared" ref="I16:I54" si="2">E16/$N$11</f>
        <v>1.0652380978567844E-4</v>
      </c>
    </row>
    <row r="17" spans="2:14" ht="21" thickBot="1" x14ac:dyDescent="0.3">
      <c r="B17" s="60" t="s">
        <v>71</v>
      </c>
      <c r="C17" s="61">
        <v>1533425455</v>
      </c>
      <c r="D17" s="61">
        <v>1117753356</v>
      </c>
      <c r="E17" s="61">
        <v>793331922.35000002</v>
      </c>
      <c r="F17" s="59">
        <f>$E17</f>
        <v>793331922.35000002</v>
      </c>
      <c r="G17" s="61"/>
      <c r="H17" s="61">
        <f t="shared" si="1"/>
        <v>793331922.35000002</v>
      </c>
      <c r="I17" s="97">
        <f t="shared" si="2"/>
        <v>1.0652380978567844E-4</v>
      </c>
      <c r="J17"/>
      <c r="K17"/>
      <c r="N17" s="98"/>
    </row>
    <row r="18" spans="2:14" ht="20.25" x14ac:dyDescent="0.25">
      <c r="B18" s="52" t="s">
        <v>46</v>
      </c>
      <c r="C18" s="92">
        <f>C19+C22+C27+C29</f>
        <v>139909989952</v>
      </c>
      <c r="D18" s="92">
        <f t="shared" ref="D18:E18" si="3">D19+D22+D27+D29</f>
        <v>141946195610.03998</v>
      </c>
      <c r="E18" s="92">
        <f t="shared" si="3"/>
        <v>110749918356.46002</v>
      </c>
      <c r="F18" s="92">
        <f>F19+F22+F29</f>
        <v>33299483167.510006</v>
      </c>
      <c r="G18" s="92">
        <f>G19+G22+G29+G27</f>
        <v>77450435188.950012</v>
      </c>
      <c r="H18" s="92">
        <f t="shared" si="1"/>
        <v>-44150952021.440002</v>
      </c>
      <c r="I18" s="93">
        <f t="shared" si="2"/>
        <v>1.4870828847825153E-2</v>
      </c>
      <c r="J18"/>
      <c r="K18" s="54"/>
    </row>
    <row r="19" spans="2:14" ht="20.25" x14ac:dyDescent="0.25">
      <c r="B19" s="56" t="s">
        <v>72</v>
      </c>
      <c r="C19" s="99">
        <f>C20+C21</f>
        <v>651234089</v>
      </c>
      <c r="D19" s="99">
        <f t="shared" ref="D19:E19" si="4">D20+D21</f>
        <v>638267121</v>
      </c>
      <c r="E19" s="99">
        <f t="shared" si="4"/>
        <v>195124892.28</v>
      </c>
      <c r="F19" s="99">
        <f>F21+F20</f>
        <v>195124892.28</v>
      </c>
      <c r="G19" s="99"/>
      <c r="H19" s="99">
        <f t="shared" si="1"/>
        <v>195124892.28</v>
      </c>
      <c r="I19" s="100">
        <f t="shared" si="2"/>
        <v>2.6200189761827898E-5</v>
      </c>
      <c r="J19"/>
      <c r="K19"/>
    </row>
    <row r="20" spans="2:14" ht="40.5" x14ac:dyDescent="0.25">
      <c r="B20" s="58" t="s">
        <v>73</v>
      </c>
      <c r="C20" s="59">
        <v>168700000</v>
      </c>
      <c r="D20" s="59">
        <v>300590000</v>
      </c>
      <c r="E20" s="59">
        <v>0</v>
      </c>
      <c r="F20" s="59">
        <f>$E20</f>
        <v>0</v>
      </c>
      <c r="G20" s="59"/>
      <c r="H20" s="59">
        <f t="shared" si="1"/>
        <v>0</v>
      </c>
      <c r="I20" s="101">
        <f t="shared" si="2"/>
        <v>0</v>
      </c>
      <c r="J20"/>
      <c r="K20"/>
    </row>
    <row r="21" spans="2:14" ht="20.25" x14ac:dyDescent="0.25">
      <c r="B21" s="58" t="s">
        <v>74</v>
      </c>
      <c r="C21" s="59">
        <v>482534089</v>
      </c>
      <c r="D21" s="59">
        <v>337677121</v>
      </c>
      <c r="E21" s="59">
        <v>195124892.28</v>
      </c>
      <c r="F21" s="59">
        <f>$E21</f>
        <v>195124892.28</v>
      </c>
      <c r="G21" s="59"/>
      <c r="H21" s="59">
        <f t="shared" si="1"/>
        <v>195124892.28</v>
      </c>
      <c r="I21" s="102">
        <f t="shared" si="2"/>
        <v>2.6200189761827898E-5</v>
      </c>
      <c r="J21"/>
      <c r="K21"/>
    </row>
    <row r="22" spans="2:14" ht="20.25" x14ac:dyDescent="0.25">
      <c r="B22" s="103" t="s">
        <v>75</v>
      </c>
      <c r="C22" s="70">
        <f>C23+C24+C25+C26</f>
        <v>92264417778</v>
      </c>
      <c r="D22" s="70">
        <f t="shared" ref="D22:E22" si="5">D23+D24+D25+D26</f>
        <v>96706204114.139999</v>
      </c>
      <c r="E22" s="70">
        <f t="shared" si="5"/>
        <v>78050987433.600021</v>
      </c>
      <c r="F22" s="70">
        <f>SUM(F23:F26)</f>
        <v>1223029036.2700002</v>
      </c>
      <c r="G22" s="70">
        <f>SUM(G23:G26)</f>
        <v>76827958397.330017</v>
      </c>
      <c r="H22" s="70">
        <f t="shared" si="1"/>
        <v>-75604929361.060013</v>
      </c>
      <c r="I22" s="104">
        <f t="shared" si="2"/>
        <v>1.0480214276935539E-2</v>
      </c>
      <c r="J22"/>
      <c r="K22"/>
    </row>
    <row r="23" spans="2:14" ht="20.25" x14ac:dyDescent="0.25">
      <c r="B23" s="58" t="s">
        <v>76</v>
      </c>
      <c r="C23" s="59">
        <v>612761765</v>
      </c>
      <c r="D23" s="59">
        <v>665808738</v>
      </c>
      <c r="E23" s="59">
        <v>449113033.97999996</v>
      </c>
      <c r="F23" s="59"/>
      <c r="G23" s="59">
        <f>$E23</f>
        <v>449113033.97999996</v>
      </c>
      <c r="H23" s="59">
        <f t="shared" si="1"/>
        <v>-449113033.97999996</v>
      </c>
      <c r="I23" s="102">
        <f t="shared" si="2"/>
        <v>6.0304180452287394E-5</v>
      </c>
      <c r="J23"/>
      <c r="K23"/>
    </row>
    <row r="24" spans="2:14" ht="20.25" x14ac:dyDescent="0.25">
      <c r="B24" s="105" t="s">
        <v>77</v>
      </c>
      <c r="C24" s="59">
        <v>89379551278</v>
      </c>
      <c r="D24" s="59">
        <v>93707486155.139999</v>
      </c>
      <c r="E24" s="59">
        <v>76378845363.350021</v>
      </c>
      <c r="F24" s="59"/>
      <c r="G24" s="59">
        <f>$E24</f>
        <v>76378845363.350021</v>
      </c>
      <c r="H24" s="59">
        <f>F24-G24</f>
        <v>-76378845363.350021</v>
      </c>
      <c r="I24" s="102">
        <f t="shared" si="2"/>
        <v>1.0255689158497965E-2</v>
      </c>
      <c r="J24"/>
      <c r="K24" s="54"/>
    </row>
    <row r="25" spans="2:14" ht="20.25" x14ac:dyDescent="0.25">
      <c r="B25" s="58" t="s">
        <v>78</v>
      </c>
      <c r="C25" s="59">
        <v>3431474</v>
      </c>
      <c r="D25" s="59">
        <v>83206353</v>
      </c>
      <c r="E25" s="59">
        <v>47944305.350000001</v>
      </c>
      <c r="F25" s="59">
        <f>+$E$25</f>
        <v>47944305.350000001</v>
      </c>
      <c r="G25" s="59"/>
      <c r="H25" s="59">
        <f t="shared" si="1"/>
        <v>47944305.350000001</v>
      </c>
      <c r="I25" s="102">
        <f t="shared" si="2"/>
        <v>6.4376711935167793E-6</v>
      </c>
      <c r="J25"/>
      <c r="K25"/>
    </row>
    <row r="26" spans="2:14" ht="40.5" x14ac:dyDescent="0.25">
      <c r="B26" s="58" t="s">
        <v>79</v>
      </c>
      <c r="C26" s="59">
        <v>2268673261</v>
      </c>
      <c r="D26" s="59">
        <v>2249702868</v>
      </c>
      <c r="E26" s="59">
        <v>1175084730.9200003</v>
      </c>
      <c r="F26" s="59">
        <f>+$E$26</f>
        <v>1175084730.9200003</v>
      </c>
      <c r="G26" s="59"/>
      <c r="H26" s="59">
        <f t="shared" si="1"/>
        <v>1175084730.9200003</v>
      </c>
      <c r="I26" s="102">
        <f t="shared" si="2"/>
        <v>1.5778326679176928E-4</v>
      </c>
      <c r="J26"/>
      <c r="K26"/>
    </row>
    <row r="27" spans="2:14" ht="20.25" x14ac:dyDescent="0.25">
      <c r="B27" s="56" t="s">
        <v>80</v>
      </c>
      <c r="C27" s="70">
        <f>C28</f>
        <v>749450836</v>
      </c>
      <c r="D27" s="70">
        <f t="shared" ref="D27:E27" si="6">D28</f>
        <v>939028547.89999998</v>
      </c>
      <c r="E27" s="70">
        <f t="shared" si="6"/>
        <v>622476791.62000012</v>
      </c>
      <c r="F27" s="70"/>
      <c r="G27" s="70">
        <f>G28</f>
        <v>622476791.62000012</v>
      </c>
      <c r="H27" s="70">
        <f t="shared" si="1"/>
        <v>-622476791.62000012</v>
      </c>
      <c r="I27" s="104">
        <f t="shared" si="2"/>
        <v>8.3582416739401587E-5</v>
      </c>
      <c r="J27"/>
      <c r="K27"/>
    </row>
    <row r="28" spans="2:14" ht="20.25" x14ac:dyDescent="0.25">
      <c r="B28" s="106" t="s">
        <v>81</v>
      </c>
      <c r="C28" s="59">
        <v>749450836</v>
      </c>
      <c r="D28" s="59">
        <v>939028547.89999998</v>
      </c>
      <c r="E28" s="59">
        <v>622476791.62000012</v>
      </c>
      <c r="F28" s="59"/>
      <c r="G28" s="59">
        <f>$E28</f>
        <v>622476791.62000012</v>
      </c>
      <c r="H28" s="59">
        <f t="shared" si="1"/>
        <v>-622476791.62000012</v>
      </c>
      <c r="I28" s="102">
        <f t="shared" si="2"/>
        <v>8.3582416739401587E-5</v>
      </c>
      <c r="J28"/>
      <c r="K28"/>
    </row>
    <row r="29" spans="2:14" ht="20.25" x14ac:dyDescent="0.25">
      <c r="B29" s="103" t="s">
        <v>82</v>
      </c>
      <c r="C29" s="70">
        <f>C30</f>
        <v>46244887249</v>
      </c>
      <c r="D29" s="70">
        <f>D30</f>
        <v>43662695827</v>
      </c>
      <c r="E29" s="70">
        <f>E30</f>
        <v>31881329238.960007</v>
      </c>
      <c r="F29" s="70">
        <f>F30</f>
        <v>31881329238.960007</v>
      </c>
      <c r="G29" s="70"/>
      <c r="H29" s="70">
        <f t="shared" si="1"/>
        <v>31881329238.960007</v>
      </c>
      <c r="I29" s="107">
        <f t="shared" si="2"/>
        <v>4.2808319643883848E-3</v>
      </c>
      <c r="J29"/>
      <c r="K29"/>
    </row>
    <row r="30" spans="2:14" ht="21" thickBot="1" x14ac:dyDescent="0.3">
      <c r="B30" s="108" t="s">
        <v>83</v>
      </c>
      <c r="C30" s="71">
        <v>46244887249</v>
      </c>
      <c r="D30" s="71">
        <v>43662695827</v>
      </c>
      <c r="E30" s="71">
        <v>31881329238.960007</v>
      </c>
      <c r="F30" s="71">
        <f>+$E$30</f>
        <v>31881329238.960007</v>
      </c>
      <c r="G30" s="71"/>
      <c r="H30" s="71">
        <f t="shared" si="1"/>
        <v>31881329238.960007</v>
      </c>
      <c r="I30" s="109">
        <f t="shared" si="2"/>
        <v>4.2808319643883848E-3</v>
      </c>
      <c r="J30"/>
      <c r="K30"/>
    </row>
    <row r="31" spans="2:14" ht="20.25" x14ac:dyDescent="0.25">
      <c r="B31" s="52" t="s">
        <v>84</v>
      </c>
      <c r="C31" s="92">
        <f>C32+C35+C46</f>
        <v>9052313345</v>
      </c>
      <c r="D31" s="92">
        <f t="shared" ref="D31:E31" si="7">D32+D35+D46</f>
        <v>8848357350.4799995</v>
      </c>
      <c r="E31" s="92">
        <f t="shared" si="7"/>
        <v>5919803976.71</v>
      </c>
      <c r="F31" s="92">
        <f>F32+F35+F46</f>
        <v>5910234347.96</v>
      </c>
      <c r="G31" s="92">
        <f>G35</f>
        <v>9569628.75</v>
      </c>
      <c r="H31" s="92">
        <f t="shared" si="1"/>
        <v>5900664719.21</v>
      </c>
      <c r="I31" s="93">
        <f t="shared" si="2"/>
        <v>7.9487545504988819E-4</v>
      </c>
      <c r="J31"/>
      <c r="K31" s="54"/>
    </row>
    <row r="32" spans="2:14" ht="20.25" x14ac:dyDescent="0.25">
      <c r="B32" s="62" t="s">
        <v>85</v>
      </c>
      <c r="C32" s="57">
        <f>C33+C34</f>
        <v>414964674</v>
      </c>
      <c r="D32" s="57">
        <f t="shared" ref="D32:E32" si="8">D33+D34</f>
        <v>610380872.10000002</v>
      </c>
      <c r="E32" s="57">
        <f t="shared" si="8"/>
        <v>413545550.0999999</v>
      </c>
      <c r="F32" s="57">
        <f>$E32</f>
        <v>413545550.0999999</v>
      </c>
      <c r="G32" s="57"/>
      <c r="H32" s="57">
        <f t="shared" si="1"/>
        <v>413545550.0999999</v>
      </c>
      <c r="I32" s="96">
        <f t="shared" si="2"/>
        <v>5.5528393948997306E-5</v>
      </c>
      <c r="J32"/>
      <c r="K32"/>
    </row>
    <row r="33" spans="2:11" ht="20.25" x14ac:dyDescent="0.25">
      <c r="B33" s="58" t="s">
        <v>86</v>
      </c>
      <c r="C33" s="59">
        <v>240045174</v>
      </c>
      <c r="D33" s="59">
        <v>518045174</v>
      </c>
      <c r="E33" s="59">
        <v>365636162.08999991</v>
      </c>
      <c r="F33" s="59">
        <f>$E33</f>
        <v>365636162.08999991</v>
      </c>
      <c r="G33" s="59"/>
      <c r="H33" s="59">
        <f t="shared" si="1"/>
        <v>365636162.08999991</v>
      </c>
      <c r="I33" s="101">
        <f t="shared" si="2"/>
        <v>4.9095411244597875E-5</v>
      </c>
      <c r="J33"/>
      <c r="K33"/>
    </row>
    <row r="34" spans="2:11" ht="40.5" x14ac:dyDescent="0.25">
      <c r="B34" s="108" t="s">
        <v>87</v>
      </c>
      <c r="C34" s="59">
        <v>174919500</v>
      </c>
      <c r="D34" s="59">
        <v>92335698.099999994</v>
      </c>
      <c r="E34" s="59">
        <v>47909388.00999999</v>
      </c>
      <c r="F34" s="59">
        <f>$E34</f>
        <v>47909388.00999999</v>
      </c>
      <c r="G34" s="59"/>
      <c r="H34" s="59">
        <f t="shared" si="1"/>
        <v>47909388.00999999</v>
      </c>
      <c r="I34" s="101">
        <f t="shared" si="2"/>
        <v>6.4329827043994303E-6</v>
      </c>
      <c r="J34"/>
      <c r="K34"/>
    </row>
    <row r="35" spans="2:11" ht="40.5" x14ac:dyDescent="0.25">
      <c r="B35" s="103" t="s">
        <v>88</v>
      </c>
      <c r="C35" s="70">
        <f>C36+C37+C38+C39+C40+C41+C42+C43+C44+C45</f>
        <v>7918406216</v>
      </c>
      <c r="D35" s="70">
        <f t="shared" ref="D35:E35" si="9">D36+D37+D38+D39+D40+D41+D42+D43+D44+D45</f>
        <v>7544403023</v>
      </c>
      <c r="E35" s="70">
        <f t="shared" si="9"/>
        <v>5021955822.25</v>
      </c>
      <c r="F35" s="70">
        <f>SUM(F36:F45)</f>
        <v>5012386193.5</v>
      </c>
      <c r="G35" s="70">
        <f>SUM(G36:G45)</f>
        <v>9569628.75</v>
      </c>
      <c r="H35" s="70">
        <f t="shared" si="1"/>
        <v>5002816564.75</v>
      </c>
      <c r="I35" s="107">
        <f t="shared" si="2"/>
        <v>6.743178380831978E-4</v>
      </c>
      <c r="J35"/>
      <c r="K35" s="54"/>
    </row>
    <row r="36" spans="2:11" ht="20.25" x14ac:dyDescent="0.25">
      <c r="B36" s="58" t="s">
        <v>89</v>
      </c>
      <c r="C36" s="59">
        <v>973791002</v>
      </c>
      <c r="D36" s="59">
        <v>289579366</v>
      </c>
      <c r="E36" s="59">
        <v>196449735.97</v>
      </c>
      <c r="F36" s="59">
        <f t="shared" ref="F36:F42" si="10">$E36</f>
        <v>196449735.97</v>
      </c>
      <c r="G36" s="59"/>
      <c r="H36" s="59">
        <f t="shared" si="1"/>
        <v>196449735.97</v>
      </c>
      <c r="I36" s="101">
        <f t="shared" si="2"/>
        <v>2.6378081755397588E-5</v>
      </c>
      <c r="J36"/>
      <c r="K36"/>
    </row>
    <row r="37" spans="2:11" ht="20.25" x14ac:dyDescent="0.25">
      <c r="B37" s="108" t="s">
        <v>90</v>
      </c>
      <c r="C37" s="59">
        <v>168156337</v>
      </c>
      <c r="D37" s="59">
        <v>173849337</v>
      </c>
      <c r="E37" s="59">
        <v>139463771.94000003</v>
      </c>
      <c r="F37" s="59">
        <f t="shared" si="10"/>
        <v>139463771.94000003</v>
      </c>
      <c r="G37" s="59"/>
      <c r="H37" s="59">
        <f t="shared" si="1"/>
        <v>139463771.94000003</v>
      </c>
      <c r="I37" s="101">
        <f t="shared" si="2"/>
        <v>1.8726351348780815E-5</v>
      </c>
      <c r="J37"/>
      <c r="K37"/>
    </row>
    <row r="38" spans="2:11" ht="20.25" x14ac:dyDescent="0.25">
      <c r="B38" s="58" t="s">
        <v>91</v>
      </c>
      <c r="C38" s="59">
        <v>35876056</v>
      </c>
      <c r="D38" s="59">
        <v>30150777</v>
      </c>
      <c r="E38" s="59">
        <v>12776281.279999999</v>
      </c>
      <c r="F38" s="59">
        <f t="shared" si="10"/>
        <v>12776281.279999999</v>
      </c>
      <c r="G38" s="59"/>
      <c r="H38" s="59">
        <f t="shared" si="1"/>
        <v>12776281.279999999</v>
      </c>
      <c r="I38" s="101">
        <f t="shared" si="2"/>
        <v>1.7155217362331369E-6</v>
      </c>
      <c r="J38"/>
      <c r="K38"/>
    </row>
    <row r="39" spans="2:11" ht="20.25" x14ac:dyDescent="0.25">
      <c r="B39" s="58" t="s">
        <v>92</v>
      </c>
      <c r="C39" s="59">
        <v>901641995</v>
      </c>
      <c r="D39" s="59">
        <v>889855968</v>
      </c>
      <c r="E39" s="59">
        <v>608803389.64999998</v>
      </c>
      <c r="F39" s="59">
        <f t="shared" si="10"/>
        <v>608803389.64999998</v>
      </c>
      <c r="G39" s="59"/>
      <c r="H39" s="59">
        <f t="shared" si="1"/>
        <v>608803389.64999998</v>
      </c>
      <c r="I39" s="101">
        <f t="shared" si="2"/>
        <v>8.1746435065727273E-5</v>
      </c>
      <c r="J39"/>
      <c r="K39"/>
    </row>
    <row r="40" spans="2:11" ht="20.25" x14ac:dyDescent="0.25">
      <c r="B40" s="58" t="s">
        <v>93</v>
      </c>
      <c r="C40" s="71">
        <v>631898544</v>
      </c>
      <c r="D40" s="71">
        <v>886408680</v>
      </c>
      <c r="E40" s="71">
        <v>693481487.14999986</v>
      </c>
      <c r="F40" s="59">
        <f t="shared" si="10"/>
        <v>693481487.14999986</v>
      </c>
      <c r="G40" s="110"/>
      <c r="H40" s="71">
        <f t="shared" si="1"/>
        <v>693481487.14999986</v>
      </c>
      <c r="I40" s="111">
        <f t="shared" si="2"/>
        <v>9.3116497579263187E-5</v>
      </c>
      <c r="J40"/>
      <c r="K40"/>
    </row>
    <row r="41" spans="2:11" ht="20.25" x14ac:dyDescent="0.25">
      <c r="B41" s="58" t="s">
        <v>94</v>
      </c>
      <c r="C41" s="59">
        <v>113761553</v>
      </c>
      <c r="D41" s="59">
        <v>107411553</v>
      </c>
      <c r="E41" s="59">
        <v>73482520.820000008</v>
      </c>
      <c r="F41" s="59">
        <f t="shared" si="10"/>
        <v>73482520.820000008</v>
      </c>
      <c r="G41" s="71"/>
      <c r="H41" s="59">
        <f t="shared" si="1"/>
        <v>73482520.820000008</v>
      </c>
      <c r="I41" s="101">
        <f t="shared" si="2"/>
        <v>9.8667882255574477E-6</v>
      </c>
      <c r="J41"/>
      <c r="K41"/>
    </row>
    <row r="42" spans="2:11" ht="40.5" x14ac:dyDescent="0.25">
      <c r="B42" s="108" t="s">
        <v>95</v>
      </c>
      <c r="C42" s="59">
        <v>9649264</v>
      </c>
      <c r="D42" s="59">
        <v>3155189</v>
      </c>
      <c r="E42" s="71">
        <v>898984.21</v>
      </c>
      <c r="F42" s="59">
        <f t="shared" si="10"/>
        <v>898984.21</v>
      </c>
      <c r="G42" s="59"/>
      <c r="H42" s="59">
        <f t="shared" si="1"/>
        <v>898984.21</v>
      </c>
      <c r="I42" s="112">
        <f t="shared" si="2"/>
        <v>1.2071015962990563E-7</v>
      </c>
      <c r="J42"/>
      <c r="K42"/>
    </row>
    <row r="43" spans="2:11" ht="40.5" x14ac:dyDescent="0.25">
      <c r="B43" s="58" t="s">
        <v>96</v>
      </c>
      <c r="C43" s="59">
        <v>84934884</v>
      </c>
      <c r="D43" s="59">
        <v>66405836</v>
      </c>
      <c r="E43" s="59">
        <v>9569628.75</v>
      </c>
      <c r="F43" s="59"/>
      <c r="G43" s="59">
        <f>$E43</f>
        <v>9569628.75</v>
      </c>
      <c r="H43" s="59">
        <f t="shared" si="1"/>
        <v>-9569628.75</v>
      </c>
      <c r="I43" s="113">
        <f t="shared" si="2"/>
        <v>1.2849518391557002E-6</v>
      </c>
      <c r="J43"/>
      <c r="K43"/>
    </row>
    <row r="44" spans="2:11" ht="40.5" x14ac:dyDescent="0.25">
      <c r="B44" s="58" t="s">
        <v>97</v>
      </c>
      <c r="C44" s="59">
        <v>12000000</v>
      </c>
      <c r="D44" s="59">
        <v>15000000</v>
      </c>
      <c r="E44" s="59">
        <v>12392060.469999999</v>
      </c>
      <c r="F44" s="59">
        <f>$E44</f>
        <v>12392060.469999999</v>
      </c>
      <c r="G44" s="59"/>
      <c r="H44" s="59">
        <f t="shared" si="1"/>
        <v>12392060.469999999</v>
      </c>
      <c r="I44" s="111">
        <f t="shared" si="2"/>
        <v>1.6639308909298231E-6</v>
      </c>
      <c r="J44"/>
      <c r="K44"/>
    </row>
    <row r="45" spans="2:11" ht="40.5" x14ac:dyDescent="0.25">
      <c r="B45" s="58" t="s">
        <v>98</v>
      </c>
      <c r="C45" s="59">
        <v>4986696581</v>
      </c>
      <c r="D45" s="59">
        <v>5082586317</v>
      </c>
      <c r="E45" s="59">
        <v>3274637962.0099998</v>
      </c>
      <c r="F45" s="59">
        <f>$E45</f>
        <v>3274637962.0099998</v>
      </c>
      <c r="G45" s="110"/>
      <c r="H45" s="71">
        <f t="shared" si="1"/>
        <v>3274637962.0099998</v>
      </c>
      <c r="I45" s="114">
        <f t="shared" si="2"/>
        <v>4.3969856948252286E-4</v>
      </c>
      <c r="J45"/>
      <c r="K45"/>
    </row>
    <row r="46" spans="2:11" ht="20.25" x14ac:dyDescent="0.25">
      <c r="B46" s="103" t="s">
        <v>99</v>
      </c>
      <c r="C46" s="70">
        <f>C47+C48+C49+C50+C51+C52+C53+C54</f>
        <v>718942455</v>
      </c>
      <c r="D46" s="70">
        <f t="shared" ref="D46:E46" si="11">D47+D48+D49+D50+D51+D52+D53+D54</f>
        <v>693573455.38</v>
      </c>
      <c r="E46" s="70">
        <f t="shared" si="11"/>
        <v>484302604.36000001</v>
      </c>
      <c r="F46" s="70">
        <f>SUM(F47:F54)</f>
        <v>484302604.36000001</v>
      </c>
      <c r="G46" s="70"/>
      <c r="H46" s="115">
        <f t="shared" si="1"/>
        <v>484302604.36000001</v>
      </c>
      <c r="I46" s="107">
        <f t="shared" si="2"/>
        <v>6.5029223017693075E-5</v>
      </c>
      <c r="J46"/>
      <c r="K46"/>
    </row>
    <row r="47" spans="2:11" ht="20.25" x14ac:dyDescent="0.25">
      <c r="B47" s="108" t="s">
        <v>100</v>
      </c>
      <c r="C47" s="110">
        <v>282064978</v>
      </c>
      <c r="D47" s="110">
        <v>264233187.03999999</v>
      </c>
      <c r="E47" s="71">
        <v>208971812.13000003</v>
      </c>
      <c r="F47" s="59">
        <f t="shared" ref="F47:F54" si="12">$E47</f>
        <v>208971812.13000003</v>
      </c>
      <c r="G47" s="59"/>
      <c r="H47" s="59">
        <f t="shared" si="1"/>
        <v>208971812.13000003</v>
      </c>
      <c r="I47" s="114">
        <f t="shared" si="2"/>
        <v>2.805947036640716E-5</v>
      </c>
      <c r="J47"/>
      <c r="K47"/>
    </row>
    <row r="48" spans="2:11" ht="25.9" customHeight="1" x14ac:dyDescent="0.25">
      <c r="B48" s="106" t="s">
        <v>101</v>
      </c>
      <c r="C48" s="110">
        <v>4538111</v>
      </c>
      <c r="D48" s="110">
        <v>4990969.5</v>
      </c>
      <c r="E48" s="59">
        <v>3862038.4799999995</v>
      </c>
      <c r="F48" s="59">
        <f t="shared" si="12"/>
        <v>3862038.4799999995</v>
      </c>
      <c r="G48" s="110"/>
      <c r="H48" s="59">
        <f t="shared" si="1"/>
        <v>3862038.4799999995</v>
      </c>
      <c r="I48" s="101">
        <f t="shared" si="2"/>
        <v>5.185711564585078E-7</v>
      </c>
      <c r="J48"/>
      <c r="K48"/>
    </row>
    <row r="49" spans="2:11" ht="20.25" x14ac:dyDescent="0.25">
      <c r="B49" s="106" t="s">
        <v>102</v>
      </c>
      <c r="C49" s="110">
        <v>149278972</v>
      </c>
      <c r="D49" s="110">
        <v>159916806.87</v>
      </c>
      <c r="E49" s="59">
        <v>111911646.09000003</v>
      </c>
      <c r="F49" s="59">
        <f t="shared" si="12"/>
        <v>111911646.09000003</v>
      </c>
      <c r="G49" s="71"/>
      <c r="H49" s="71">
        <f t="shared" si="1"/>
        <v>111911646.09000003</v>
      </c>
      <c r="I49" s="114">
        <f t="shared" si="2"/>
        <v>1.5026818617836912E-5</v>
      </c>
      <c r="J49"/>
      <c r="K49"/>
    </row>
    <row r="50" spans="2:11" ht="20.25" x14ac:dyDescent="0.25">
      <c r="B50" s="106" t="s">
        <v>103</v>
      </c>
      <c r="C50" s="110">
        <v>16000000</v>
      </c>
      <c r="D50" s="110">
        <v>14617416.469999999</v>
      </c>
      <c r="E50" s="59">
        <v>10686464.059999999</v>
      </c>
      <c r="F50" s="59">
        <f t="shared" si="12"/>
        <v>10686464.059999999</v>
      </c>
      <c r="G50" s="116"/>
      <c r="H50" s="59">
        <f t="shared" si="1"/>
        <v>10686464.059999999</v>
      </c>
      <c r="I50" s="101">
        <f t="shared" si="2"/>
        <v>1.4349137261953125E-6</v>
      </c>
      <c r="J50"/>
      <c r="K50"/>
    </row>
    <row r="51" spans="2:11" ht="20.25" x14ac:dyDescent="0.25">
      <c r="B51" s="106" t="s">
        <v>104</v>
      </c>
      <c r="C51" s="110">
        <v>62669184</v>
      </c>
      <c r="D51" s="110">
        <v>63260972</v>
      </c>
      <c r="E51" s="59">
        <v>35144645.369999997</v>
      </c>
      <c r="F51" s="59">
        <f t="shared" si="12"/>
        <v>35144645.369999997</v>
      </c>
      <c r="G51" s="110"/>
      <c r="H51" s="59">
        <f t="shared" si="1"/>
        <v>35144645.369999997</v>
      </c>
      <c r="I51" s="101">
        <f t="shared" si="2"/>
        <v>4.7190103069208781E-6</v>
      </c>
      <c r="J51"/>
      <c r="K51"/>
    </row>
    <row r="52" spans="2:11" ht="20.25" x14ac:dyDescent="0.25">
      <c r="B52" s="106" t="s">
        <v>105</v>
      </c>
      <c r="C52" s="110">
        <v>1688957</v>
      </c>
      <c r="D52" s="110">
        <v>1389006</v>
      </c>
      <c r="E52" s="59">
        <v>0</v>
      </c>
      <c r="F52" s="59">
        <f t="shared" si="12"/>
        <v>0</v>
      </c>
      <c r="G52" s="110"/>
      <c r="H52" s="59">
        <f t="shared" si="1"/>
        <v>0</v>
      </c>
      <c r="I52" s="101">
        <f t="shared" si="2"/>
        <v>0</v>
      </c>
      <c r="J52"/>
      <c r="K52"/>
    </row>
    <row r="53" spans="2:11" ht="20.25" x14ac:dyDescent="0.25">
      <c r="B53" s="106" t="s">
        <v>106</v>
      </c>
      <c r="C53" s="110">
        <v>6552322</v>
      </c>
      <c r="D53" s="110">
        <v>6550451</v>
      </c>
      <c r="E53" s="59">
        <v>5263282.9600000009</v>
      </c>
      <c r="F53" s="59">
        <f t="shared" si="12"/>
        <v>5263282.9600000009</v>
      </c>
      <c r="G53" s="117"/>
      <c r="H53" s="71">
        <f t="shared" si="1"/>
        <v>5263282.9600000009</v>
      </c>
      <c r="I53" s="114">
        <f t="shared" si="2"/>
        <v>7.0672178577971054E-7</v>
      </c>
      <c r="J53"/>
      <c r="K53"/>
    </row>
    <row r="54" spans="2:11" ht="41.25" thickBot="1" x14ac:dyDescent="0.3">
      <c r="B54" s="106" t="s">
        <v>107</v>
      </c>
      <c r="C54" s="71">
        <v>196149931</v>
      </c>
      <c r="D54" s="71">
        <v>178614646.5</v>
      </c>
      <c r="E54" s="59">
        <v>108462715.26999997</v>
      </c>
      <c r="F54" s="59">
        <f t="shared" si="12"/>
        <v>108462715.26999997</v>
      </c>
      <c r="G54" s="110"/>
      <c r="H54" s="59">
        <f t="shared" si="1"/>
        <v>108462715.26999997</v>
      </c>
      <c r="I54" s="101">
        <f t="shared" si="2"/>
        <v>1.4563717058094601E-5</v>
      </c>
      <c r="J54"/>
      <c r="K54"/>
    </row>
    <row r="55" spans="2:11" ht="21" thickBot="1" x14ac:dyDescent="0.3">
      <c r="B55" s="74" t="s">
        <v>108</v>
      </c>
      <c r="C55" s="75">
        <f>C31+C18+C15</f>
        <v>150495728752</v>
      </c>
      <c r="D55" s="75">
        <f>D31+D18+D15</f>
        <v>151912306316.51999</v>
      </c>
      <c r="E55" s="75">
        <f>E31+E18+E15</f>
        <v>117463054255.52003</v>
      </c>
      <c r="F55" s="75">
        <f>F31+F18+F15</f>
        <v>40003049437.820007</v>
      </c>
      <c r="G55" s="75">
        <f>G31+G18+G15</f>
        <v>77460004817.700012</v>
      </c>
      <c r="H55" s="75">
        <f t="shared" si="1"/>
        <v>-37456955379.880005</v>
      </c>
      <c r="I55" s="118">
        <f>E55/$N$11</f>
        <v>1.577222811266072E-2</v>
      </c>
      <c r="J55"/>
      <c r="K55"/>
    </row>
    <row r="56" spans="2:11" x14ac:dyDescent="0.25">
      <c r="E56"/>
      <c r="F56"/>
      <c r="G56"/>
      <c r="H56"/>
      <c r="I56"/>
      <c r="J56"/>
      <c r="K56"/>
    </row>
    <row r="57" spans="2:11" x14ac:dyDescent="0.25">
      <c r="B57" s="38" t="s">
        <v>32</v>
      </c>
      <c r="E57" s="54"/>
      <c r="F57" s="119"/>
      <c r="G57"/>
      <c r="H57"/>
      <c r="I57"/>
    </row>
    <row r="58" spans="2:11" x14ac:dyDescent="0.25">
      <c r="B58" s="42" t="s">
        <v>61</v>
      </c>
      <c r="F58" s="120"/>
      <c r="G58" s="121"/>
    </row>
    <row r="59" spans="2:11" x14ac:dyDescent="0.25">
      <c r="B59" s="42" t="s">
        <v>109</v>
      </c>
      <c r="F59" s="120"/>
      <c r="G59" s="121"/>
    </row>
    <row r="60" spans="2:11" x14ac:dyDescent="0.25">
      <c r="B60" s="38" t="s">
        <v>35</v>
      </c>
      <c r="F60" s="121"/>
    </row>
    <row r="61" spans="2:11" x14ac:dyDescent="0.25">
      <c r="F61" s="121"/>
    </row>
    <row r="62" spans="2:11" x14ac:dyDescent="0.25">
      <c r="F62" s="121"/>
    </row>
    <row r="66" spans="5:10" x14ac:dyDescent="0.25">
      <c r="E66" s="94"/>
    </row>
    <row r="69" spans="5:10" x14ac:dyDescent="0.25">
      <c r="I69" s="121"/>
      <c r="J69" s="121"/>
    </row>
    <row r="74" spans="5:10" x14ac:dyDescent="0.25">
      <c r="I74" s="122"/>
    </row>
    <row r="79" spans="5:10" x14ac:dyDescent="0.25">
      <c r="I79" s="121"/>
    </row>
  </sheetData>
  <mergeCells count="14">
    <mergeCell ref="E11:E13"/>
    <mergeCell ref="F11:F13"/>
    <mergeCell ref="G11:G13"/>
    <mergeCell ref="H11:H13"/>
    <mergeCell ref="A2:L2"/>
    <mergeCell ref="A3:L3"/>
    <mergeCell ref="A4:L4"/>
    <mergeCell ref="A7:L7"/>
    <mergeCell ref="A8:L8"/>
    <mergeCell ref="B10:B14"/>
    <mergeCell ref="C10:H10"/>
    <mergeCell ref="I10:I13"/>
    <mergeCell ref="C11:C13"/>
    <mergeCell ref="D11:D13"/>
  </mergeCells>
  <pageMargins left="0.7" right="0.7" top="0.75" bottom="0.75" header="0.3" footer="0.3"/>
  <ignoredErrors>
    <ignoredError sqref="F35:F46" 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093B-FF4F-407B-A7DD-39074E591624}">
  <dimension ref="B2:L562"/>
  <sheetViews>
    <sheetView showGridLines="0" zoomScale="80" zoomScaleNormal="80" workbookViewId="0">
      <selection activeCell="J3" sqref="J3"/>
    </sheetView>
  </sheetViews>
  <sheetFormatPr baseColWidth="10" defaultColWidth="9.140625" defaultRowHeight="15" x14ac:dyDescent="0.25"/>
  <cols>
    <col min="1" max="2" width="9.140625" style="289"/>
    <col min="3" max="3" width="123.7109375" style="289" customWidth="1"/>
    <col min="4" max="4" width="24.28515625" style="289" customWidth="1"/>
    <col min="5" max="5" width="21.7109375" style="289" customWidth="1"/>
    <col min="6" max="6" width="16.85546875" style="289" customWidth="1"/>
    <col min="7" max="7" width="11.140625" style="289" customWidth="1"/>
    <col min="8" max="8" width="53.85546875" style="289" customWidth="1"/>
    <col min="9" max="9" width="25.140625" style="289" bestFit="1" customWidth="1"/>
    <col min="10" max="10" width="26.7109375" style="289" bestFit="1" customWidth="1"/>
    <col min="11" max="11" width="14.42578125" style="289" bestFit="1" customWidth="1"/>
    <col min="12" max="16384" width="9.140625" style="289"/>
  </cols>
  <sheetData>
    <row r="2" spans="3:8" ht="13.9" customHeight="1" x14ac:dyDescent="0.25">
      <c r="C2" s="468" t="s">
        <v>0</v>
      </c>
      <c r="D2" s="468"/>
      <c r="E2" s="468"/>
      <c r="F2" s="468"/>
      <c r="G2" s="288"/>
      <c r="H2" s="288"/>
    </row>
    <row r="3" spans="3:8" x14ac:dyDescent="0.25">
      <c r="C3" s="468" t="s">
        <v>1</v>
      </c>
      <c r="D3" s="468"/>
      <c r="E3" s="468"/>
      <c r="F3" s="468"/>
      <c r="G3" s="288"/>
      <c r="H3" s="288"/>
    </row>
    <row r="4" spans="3:8" x14ac:dyDescent="0.25">
      <c r="C4" s="469" t="s">
        <v>2</v>
      </c>
      <c r="D4" s="469"/>
      <c r="E4" s="469"/>
      <c r="F4" s="469"/>
      <c r="G4" s="291"/>
      <c r="H4" s="291"/>
    </row>
    <row r="6" spans="3:8" ht="15.75" x14ac:dyDescent="0.25">
      <c r="C6" s="470" t="s">
        <v>282</v>
      </c>
      <c r="D6" s="470"/>
      <c r="E6" s="470"/>
      <c r="F6" s="470"/>
    </row>
    <row r="7" spans="3:8" ht="15.75" x14ac:dyDescent="0.25">
      <c r="C7" s="471" t="s">
        <v>283</v>
      </c>
      <c r="D7" s="471"/>
      <c r="E7" s="471"/>
      <c r="F7" s="471"/>
    </row>
    <row r="8" spans="3:8" ht="15" customHeight="1" x14ac:dyDescent="0.25"/>
    <row r="9" spans="3:8" ht="15" customHeight="1" x14ac:dyDescent="0.25"/>
    <row r="11" spans="3:8" ht="14.45" customHeight="1" x14ac:dyDescent="0.25">
      <c r="C11" s="463" t="s">
        <v>37</v>
      </c>
      <c r="D11" s="465" t="s">
        <v>38</v>
      </c>
      <c r="E11" s="465" t="s">
        <v>39</v>
      </c>
      <c r="F11" s="465" t="s">
        <v>114</v>
      </c>
    </row>
    <row r="12" spans="3:8" x14ac:dyDescent="0.25">
      <c r="C12" s="464"/>
      <c r="D12" s="466"/>
      <c r="E12" s="466"/>
      <c r="F12" s="466"/>
    </row>
    <row r="13" spans="3:8" ht="15.75" thickBot="1" x14ac:dyDescent="0.3">
      <c r="C13" s="292" t="s">
        <v>284</v>
      </c>
      <c r="D13" s="467"/>
      <c r="E13" s="467"/>
      <c r="F13" s="467"/>
    </row>
    <row r="14" spans="3:8" x14ac:dyDescent="0.25">
      <c r="C14" s="293" t="s">
        <v>285</v>
      </c>
      <c r="D14" s="294">
        <v>1174544279475</v>
      </c>
      <c r="E14" s="294">
        <v>1174618985326.9199</v>
      </c>
      <c r="F14" s="294">
        <v>104010651839.95004</v>
      </c>
    </row>
    <row r="15" spans="3:8" x14ac:dyDescent="0.25">
      <c r="C15" s="295" t="s">
        <v>286</v>
      </c>
      <c r="D15" s="296">
        <v>1053691981963</v>
      </c>
      <c r="E15" s="296">
        <v>1053691981963</v>
      </c>
      <c r="F15" s="296">
        <v>96502162602.830017</v>
      </c>
    </row>
    <row r="16" spans="3:8" x14ac:dyDescent="0.25">
      <c r="C16" s="293" t="s">
        <v>957</v>
      </c>
      <c r="D16" s="294">
        <v>359959296868</v>
      </c>
      <c r="E16" s="294">
        <v>368020646106</v>
      </c>
      <c r="F16" s="294">
        <v>34098417639.66</v>
      </c>
    </row>
    <row r="17" spans="3:6" x14ac:dyDescent="0.25">
      <c r="C17" s="297" t="s">
        <v>287</v>
      </c>
      <c r="D17" s="298">
        <v>6327501959</v>
      </c>
      <c r="E17" s="298">
        <v>17564311773</v>
      </c>
      <c r="F17" s="298">
        <v>187763598.19</v>
      </c>
    </row>
    <row r="18" spans="3:6" x14ac:dyDescent="0.25">
      <c r="C18" s="297" t="s">
        <v>288</v>
      </c>
      <c r="D18" s="298">
        <v>87089714052</v>
      </c>
      <c r="E18" s="298">
        <v>87089714052</v>
      </c>
      <c r="F18" s="298">
        <v>7351204451.5699997</v>
      </c>
    </row>
    <row r="19" spans="3:6" x14ac:dyDescent="0.25">
      <c r="C19" s="297" t="s">
        <v>289</v>
      </c>
      <c r="D19" s="298">
        <v>7836624275</v>
      </c>
      <c r="E19" s="298">
        <v>8124370026</v>
      </c>
      <c r="F19" s="298">
        <v>659421466.12</v>
      </c>
    </row>
    <row r="20" spans="3:6" x14ac:dyDescent="0.25">
      <c r="C20" s="297" t="s">
        <v>290</v>
      </c>
      <c r="D20" s="298">
        <v>732150627</v>
      </c>
      <c r="E20" s="298">
        <v>632211730</v>
      </c>
      <c r="F20" s="298">
        <v>37138567.979999997</v>
      </c>
    </row>
    <row r="21" spans="3:6" x14ac:dyDescent="0.25">
      <c r="C21" s="297" t="s">
        <v>291</v>
      </c>
      <c r="D21" s="298">
        <v>24388611</v>
      </c>
      <c r="E21" s="298">
        <v>17919162</v>
      </c>
      <c r="F21" s="298">
        <v>1074172.1499999999</v>
      </c>
    </row>
    <row r="22" spans="3:6" x14ac:dyDescent="0.25">
      <c r="C22" s="297" t="s">
        <v>292</v>
      </c>
      <c r="D22" s="298">
        <v>1175853068</v>
      </c>
      <c r="E22" s="298">
        <v>1132147791</v>
      </c>
      <c r="F22" s="298">
        <v>90715764.519999996</v>
      </c>
    </row>
    <row r="23" spans="3:6" x14ac:dyDescent="0.25">
      <c r="C23" s="297" t="s">
        <v>293</v>
      </c>
      <c r="D23" s="298">
        <v>2193684678</v>
      </c>
      <c r="E23" s="298">
        <v>2061919864</v>
      </c>
      <c r="F23" s="298">
        <v>178070571.99000001</v>
      </c>
    </row>
    <row r="24" spans="3:6" x14ac:dyDescent="0.25">
      <c r="C24" s="297" t="s">
        <v>958</v>
      </c>
      <c r="D24" s="298">
        <v>5978965634</v>
      </c>
      <c r="E24" s="298">
        <v>7212685815</v>
      </c>
      <c r="F24" s="298">
        <v>651630592.85000002</v>
      </c>
    </row>
    <row r="25" spans="3:6" x14ac:dyDescent="0.25">
      <c r="C25" s="297" t="s">
        <v>959</v>
      </c>
      <c r="D25" s="298">
        <v>338442372</v>
      </c>
      <c r="E25" s="298">
        <v>468879398</v>
      </c>
      <c r="F25" s="298">
        <v>16646956.529999999</v>
      </c>
    </row>
    <row r="26" spans="3:6" x14ac:dyDescent="0.25">
      <c r="C26" s="297" t="s">
        <v>294</v>
      </c>
      <c r="D26" s="298">
        <v>179693252634</v>
      </c>
      <c r="E26" s="298">
        <v>170881847822</v>
      </c>
      <c r="F26" s="298">
        <v>16564478374.870001</v>
      </c>
    </row>
    <row r="27" spans="3:6" x14ac:dyDescent="0.25">
      <c r="C27" s="297" t="s">
        <v>295</v>
      </c>
      <c r="D27" s="298">
        <v>275369535</v>
      </c>
      <c r="E27" s="298">
        <v>258132717</v>
      </c>
      <c r="F27" s="298">
        <v>19945771.98</v>
      </c>
    </row>
    <row r="28" spans="3:6" x14ac:dyDescent="0.25">
      <c r="C28" s="297" t="s">
        <v>296</v>
      </c>
      <c r="D28" s="298">
        <v>91186143</v>
      </c>
      <c r="E28" s="298">
        <v>96448082</v>
      </c>
      <c r="F28" s="298">
        <v>10863973.5</v>
      </c>
    </row>
    <row r="29" spans="3:6" x14ac:dyDescent="0.25">
      <c r="C29" s="297" t="s">
        <v>297</v>
      </c>
      <c r="D29" s="298">
        <v>936218815</v>
      </c>
      <c r="E29" s="298">
        <v>919618118</v>
      </c>
      <c r="F29" s="298">
        <v>91196159.819999993</v>
      </c>
    </row>
    <row r="30" spans="3:6" x14ac:dyDescent="0.25">
      <c r="C30" s="297" t="s">
        <v>298</v>
      </c>
      <c r="D30" s="298">
        <v>1451440091</v>
      </c>
      <c r="E30" s="298">
        <v>1529326025</v>
      </c>
      <c r="F30" s="298">
        <v>91536885.400000006</v>
      </c>
    </row>
    <row r="31" spans="3:6" x14ac:dyDescent="0.25">
      <c r="C31" s="297" t="s">
        <v>299</v>
      </c>
      <c r="D31" s="298">
        <v>0</v>
      </c>
      <c r="E31" s="298">
        <v>1237702766</v>
      </c>
      <c r="F31" s="298">
        <v>2276032648.3499999</v>
      </c>
    </row>
    <row r="32" spans="3:6" x14ac:dyDescent="0.25">
      <c r="C32" s="297" t="s">
        <v>300</v>
      </c>
      <c r="D32" s="298">
        <v>93719620</v>
      </c>
      <c r="E32" s="298">
        <v>247636793</v>
      </c>
      <c r="F32" s="298">
        <v>51437131.920000002</v>
      </c>
    </row>
    <row r="33" spans="3:6" x14ac:dyDescent="0.25">
      <c r="C33" s="297" t="s">
        <v>961</v>
      </c>
      <c r="D33" s="298">
        <v>728872120</v>
      </c>
      <c r="E33" s="298">
        <v>722065320</v>
      </c>
      <c r="F33" s="298">
        <v>68958342.769999996</v>
      </c>
    </row>
    <row r="34" spans="3:6" x14ac:dyDescent="0.25">
      <c r="C34" s="297" t="s">
        <v>301</v>
      </c>
      <c r="D34" s="298">
        <v>13088557156</v>
      </c>
      <c r="E34" s="298">
        <v>13350498486</v>
      </c>
      <c r="F34" s="298">
        <v>905775240.82000005</v>
      </c>
    </row>
    <row r="35" spans="3:6" x14ac:dyDescent="0.25">
      <c r="C35" s="297" t="s">
        <v>302</v>
      </c>
      <c r="D35" s="298">
        <v>3467807351</v>
      </c>
      <c r="E35" s="298">
        <v>7295389571</v>
      </c>
      <c r="F35" s="298">
        <v>1042223132.23</v>
      </c>
    </row>
    <row r="36" spans="3:6" x14ac:dyDescent="0.25">
      <c r="C36" s="297" t="s">
        <v>303</v>
      </c>
      <c r="D36" s="298">
        <v>22355673635</v>
      </c>
      <c r="E36" s="298">
        <v>21617064276</v>
      </c>
      <c r="F36" s="298">
        <v>1518035047.3599999</v>
      </c>
    </row>
    <row r="37" spans="3:6" x14ac:dyDescent="0.25">
      <c r="C37" s="297" t="s">
        <v>304</v>
      </c>
      <c r="D37" s="298">
        <v>325299745</v>
      </c>
      <c r="E37" s="298">
        <v>210178461</v>
      </c>
      <c r="F37" s="298">
        <v>15230466.890000001</v>
      </c>
    </row>
    <row r="38" spans="3:6" x14ac:dyDescent="0.25">
      <c r="C38" s="297" t="s">
        <v>305</v>
      </c>
      <c r="D38" s="298">
        <v>45320837</v>
      </c>
      <c r="E38" s="298">
        <v>34111508</v>
      </c>
      <c r="F38" s="298">
        <v>2780423.81</v>
      </c>
    </row>
    <row r="39" spans="3:6" x14ac:dyDescent="0.25">
      <c r="C39" s="297" t="s">
        <v>306</v>
      </c>
      <c r="D39" s="298">
        <v>1014675063</v>
      </c>
      <c r="E39" s="298">
        <v>1119344338</v>
      </c>
      <c r="F39" s="298">
        <v>90491483.760000005</v>
      </c>
    </row>
    <row r="40" spans="3:6" x14ac:dyDescent="0.25">
      <c r="C40" s="297" t="s">
        <v>307</v>
      </c>
      <c r="D40" s="298">
        <v>18880504466</v>
      </c>
      <c r="E40" s="298">
        <v>17962890228</v>
      </c>
      <c r="F40" s="298">
        <v>1588298833.04</v>
      </c>
    </row>
    <row r="41" spans="3:6" x14ac:dyDescent="0.25">
      <c r="C41" s="297" t="s">
        <v>308</v>
      </c>
      <c r="D41" s="298">
        <v>3398999697</v>
      </c>
      <c r="E41" s="298">
        <v>3419415592</v>
      </c>
      <c r="F41" s="298">
        <v>354762293.74000001</v>
      </c>
    </row>
    <row r="42" spans="3:6" x14ac:dyDescent="0.25">
      <c r="C42" s="297" t="s">
        <v>309</v>
      </c>
      <c r="D42" s="298">
        <v>0</v>
      </c>
      <c r="E42" s="298">
        <v>0</v>
      </c>
      <c r="F42" s="298">
        <v>0</v>
      </c>
    </row>
    <row r="43" spans="3:6" x14ac:dyDescent="0.25">
      <c r="C43" s="297" t="s">
        <v>310</v>
      </c>
      <c r="D43" s="298">
        <v>684935719</v>
      </c>
      <c r="E43" s="298">
        <v>622318921</v>
      </c>
      <c r="F43" s="298">
        <v>51175466.899999999</v>
      </c>
    </row>
    <row r="44" spans="3:6" x14ac:dyDescent="0.25">
      <c r="C44" s="297" t="s">
        <v>311</v>
      </c>
      <c r="D44" s="298">
        <v>1563697153</v>
      </c>
      <c r="E44" s="298">
        <v>2079556496</v>
      </c>
      <c r="F44" s="298">
        <v>173185361.65000001</v>
      </c>
    </row>
    <row r="45" spans="3:6" x14ac:dyDescent="0.25">
      <c r="C45" s="297" t="s">
        <v>312</v>
      </c>
      <c r="D45" s="298">
        <v>729216</v>
      </c>
      <c r="E45" s="298">
        <v>435139</v>
      </c>
      <c r="F45" s="298">
        <v>56528.480000000003</v>
      </c>
    </row>
    <row r="46" spans="3:6" x14ac:dyDescent="0.25">
      <c r="C46" s="297" t="s">
        <v>313</v>
      </c>
      <c r="D46" s="298">
        <v>3655584</v>
      </c>
      <c r="E46" s="298">
        <v>5362815</v>
      </c>
      <c r="F46" s="298">
        <v>121176.8</v>
      </c>
    </row>
    <row r="47" spans="3:6" x14ac:dyDescent="0.25">
      <c r="C47" s="297" t="s">
        <v>314</v>
      </c>
      <c r="D47" s="298">
        <v>162057012</v>
      </c>
      <c r="E47" s="298">
        <v>107143021</v>
      </c>
      <c r="F47" s="298">
        <v>8166753.6699999999</v>
      </c>
    </row>
    <row r="48" spans="3:6" x14ac:dyDescent="0.25">
      <c r="C48" s="293" t="s">
        <v>315</v>
      </c>
      <c r="D48" s="294">
        <v>53128217194</v>
      </c>
      <c r="E48" s="294">
        <v>54874227592</v>
      </c>
      <c r="F48" s="294">
        <v>6938175083.1500006</v>
      </c>
    </row>
    <row r="49" spans="3:6" x14ac:dyDescent="0.25">
      <c r="C49" s="297" t="s">
        <v>316</v>
      </c>
      <c r="D49" s="298">
        <v>5444409863</v>
      </c>
      <c r="E49" s="298">
        <v>5629159848</v>
      </c>
      <c r="F49" s="298">
        <v>173663092.24000001</v>
      </c>
    </row>
    <row r="50" spans="3:6" x14ac:dyDescent="0.25">
      <c r="C50" s="297" t="s">
        <v>317</v>
      </c>
      <c r="D50" s="298">
        <v>10349305911</v>
      </c>
      <c r="E50" s="298">
        <v>10074011355</v>
      </c>
      <c r="F50" s="298">
        <v>3417913206.1199999</v>
      </c>
    </row>
    <row r="51" spans="3:6" x14ac:dyDescent="0.25">
      <c r="C51" s="297" t="s">
        <v>318</v>
      </c>
      <c r="D51" s="298">
        <v>13726469337</v>
      </c>
      <c r="E51" s="298">
        <v>14268624090</v>
      </c>
      <c r="F51" s="298">
        <v>1310168032.0899999</v>
      </c>
    </row>
    <row r="52" spans="3:6" x14ac:dyDescent="0.25">
      <c r="C52" s="297" t="s">
        <v>319</v>
      </c>
      <c r="D52" s="298">
        <v>1324803924</v>
      </c>
      <c r="E52" s="298">
        <v>1365162253</v>
      </c>
      <c r="F52" s="298">
        <v>90617223.939999998</v>
      </c>
    </row>
    <row r="53" spans="3:6" x14ac:dyDescent="0.25">
      <c r="C53" s="297" t="s">
        <v>320</v>
      </c>
      <c r="D53" s="298">
        <v>2317402599</v>
      </c>
      <c r="E53" s="298">
        <v>2345767313</v>
      </c>
      <c r="F53" s="298">
        <v>217927134.46000001</v>
      </c>
    </row>
    <row r="54" spans="3:6" x14ac:dyDescent="0.25">
      <c r="C54" s="297" t="s">
        <v>321</v>
      </c>
      <c r="D54" s="298">
        <v>1195545464</v>
      </c>
      <c r="E54" s="298">
        <v>1255069804</v>
      </c>
      <c r="F54" s="298">
        <v>38784407.960000001</v>
      </c>
    </row>
    <row r="55" spans="3:6" x14ac:dyDescent="0.25">
      <c r="C55" s="297" t="s">
        <v>322</v>
      </c>
      <c r="D55" s="298">
        <v>88573508</v>
      </c>
      <c r="E55" s="298">
        <v>79971606</v>
      </c>
      <c r="F55" s="298">
        <v>7118128</v>
      </c>
    </row>
    <row r="56" spans="3:6" x14ac:dyDescent="0.25">
      <c r="C56" s="297" t="s">
        <v>323</v>
      </c>
      <c r="D56" s="298">
        <v>16228819419</v>
      </c>
      <c r="E56" s="298">
        <v>17443417422</v>
      </c>
      <c r="F56" s="298">
        <v>1458931479.71</v>
      </c>
    </row>
    <row r="57" spans="3:6" x14ac:dyDescent="0.25">
      <c r="C57" s="297" t="s">
        <v>324</v>
      </c>
      <c r="D57" s="298">
        <v>397361165</v>
      </c>
      <c r="E57" s="298">
        <v>300914528</v>
      </c>
      <c r="F57" s="298">
        <v>25811602.559999999</v>
      </c>
    </row>
    <row r="58" spans="3:6" x14ac:dyDescent="0.25">
      <c r="C58" s="297" t="s">
        <v>325</v>
      </c>
      <c r="D58" s="298">
        <v>521877504</v>
      </c>
      <c r="E58" s="298">
        <v>269171954</v>
      </c>
      <c r="F58" s="298">
        <v>14980841.539999999</v>
      </c>
    </row>
    <row r="59" spans="3:6" x14ac:dyDescent="0.25">
      <c r="C59" s="297" t="s">
        <v>326</v>
      </c>
      <c r="D59" s="298">
        <v>349207797</v>
      </c>
      <c r="E59" s="298">
        <v>724356502</v>
      </c>
      <c r="F59" s="298">
        <v>56182543.25</v>
      </c>
    </row>
    <row r="60" spans="3:6" x14ac:dyDescent="0.25">
      <c r="C60" s="297" t="s">
        <v>327</v>
      </c>
      <c r="D60" s="298">
        <v>17079480</v>
      </c>
      <c r="E60" s="298">
        <v>11680767</v>
      </c>
      <c r="F60" s="298">
        <v>1105339.6200000001</v>
      </c>
    </row>
    <row r="61" spans="3:6" x14ac:dyDescent="0.25">
      <c r="C61" s="297" t="s">
        <v>328</v>
      </c>
      <c r="D61" s="298">
        <v>201052376</v>
      </c>
      <c r="E61" s="298">
        <v>273300220</v>
      </c>
      <c r="F61" s="298">
        <v>28275143.289999999</v>
      </c>
    </row>
    <row r="62" spans="3:6" x14ac:dyDescent="0.25">
      <c r="C62" s="297" t="s">
        <v>329</v>
      </c>
      <c r="D62" s="298">
        <v>2812426</v>
      </c>
      <c r="E62" s="298">
        <v>543333</v>
      </c>
      <c r="F62" s="298">
        <v>50436.01</v>
      </c>
    </row>
    <row r="63" spans="3:6" x14ac:dyDescent="0.25">
      <c r="C63" s="297" t="s">
        <v>330</v>
      </c>
      <c r="D63" s="298">
        <v>2476059</v>
      </c>
      <c r="E63" s="298">
        <v>106023</v>
      </c>
      <c r="F63" s="298">
        <v>6678.52</v>
      </c>
    </row>
    <row r="64" spans="3:6" x14ac:dyDescent="0.25">
      <c r="C64" s="297" t="s">
        <v>331</v>
      </c>
      <c r="D64" s="298">
        <v>31259283</v>
      </c>
      <c r="E64" s="298">
        <v>20104465</v>
      </c>
      <c r="F64" s="298">
        <v>1103901.07</v>
      </c>
    </row>
    <row r="65" spans="3:6" x14ac:dyDescent="0.25">
      <c r="C65" s="297" t="s">
        <v>332</v>
      </c>
      <c r="D65" s="298">
        <v>929761079</v>
      </c>
      <c r="E65" s="298">
        <v>812866109</v>
      </c>
      <c r="F65" s="298">
        <v>95535892.769999996</v>
      </c>
    </row>
    <row r="66" spans="3:6" x14ac:dyDescent="0.25">
      <c r="C66" s="293" t="s">
        <v>333</v>
      </c>
      <c r="D66" s="294">
        <v>575574060045</v>
      </c>
      <c r="E66" s="294">
        <v>581098036938</v>
      </c>
      <c r="F66" s="294">
        <v>48777058824.570007</v>
      </c>
    </row>
    <row r="67" spans="3:6" x14ac:dyDescent="0.25">
      <c r="C67" s="297" t="s">
        <v>334</v>
      </c>
      <c r="D67" s="298">
        <v>379186651040</v>
      </c>
      <c r="E67" s="298">
        <v>382902548078</v>
      </c>
      <c r="F67" s="298">
        <v>31286991205.739998</v>
      </c>
    </row>
    <row r="68" spans="3:6" x14ac:dyDescent="0.25">
      <c r="C68" s="297" t="s">
        <v>335</v>
      </c>
      <c r="D68" s="298">
        <v>0</v>
      </c>
      <c r="E68" s="298">
        <v>0</v>
      </c>
      <c r="F68" s="298" t="s">
        <v>960</v>
      </c>
    </row>
    <row r="69" spans="3:6" x14ac:dyDescent="0.25">
      <c r="C69" s="297" t="s">
        <v>336</v>
      </c>
      <c r="D69" s="298">
        <v>0</v>
      </c>
      <c r="E69" s="298">
        <v>0</v>
      </c>
      <c r="F69" s="298" t="s">
        <v>960</v>
      </c>
    </row>
    <row r="70" spans="3:6" x14ac:dyDescent="0.25">
      <c r="C70" s="297" t="s">
        <v>962</v>
      </c>
      <c r="D70" s="298">
        <v>49912053509</v>
      </c>
      <c r="E70" s="298">
        <v>52943081698</v>
      </c>
      <c r="F70" s="298">
        <v>5307175799.7600002</v>
      </c>
    </row>
    <row r="71" spans="3:6" x14ac:dyDescent="0.25">
      <c r="C71" s="297" t="s">
        <v>963</v>
      </c>
      <c r="D71" s="298">
        <v>35784919190</v>
      </c>
      <c r="E71" s="298">
        <v>33609260115</v>
      </c>
      <c r="F71" s="298">
        <v>2825529200.29</v>
      </c>
    </row>
    <row r="72" spans="3:6" x14ac:dyDescent="0.25">
      <c r="C72" s="297" t="s">
        <v>337</v>
      </c>
      <c r="D72" s="298">
        <v>2244129317</v>
      </c>
      <c r="E72" s="298">
        <v>2132767393</v>
      </c>
      <c r="F72" s="298">
        <v>186675666.24000001</v>
      </c>
    </row>
    <row r="73" spans="3:6" x14ac:dyDescent="0.25">
      <c r="C73" s="297" t="s">
        <v>964</v>
      </c>
      <c r="D73" s="298">
        <v>3255567226</v>
      </c>
      <c r="E73" s="298">
        <v>3533690643</v>
      </c>
      <c r="F73" s="298">
        <v>362116867.73000002</v>
      </c>
    </row>
    <row r="74" spans="3:6" x14ac:dyDescent="0.25">
      <c r="C74" s="297" t="s">
        <v>338</v>
      </c>
      <c r="D74" s="298">
        <v>9176992038</v>
      </c>
      <c r="E74" s="298">
        <v>8323170069</v>
      </c>
      <c r="F74" s="298">
        <v>572730598.29999995</v>
      </c>
    </row>
    <row r="75" spans="3:6" x14ac:dyDescent="0.25">
      <c r="C75" s="297" t="s">
        <v>965</v>
      </c>
      <c r="D75" s="298">
        <v>30560232</v>
      </c>
      <c r="E75" s="298">
        <v>20076722</v>
      </c>
      <c r="F75" s="298">
        <v>2281572.35</v>
      </c>
    </row>
    <row r="76" spans="3:6" x14ac:dyDescent="0.25">
      <c r="C76" s="297" t="s">
        <v>339</v>
      </c>
      <c r="D76" s="298">
        <v>4992849</v>
      </c>
      <c r="E76" s="298">
        <v>22857908</v>
      </c>
      <c r="F76" s="298">
        <v>106385.93</v>
      </c>
    </row>
    <row r="77" spans="3:6" x14ac:dyDescent="0.25">
      <c r="C77" s="297" t="s">
        <v>340</v>
      </c>
      <c r="D77" s="298">
        <v>30161348</v>
      </c>
      <c r="E77" s="298">
        <v>17469133</v>
      </c>
      <c r="F77" s="298">
        <v>2919930.11</v>
      </c>
    </row>
    <row r="78" spans="3:6" x14ac:dyDescent="0.25">
      <c r="C78" s="297" t="s">
        <v>341</v>
      </c>
      <c r="D78" s="298">
        <v>887683068</v>
      </c>
      <c r="E78" s="298">
        <v>768915842</v>
      </c>
      <c r="F78" s="298">
        <v>165782127.18000001</v>
      </c>
    </row>
    <row r="79" spans="3:6" x14ac:dyDescent="0.25">
      <c r="C79" s="297" t="s">
        <v>342</v>
      </c>
      <c r="D79" s="298">
        <v>42485420</v>
      </c>
      <c r="E79" s="298">
        <v>48348831</v>
      </c>
      <c r="F79" s="298">
        <v>6116445.0800000001</v>
      </c>
    </row>
    <row r="80" spans="3:6" x14ac:dyDescent="0.25">
      <c r="C80" s="297" t="s">
        <v>343</v>
      </c>
      <c r="D80" s="298">
        <v>53863137</v>
      </c>
      <c r="E80" s="298">
        <v>36577372</v>
      </c>
      <c r="F80" s="298">
        <v>2381832.66</v>
      </c>
    </row>
    <row r="81" spans="3:6" x14ac:dyDescent="0.25">
      <c r="C81" s="297" t="s">
        <v>344</v>
      </c>
      <c r="D81" s="298">
        <v>306671989</v>
      </c>
      <c r="E81" s="298">
        <v>258160676</v>
      </c>
      <c r="F81" s="298">
        <v>41866735.130000003</v>
      </c>
    </row>
    <row r="82" spans="3:6" x14ac:dyDescent="0.25">
      <c r="C82" s="297" t="s">
        <v>345</v>
      </c>
      <c r="D82" s="298">
        <v>656402</v>
      </c>
      <c r="E82" s="298">
        <v>606808</v>
      </c>
      <c r="F82" s="298">
        <v>52498.21</v>
      </c>
    </row>
    <row r="83" spans="3:6" x14ac:dyDescent="0.25">
      <c r="C83" s="297" t="s">
        <v>346</v>
      </c>
      <c r="D83" s="298">
        <v>20778073590</v>
      </c>
      <c r="E83" s="298">
        <v>22047013600</v>
      </c>
      <c r="F83" s="298">
        <v>1753174693.1300001</v>
      </c>
    </row>
    <row r="84" spans="3:6" x14ac:dyDescent="0.25">
      <c r="C84" s="297" t="s">
        <v>347</v>
      </c>
      <c r="D84" s="298">
        <v>15260125</v>
      </c>
      <c r="E84" s="298">
        <v>10571517</v>
      </c>
      <c r="F84" s="298">
        <v>971933.81</v>
      </c>
    </row>
    <row r="85" spans="3:6" x14ac:dyDescent="0.25">
      <c r="C85" s="297" t="s">
        <v>348</v>
      </c>
      <c r="D85" s="298">
        <v>15902556305</v>
      </c>
      <c r="E85" s="298">
        <v>12347563960</v>
      </c>
      <c r="F85" s="298">
        <v>1260891827.1900001</v>
      </c>
    </row>
    <row r="86" spans="3:6" x14ac:dyDescent="0.25">
      <c r="C86" s="297" t="s">
        <v>349</v>
      </c>
      <c r="D86" s="298">
        <v>44400000</v>
      </c>
      <c r="E86" s="298">
        <v>38714400</v>
      </c>
      <c r="F86" s="298">
        <v>3420000</v>
      </c>
    </row>
    <row r="87" spans="3:6" x14ac:dyDescent="0.25">
      <c r="C87" s="297" t="s">
        <v>350</v>
      </c>
      <c r="D87" s="298">
        <v>533351791</v>
      </c>
      <c r="E87" s="298">
        <v>537381345</v>
      </c>
      <c r="F87" s="298">
        <v>34699896.369999997</v>
      </c>
    </row>
    <row r="88" spans="3:6" x14ac:dyDescent="0.25">
      <c r="C88" s="297" t="s">
        <v>351</v>
      </c>
      <c r="D88" s="298">
        <v>715069525</v>
      </c>
      <c r="E88" s="298">
        <v>793366526</v>
      </c>
      <c r="F88" s="298">
        <v>73822995.319999993</v>
      </c>
    </row>
    <row r="89" spans="3:6" x14ac:dyDescent="0.25">
      <c r="C89" s="297" t="s">
        <v>352</v>
      </c>
      <c r="D89" s="298">
        <v>2335594425</v>
      </c>
      <c r="E89" s="298">
        <v>1770473955</v>
      </c>
      <c r="F89" s="298">
        <v>178085116</v>
      </c>
    </row>
    <row r="90" spans="3:6" x14ac:dyDescent="0.25">
      <c r="C90" s="297" t="s">
        <v>353</v>
      </c>
      <c r="D90" s="298">
        <v>3375460742</v>
      </c>
      <c r="E90" s="298">
        <v>3207841994</v>
      </c>
      <c r="F90" s="298">
        <v>391954350.01999998</v>
      </c>
    </row>
    <row r="91" spans="3:6" x14ac:dyDescent="0.25">
      <c r="C91" s="297" t="s">
        <v>354</v>
      </c>
      <c r="D91" s="298">
        <v>11845910656</v>
      </c>
      <c r="E91" s="298">
        <v>13218166978</v>
      </c>
      <c r="F91" s="298">
        <v>1042198483.99</v>
      </c>
    </row>
    <row r="92" spans="3:6" x14ac:dyDescent="0.25">
      <c r="C92" s="297" t="s">
        <v>355</v>
      </c>
      <c r="D92" s="298">
        <v>9741330785</v>
      </c>
      <c r="E92" s="298">
        <v>9669200232</v>
      </c>
      <c r="F92" s="298">
        <v>794595226.05999994</v>
      </c>
    </row>
    <row r="93" spans="3:6" x14ac:dyDescent="0.25">
      <c r="C93" s="297" t="s">
        <v>356</v>
      </c>
      <c r="D93" s="298">
        <v>978754929</v>
      </c>
      <c r="E93" s="298">
        <v>1957509858</v>
      </c>
      <c r="F93" s="298" t="s">
        <v>960</v>
      </c>
    </row>
    <row r="94" spans="3:6" x14ac:dyDescent="0.25">
      <c r="C94" s="297" t="s">
        <v>357</v>
      </c>
      <c r="D94" s="298">
        <v>637785534</v>
      </c>
      <c r="E94" s="298">
        <v>957785534</v>
      </c>
      <c r="F94" s="298">
        <v>36772338.060000002</v>
      </c>
    </row>
    <row r="95" spans="3:6" x14ac:dyDescent="0.25">
      <c r="C95" s="297" t="s">
        <v>358</v>
      </c>
      <c r="D95" s="298">
        <v>19545618891</v>
      </c>
      <c r="E95" s="298">
        <v>21509904069</v>
      </c>
      <c r="F95" s="298">
        <v>2022143147.6900001</v>
      </c>
    </row>
    <row r="96" spans="3:6" x14ac:dyDescent="0.25">
      <c r="C96" s="297" t="s">
        <v>359</v>
      </c>
      <c r="D96" s="298">
        <v>4043594224</v>
      </c>
      <c r="E96" s="298">
        <v>3678931825</v>
      </c>
      <c r="F96" s="298">
        <v>61326975</v>
      </c>
    </row>
    <row r="97" spans="3:6" x14ac:dyDescent="0.25">
      <c r="C97" s="297" t="s">
        <v>360</v>
      </c>
      <c r="D97" s="298">
        <v>1308586317</v>
      </c>
      <c r="E97" s="298">
        <v>1278123926</v>
      </c>
      <c r="F97" s="298">
        <v>98564286.859999999</v>
      </c>
    </row>
    <row r="98" spans="3:6" x14ac:dyDescent="0.25">
      <c r="C98" s="297" t="s">
        <v>361</v>
      </c>
      <c r="D98" s="298">
        <v>395273180</v>
      </c>
      <c r="E98" s="298">
        <v>429984112</v>
      </c>
      <c r="F98" s="298">
        <v>34140303.759999998</v>
      </c>
    </row>
    <row r="99" spans="3:6" x14ac:dyDescent="0.25">
      <c r="C99" s="297" t="s">
        <v>362</v>
      </c>
      <c r="D99" s="298">
        <v>142109031</v>
      </c>
      <c r="E99" s="298">
        <v>142109031</v>
      </c>
      <c r="F99" s="298">
        <v>18464284.120000001</v>
      </c>
    </row>
    <row r="100" spans="3:6" x14ac:dyDescent="0.25">
      <c r="C100" s="297" t="s">
        <v>363</v>
      </c>
      <c r="D100" s="298">
        <v>0</v>
      </c>
      <c r="E100" s="298">
        <v>300</v>
      </c>
      <c r="F100" s="298" t="s">
        <v>960</v>
      </c>
    </row>
    <row r="101" spans="3:6" x14ac:dyDescent="0.25">
      <c r="C101" s="297" t="s">
        <v>364</v>
      </c>
      <c r="D101" s="298">
        <v>0</v>
      </c>
      <c r="E101" s="298">
        <v>0</v>
      </c>
      <c r="F101" s="298" t="s">
        <v>960</v>
      </c>
    </row>
    <row r="102" spans="3:6" x14ac:dyDescent="0.25">
      <c r="C102" s="297" t="s">
        <v>365</v>
      </c>
      <c r="D102" s="298">
        <v>0</v>
      </c>
      <c r="E102" s="298">
        <v>0</v>
      </c>
      <c r="F102" s="298" t="s">
        <v>960</v>
      </c>
    </row>
    <row r="103" spans="3:6" x14ac:dyDescent="0.25">
      <c r="C103" s="297" t="s">
        <v>366</v>
      </c>
      <c r="D103" s="298">
        <v>329685736</v>
      </c>
      <c r="E103" s="298">
        <v>435245629</v>
      </c>
      <c r="F103" s="298">
        <v>32216443.010000002</v>
      </c>
    </row>
    <row r="104" spans="3:6" x14ac:dyDescent="0.25">
      <c r="C104" s="297" t="s">
        <v>367</v>
      </c>
      <c r="D104" s="298">
        <v>1020617253</v>
      </c>
      <c r="E104" s="298">
        <v>1253842664</v>
      </c>
      <c r="F104" s="298">
        <v>96254963.640000001</v>
      </c>
    </row>
    <row r="105" spans="3:6" x14ac:dyDescent="0.25">
      <c r="C105" s="297" t="s">
        <v>368</v>
      </c>
      <c r="D105" s="298">
        <v>28616293</v>
      </c>
      <c r="E105" s="298">
        <v>30319611</v>
      </c>
      <c r="F105" s="298">
        <v>1199</v>
      </c>
    </row>
    <row r="106" spans="3:6" x14ac:dyDescent="0.25">
      <c r="C106" s="297" t="s">
        <v>369</v>
      </c>
      <c r="D106" s="298">
        <v>539490022</v>
      </c>
      <c r="E106" s="298">
        <v>719671042</v>
      </c>
      <c r="F106" s="298">
        <v>53003956.079999998</v>
      </c>
    </row>
    <row r="107" spans="3:6" x14ac:dyDescent="0.25">
      <c r="C107" s="297" t="s">
        <v>370</v>
      </c>
      <c r="D107" s="298">
        <v>1109972</v>
      </c>
      <c r="E107" s="298">
        <v>678642</v>
      </c>
      <c r="F107" s="298">
        <v>98581.71</v>
      </c>
    </row>
    <row r="108" spans="3:6" x14ac:dyDescent="0.25">
      <c r="C108" s="297" t="s">
        <v>371</v>
      </c>
      <c r="D108" s="298">
        <v>9969531</v>
      </c>
      <c r="E108" s="298">
        <v>5739512</v>
      </c>
      <c r="F108" s="298">
        <v>896197.33</v>
      </c>
    </row>
    <row r="109" spans="3:6" x14ac:dyDescent="0.25">
      <c r="C109" s="297" t="s">
        <v>372</v>
      </c>
      <c r="D109" s="298">
        <v>1230021</v>
      </c>
      <c r="E109" s="298">
        <v>2519943</v>
      </c>
      <c r="F109" s="298">
        <v>63864.97</v>
      </c>
    </row>
    <row r="110" spans="3:6" x14ac:dyDescent="0.25">
      <c r="C110" s="297" t="s">
        <v>373</v>
      </c>
      <c r="D110" s="298">
        <v>7308084</v>
      </c>
      <c r="E110" s="298">
        <v>18222525</v>
      </c>
      <c r="F110" s="298">
        <v>49682.09</v>
      </c>
    </row>
    <row r="111" spans="3:6" x14ac:dyDescent="0.25">
      <c r="C111" s="297" t="s">
        <v>374</v>
      </c>
      <c r="D111" s="298">
        <v>2201889</v>
      </c>
      <c r="E111" s="298">
        <v>1206505</v>
      </c>
      <c r="F111" s="298">
        <v>73103.960000000006</v>
      </c>
    </row>
    <row r="112" spans="3:6" x14ac:dyDescent="0.25">
      <c r="C112" s="297" t="s">
        <v>375</v>
      </c>
      <c r="D112" s="298">
        <v>6648810</v>
      </c>
      <c r="E112" s="298">
        <v>3284112</v>
      </c>
      <c r="F112" s="298">
        <v>295499.44</v>
      </c>
    </row>
    <row r="113" spans="3:6" x14ac:dyDescent="0.25">
      <c r="C113" s="297" t="s">
        <v>376</v>
      </c>
      <c r="D113" s="298">
        <v>371065619</v>
      </c>
      <c r="E113" s="298">
        <v>415132303</v>
      </c>
      <c r="F113" s="298">
        <v>26152611.25</v>
      </c>
    </row>
    <row r="114" spans="3:6" x14ac:dyDescent="0.25">
      <c r="C114" s="293" t="s">
        <v>377</v>
      </c>
      <c r="D114" s="294">
        <v>63524631313</v>
      </c>
      <c r="E114" s="294">
        <v>69224200232</v>
      </c>
      <c r="F114" s="294">
        <v>6539450451.3799992</v>
      </c>
    </row>
    <row r="115" spans="3:6" x14ac:dyDescent="0.25">
      <c r="C115" s="297" t="s">
        <v>378</v>
      </c>
      <c r="D115" s="298">
        <v>52488556434</v>
      </c>
      <c r="E115" s="298">
        <v>57881950787</v>
      </c>
      <c r="F115" s="298">
        <v>5823759356.5299997</v>
      </c>
    </row>
    <row r="116" spans="3:6" x14ac:dyDescent="0.25">
      <c r="C116" s="297" t="s">
        <v>379</v>
      </c>
      <c r="D116" s="298">
        <v>10503383758</v>
      </c>
      <c r="E116" s="298">
        <v>11084059154</v>
      </c>
      <c r="F116" s="298">
        <v>698389075.47000003</v>
      </c>
    </row>
    <row r="117" spans="3:6" x14ac:dyDescent="0.25">
      <c r="C117" s="297" t="s">
        <v>380</v>
      </c>
      <c r="D117" s="298">
        <v>302480634</v>
      </c>
      <c r="E117" s="298">
        <v>57803321</v>
      </c>
      <c r="F117" s="298">
        <v>435435.07</v>
      </c>
    </row>
    <row r="118" spans="3:6" x14ac:dyDescent="0.25">
      <c r="C118" s="297" t="s">
        <v>381</v>
      </c>
      <c r="D118" s="298">
        <v>205893044</v>
      </c>
      <c r="E118" s="298">
        <v>183894147</v>
      </c>
      <c r="F118" s="298">
        <v>15385439.65</v>
      </c>
    </row>
    <row r="119" spans="3:6" x14ac:dyDescent="0.25">
      <c r="C119" s="297" t="s">
        <v>382</v>
      </c>
      <c r="D119" s="298">
        <v>414202</v>
      </c>
      <c r="E119" s="298">
        <v>9598</v>
      </c>
      <c r="F119" s="298" t="s">
        <v>960</v>
      </c>
    </row>
    <row r="120" spans="3:6" x14ac:dyDescent="0.25">
      <c r="C120" s="297" t="s">
        <v>383</v>
      </c>
      <c r="D120" s="298">
        <v>23903241</v>
      </c>
      <c r="E120" s="298">
        <v>16483225</v>
      </c>
      <c r="F120" s="298">
        <v>1481144.66</v>
      </c>
    </row>
    <row r="121" spans="3:6" x14ac:dyDescent="0.25">
      <c r="C121" s="293" t="s">
        <v>384</v>
      </c>
      <c r="D121" s="294">
        <v>1502477834</v>
      </c>
      <c r="E121" s="294">
        <v>1601540616</v>
      </c>
      <c r="F121" s="294">
        <v>148800004.25</v>
      </c>
    </row>
    <row r="122" spans="3:6" x14ac:dyDescent="0.25">
      <c r="C122" s="297" t="s">
        <v>385</v>
      </c>
      <c r="D122" s="298">
        <v>1502477834</v>
      </c>
      <c r="E122" s="298">
        <v>1601540616</v>
      </c>
      <c r="F122" s="298">
        <v>148800004.25</v>
      </c>
    </row>
    <row r="123" spans="3:6" x14ac:dyDescent="0.25">
      <c r="C123" s="293" t="s">
        <v>386</v>
      </c>
      <c r="D123" s="294">
        <v>3298709</v>
      </c>
      <c r="E123" s="294">
        <v>2752775</v>
      </c>
      <c r="F123" s="294">
        <v>260599.82</v>
      </c>
    </row>
    <row r="124" spans="3:6" x14ac:dyDescent="0.25">
      <c r="C124" s="297" t="s">
        <v>387</v>
      </c>
      <c r="D124" s="298">
        <v>3298709</v>
      </c>
      <c r="E124" s="298">
        <v>2752775</v>
      </c>
      <c r="F124" s="298">
        <v>260599.82</v>
      </c>
    </row>
    <row r="125" spans="3:6" x14ac:dyDescent="0.25">
      <c r="C125" s="299" t="s">
        <v>388</v>
      </c>
      <c r="D125" s="300">
        <v>4675978643</v>
      </c>
      <c r="E125" s="300">
        <v>6061326405</v>
      </c>
      <c r="F125" s="300">
        <v>568573782.61000001</v>
      </c>
    </row>
    <row r="126" spans="3:6" x14ac:dyDescent="0.25">
      <c r="C126" s="297" t="s">
        <v>389</v>
      </c>
      <c r="D126" s="298">
        <v>2304102739</v>
      </c>
      <c r="E126" s="298">
        <v>2388532667</v>
      </c>
      <c r="F126" s="298">
        <v>203934904.95000002</v>
      </c>
    </row>
    <row r="127" spans="3:6" x14ac:dyDescent="0.25">
      <c r="C127" s="297" t="s">
        <v>390</v>
      </c>
      <c r="D127" s="298">
        <v>260322110</v>
      </c>
      <c r="E127" s="298">
        <v>268763171</v>
      </c>
      <c r="F127" s="298">
        <v>21755152.93</v>
      </c>
    </row>
    <row r="128" spans="3:6" x14ac:dyDescent="0.25">
      <c r="C128" s="297" t="s">
        <v>391</v>
      </c>
      <c r="D128" s="298">
        <v>32629968</v>
      </c>
      <c r="E128" s="298">
        <v>23808744</v>
      </c>
      <c r="F128" s="298" t="s">
        <v>960</v>
      </c>
    </row>
    <row r="129" spans="3:6" x14ac:dyDescent="0.25">
      <c r="C129" s="297" t="s">
        <v>392</v>
      </c>
      <c r="D129" s="298">
        <v>2011150661</v>
      </c>
      <c r="E129" s="298">
        <v>2095960752</v>
      </c>
      <c r="F129" s="298">
        <v>182179752.02000001</v>
      </c>
    </row>
    <row r="130" spans="3:6" x14ac:dyDescent="0.25">
      <c r="C130" s="297" t="s">
        <v>393</v>
      </c>
      <c r="D130" s="298">
        <v>2371875904</v>
      </c>
      <c r="E130" s="298">
        <v>3672793738</v>
      </c>
      <c r="F130" s="298">
        <v>364638877.66000003</v>
      </c>
    </row>
    <row r="131" spans="3:6" x14ac:dyDescent="0.25">
      <c r="C131" s="297" t="s">
        <v>394</v>
      </c>
      <c r="D131" s="298">
        <v>2371875904</v>
      </c>
      <c r="E131" s="298">
        <v>3672793738</v>
      </c>
      <c r="F131" s="298">
        <v>364638877.66000003</v>
      </c>
    </row>
    <row r="132" spans="3:6" x14ac:dyDescent="0.25">
      <c r="C132" s="299" t="s">
        <v>395</v>
      </c>
      <c r="D132" s="300">
        <v>86008940507</v>
      </c>
      <c r="E132" s="300">
        <v>39951135701.470001</v>
      </c>
      <c r="F132" s="300">
        <v>3241684114.5599999</v>
      </c>
    </row>
    <row r="133" spans="3:6" x14ac:dyDescent="0.25">
      <c r="C133" s="297" t="s">
        <v>396</v>
      </c>
      <c r="D133" s="298">
        <v>79121996184</v>
      </c>
      <c r="E133" s="298">
        <v>32793473485.469997</v>
      </c>
      <c r="F133" s="298">
        <v>2641321960.3900003</v>
      </c>
    </row>
    <row r="134" spans="3:6" x14ac:dyDescent="0.25">
      <c r="C134" s="297" t="s">
        <v>397</v>
      </c>
      <c r="D134" s="298">
        <v>3149469</v>
      </c>
      <c r="E134" s="298">
        <v>5061246</v>
      </c>
      <c r="F134" s="298">
        <v>394181.75</v>
      </c>
    </row>
    <row r="135" spans="3:6" x14ac:dyDescent="0.25">
      <c r="C135" s="297" t="s">
        <v>398</v>
      </c>
      <c r="D135" s="298">
        <v>1341430467</v>
      </c>
      <c r="E135" s="298">
        <v>1052515055</v>
      </c>
      <c r="F135" s="298">
        <v>117284915.61</v>
      </c>
    </row>
    <row r="136" spans="3:6" x14ac:dyDescent="0.25">
      <c r="C136" s="297" t="s">
        <v>399</v>
      </c>
      <c r="D136" s="298">
        <v>4220</v>
      </c>
      <c r="E136" s="298">
        <v>5360</v>
      </c>
      <c r="F136" s="298">
        <v>880</v>
      </c>
    </row>
    <row r="137" spans="3:6" x14ac:dyDescent="0.25">
      <c r="C137" s="297" t="s">
        <v>400</v>
      </c>
      <c r="D137" s="298">
        <v>0</v>
      </c>
      <c r="E137" s="298">
        <v>0</v>
      </c>
      <c r="F137" s="298">
        <v>16982622.5</v>
      </c>
    </row>
    <row r="138" spans="3:6" x14ac:dyDescent="0.25">
      <c r="C138" s="297" t="s">
        <v>401</v>
      </c>
      <c r="D138" s="298">
        <v>547018653</v>
      </c>
      <c r="E138" s="298">
        <v>547018653</v>
      </c>
      <c r="F138" s="298" t="s">
        <v>960</v>
      </c>
    </row>
    <row r="139" spans="3:6" x14ac:dyDescent="0.25">
      <c r="C139" s="297" t="s">
        <v>402</v>
      </c>
      <c r="D139" s="298">
        <v>2110956</v>
      </c>
      <c r="E139" s="298">
        <v>1330426</v>
      </c>
      <c r="F139" s="298">
        <v>130730</v>
      </c>
    </row>
    <row r="140" spans="3:6" x14ac:dyDescent="0.25">
      <c r="C140" s="297" t="s">
        <v>403</v>
      </c>
      <c r="D140" s="298">
        <v>323289089</v>
      </c>
      <c r="E140" s="298">
        <v>106479087.59999996</v>
      </c>
      <c r="F140" s="298">
        <v>10662993.449999999</v>
      </c>
    </row>
    <row r="141" spans="3:6" x14ac:dyDescent="0.25">
      <c r="C141" s="297" t="s">
        <v>404</v>
      </c>
      <c r="D141" s="298">
        <v>26781916427</v>
      </c>
      <c r="E141" s="298">
        <v>28891008510.98</v>
      </c>
      <c r="F141" s="298">
        <v>0</v>
      </c>
    </row>
    <row r="142" spans="3:6" x14ac:dyDescent="0.25">
      <c r="C142" s="297" t="s">
        <v>405</v>
      </c>
      <c r="D142" s="298">
        <v>0</v>
      </c>
      <c r="E142" s="298">
        <v>0</v>
      </c>
      <c r="F142" s="298">
        <v>203775274.16</v>
      </c>
    </row>
    <row r="143" spans="3:6" x14ac:dyDescent="0.25">
      <c r="C143" s="297" t="s">
        <v>406</v>
      </c>
      <c r="D143" s="298">
        <v>3429326903</v>
      </c>
      <c r="E143" s="298">
        <v>1465369140</v>
      </c>
      <c r="F143" s="298" t="s">
        <v>960</v>
      </c>
    </row>
    <row r="144" spans="3:6" x14ac:dyDescent="0.25">
      <c r="C144" s="297" t="s">
        <v>407</v>
      </c>
      <c r="D144" s="298">
        <v>0</v>
      </c>
      <c r="E144" s="298">
        <v>724686006.88999999</v>
      </c>
      <c r="F144" s="298">
        <v>2292090362.9200006</v>
      </c>
    </row>
    <row r="145" spans="3:6" x14ac:dyDescent="0.25">
      <c r="C145" s="297" t="s">
        <v>408</v>
      </c>
      <c r="D145" s="298">
        <v>46693750000</v>
      </c>
      <c r="E145" s="298">
        <v>0</v>
      </c>
      <c r="F145" s="298" t="s">
        <v>960</v>
      </c>
    </row>
    <row r="146" spans="3:6" x14ac:dyDescent="0.25">
      <c r="C146" s="293" t="s">
        <v>409</v>
      </c>
      <c r="D146" s="294">
        <v>6886944323</v>
      </c>
      <c r="E146" s="294">
        <v>7157662216</v>
      </c>
      <c r="F146" s="294">
        <v>600362154.17000008</v>
      </c>
    </row>
    <row r="147" spans="3:6" x14ac:dyDescent="0.25">
      <c r="C147" s="297" t="s">
        <v>966</v>
      </c>
      <c r="D147" s="298">
        <v>36354493</v>
      </c>
      <c r="E147" s="298">
        <v>30681941</v>
      </c>
      <c r="F147" s="298">
        <v>2808869.1</v>
      </c>
    </row>
    <row r="148" spans="3:6" x14ac:dyDescent="0.25">
      <c r="C148" s="297" t="s">
        <v>410</v>
      </c>
      <c r="D148" s="298">
        <v>1399756514</v>
      </c>
      <c r="E148" s="298">
        <v>1523608382</v>
      </c>
      <c r="F148" s="298">
        <v>116414428.22</v>
      </c>
    </row>
    <row r="149" spans="3:6" x14ac:dyDescent="0.25">
      <c r="C149" s="297" t="s">
        <v>411</v>
      </c>
      <c r="D149" s="298">
        <v>5393665286</v>
      </c>
      <c r="E149" s="298">
        <v>5554665474</v>
      </c>
      <c r="F149" s="298">
        <v>377612419.73000002</v>
      </c>
    </row>
    <row r="150" spans="3:6" x14ac:dyDescent="0.25">
      <c r="C150" s="297" t="s">
        <v>412</v>
      </c>
      <c r="D150" s="298">
        <v>0</v>
      </c>
      <c r="E150" s="298">
        <v>1345</v>
      </c>
      <c r="F150" s="298" t="s">
        <v>960</v>
      </c>
    </row>
    <row r="151" spans="3:6" x14ac:dyDescent="0.25">
      <c r="C151" s="297" t="s">
        <v>413</v>
      </c>
      <c r="D151" s="298">
        <v>0</v>
      </c>
      <c r="E151" s="298">
        <v>0</v>
      </c>
      <c r="F151" s="298">
        <v>11650</v>
      </c>
    </row>
    <row r="152" spans="3:6" x14ac:dyDescent="0.25">
      <c r="C152" s="297" t="s">
        <v>414</v>
      </c>
      <c r="D152" s="298">
        <v>56597706</v>
      </c>
      <c r="E152" s="298">
        <v>48492197</v>
      </c>
      <c r="F152" s="298">
        <v>4490860</v>
      </c>
    </row>
    <row r="153" spans="3:6" x14ac:dyDescent="0.25">
      <c r="C153" s="297" t="s">
        <v>415</v>
      </c>
      <c r="D153" s="298">
        <v>159429</v>
      </c>
      <c r="E153" s="298">
        <v>6023</v>
      </c>
      <c r="F153" s="298" t="s">
        <v>960</v>
      </c>
    </row>
    <row r="154" spans="3:6" x14ac:dyDescent="0.25">
      <c r="C154" s="297" t="s">
        <v>416</v>
      </c>
      <c r="D154" s="298">
        <v>410895</v>
      </c>
      <c r="E154" s="298">
        <v>206200</v>
      </c>
      <c r="F154" s="298">
        <v>13921.73</v>
      </c>
    </row>
    <row r="155" spans="3:6" x14ac:dyDescent="0.25">
      <c r="C155" s="297" t="s">
        <v>417</v>
      </c>
      <c r="D155" s="298">
        <v>0</v>
      </c>
      <c r="E155" s="298">
        <v>654</v>
      </c>
      <c r="F155" s="298" t="s">
        <v>960</v>
      </c>
    </row>
    <row r="156" spans="3:6" x14ac:dyDescent="0.25">
      <c r="C156" s="297" t="s">
        <v>418</v>
      </c>
      <c r="D156" s="298">
        <v>0</v>
      </c>
      <c r="E156" s="298">
        <v>0</v>
      </c>
      <c r="F156" s="298">
        <v>31553776.73</v>
      </c>
    </row>
    <row r="157" spans="3:6" x14ac:dyDescent="0.25">
      <c r="C157" s="297" t="s">
        <v>419</v>
      </c>
      <c r="D157" s="298">
        <v>0</v>
      </c>
      <c r="E157" s="298">
        <v>0</v>
      </c>
      <c r="F157" s="298">
        <v>62947881.060000002</v>
      </c>
    </row>
    <row r="158" spans="3:6" x14ac:dyDescent="0.25">
      <c r="C158" s="297" t="s">
        <v>420</v>
      </c>
      <c r="D158" s="298">
        <v>0</v>
      </c>
      <c r="E158" s="298">
        <v>0</v>
      </c>
      <c r="F158" s="298">
        <v>4508347.5999999996</v>
      </c>
    </row>
    <row r="159" spans="3:6" x14ac:dyDescent="0.25">
      <c r="C159" s="299" t="s">
        <v>421</v>
      </c>
      <c r="D159" s="300">
        <v>13752752665</v>
      </c>
      <c r="E159" s="300">
        <v>12031055842</v>
      </c>
      <c r="F159" s="300">
        <v>410568221.69999999</v>
      </c>
    </row>
    <row r="160" spans="3:6" x14ac:dyDescent="0.25">
      <c r="C160" s="301" t="s">
        <v>137</v>
      </c>
      <c r="D160" s="302">
        <v>0</v>
      </c>
      <c r="E160" s="302">
        <v>336792957</v>
      </c>
      <c r="F160" s="302">
        <v>0</v>
      </c>
    </row>
    <row r="161" spans="3:6" x14ac:dyDescent="0.25">
      <c r="C161" s="297" t="s">
        <v>422</v>
      </c>
      <c r="D161" s="298">
        <v>0</v>
      </c>
      <c r="E161" s="298">
        <v>336792957</v>
      </c>
      <c r="F161" s="298">
        <v>0</v>
      </c>
    </row>
    <row r="162" spans="3:6" x14ac:dyDescent="0.25">
      <c r="C162" s="297" t="s">
        <v>423</v>
      </c>
      <c r="D162" s="298">
        <v>13752752665</v>
      </c>
      <c r="E162" s="298">
        <v>11694262885</v>
      </c>
      <c r="F162" s="298">
        <v>410568221.69999999</v>
      </c>
    </row>
    <row r="163" spans="3:6" x14ac:dyDescent="0.25">
      <c r="C163" s="297" t="s">
        <v>424</v>
      </c>
      <c r="D163" s="298">
        <v>1500000000</v>
      </c>
      <c r="E163" s="298">
        <v>901549223</v>
      </c>
      <c r="F163" s="298" t="s">
        <v>960</v>
      </c>
    </row>
    <row r="164" spans="3:6" x14ac:dyDescent="0.25">
      <c r="C164" s="297" t="s">
        <v>425</v>
      </c>
      <c r="D164" s="298">
        <v>9000000000</v>
      </c>
      <c r="E164" s="298">
        <v>9000000000</v>
      </c>
      <c r="F164" s="298" t="s">
        <v>960</v>
      </c>
    </row>
    <row r="165" spans="3:6" x14ac:dyDescent="0.25">
      <c r="C165" s="297" t="s">
        <v>426</v>
      </c>
      <c r="D165" s="298">
        <v>3252368108</v>
      </c>
      <c r="E165" s="298">
        <v>1792456969</v>
      </c>
      <c r="F165" s="298">
        <v>410565889.93000001</v>
      </c>
    </row>
    <row r="166" spans="3:6" x14ac:dyDescent="0.25">
      <c r="C166" s="297" t="s">
        <v>427</v>
      </c>
      <c r="D166" s="298">
        <v>354808</v>
      </c>
      <c r="E166" s="298">
        <v>211017</v>
      </c>
      <c r="F166" s="298">
        <v>2331.77</v>
      </c>
    </row>
    <row r="167" spans="3:6" x14ac:dyDescent="0.25">
      <c r="C167" s="297" t="s">
        <v>428</v>
      </c>
      <c r="D167" s="298">
        <v>1259</v>
      </c>
      <c r="E167" s="298">
        <v>14308</v>
      </c>
      <c r="F167" s="298" t="s">
        <v>960</v>
      </c>
    </row>
    <row r="168" spans="3:6" x14ac:dyDescent="0.25">
      <c r="C168" s="297" t="s">
        <v>429</v>
      </c>
      <c r="D168" s="298">
        <v>28490</v>
      </c>
      <c r="E168" s="298">
        <v>28490</v>
      </c>
      <c r="F168" s="298" t="s">
        <v>960</v>
      </c>
    </row>
    <row r="169" spans="3:6" x14ac:dyDescent="0.25">
      <c r="C169" s="297" t="s">
        <v>430</v>
      </c>
      <c r="D169" s="298">
        <v>0</v>
      </c>
      <c r="E169" s="298">
        <v>0</v>
      </c>
      <c r="F169" s="298" t="s">
        <v>960</v>
      </c>
    </row>
    <row r="170" spans="3:6" x14ac:dyDescent="0.25">
      <c r="C170" s="297" t="s">
        <v>431</v>
      </c>
      <c r="D170" s="298">
        <v>0</v>
      </c>
      <c r="E170" s="298">
        <v>233</v>
      </c>
      <c r="F170" s="298" t="s">
        <v>960</v>
      </c>
    </row>
    <row r="171" spans="3:6" x14ac:dyDescent="0.25">
      <c r="C171" s="297" t="s">
        <v>967</v>
      </c>
      <c r="D171" s="298">
        <v>0</v>
      </c>
      <c r="E171" s="298">
        <v>2645</v>
      </c>
      <c r="F171" s="298" t="s">
        <v>960</v>
      </c>
    </row>
    <row r="172" spans="3:6" x14ac:dyDescent="0.25">
      <c r="C172" s="299" t="s">
        <v>432</v>
      </c>
      <c r="D172" s="300">
        <v>5738982089</v>
      </c>
      <c r="E172" s="300">
        <v>66051337754.200005</v>
      </c>
      <c r="F172" s="300">
        <v>2253076872</v>
      </c>
    </row>
    <row r="173" spans="3:6" x14ac:dyDescent="0.25">
      <c r="C173" s="301" t="s">
        <v>433</v>
      </c>
      <c r="D173" s="302">
        <v>0</v>
      </c>
      <c r="E173" s="302">
        <v>14274500</v>
      </c>
      <c r="F173" s="302" t="s">
        <v>960</v>
      </c>
    </row>
    <row r="174" spans="3:6" x14ac:dyDescent="0.25">
      <c r="C174" s="297" t="s">
        <v>434</v>
      </c>
      <c r="D174" s="298">
        <v>0</v>
      </c>
      <c r="E174" s="298">
        <v>274500</v>
      </c>
      <c r="F174" s="298" t="s">
        <v>960</v>
      </c>
    </row>
    <row r="175" spans="3:6" x14ac:dyDescent="0.25">
      <c r="C175" s="297" t="s">
        <v>435</v>
      </c>
      <c r="D175" s="298">
        <v>0</v>
      </c>
      <c r="E175" s="298">
        <v>14000000</v>
      </c>
      <c r="F175" s="298" t="s">
        <v>960</v>
      </c>
    </row>
    <row r="176" spans="3:6" x14ac:dyDescent="0.25">
      <c r="C176" s="301" t="s">
        <v>436</v>
      </c>
      <c r="D176" s="302">
        <v>4945043431</v>
      </c>
      <c r="E176" s="302">
        <v>64718465431</v>
      </c>
      <c r="F176" s="302">
        <v>2250000000</v>
      </c>
    </row>
    <row r="177" spans="3:12" x14ac:dyDescent="0.25">
      <c r="C177" s="297" t="s">
        <v>437</v>
      </c>
      <c r="D177" s="298">
        <v>0</v>
      </c>
      <c r="E177" s="298">
        <v>1980000000</v>
      </c>
      <c r="F177" s="298">
        <v>0</v>
      </c>
    </row>
    <row r="178" spans="3:12" x14ac:dyDescent="0.25">
      <c r="C178" s="297" t="s">
        <v>438</v>
      </c>
      <c r="D178" s="298">
        <v>4945043431</v>
      </c>
      <c r="E178" s="298">
        <v>53738465431</v>
      </c>
      <c r="F178" s="298">
        <v>250000000</v>
      </c>
    </row>
    <row r="179" spans="3:12" x14ac:dyDescent="0.25">
      <c r="C179" s="297" t="s">
        <v>439</v>
      </c>
      <c r="D179" s="298">
        <v>0</v>
      </c>
      <c r="E179" s="298">
        <v>0</v>
      </c>
      <c r="F179" s="298" t="s">
        <v>960</v>
      </c>
    </row>
    <row r="180" spans="3:12" x14ac:dyDescent="0.25">
      <c r="C180" s="297" t="s">
        <v>440</v>
      </c>
      <c r="D180" s="298">
        <v>0</v>
      </c>
      <c r="E180" s="298">
        <v>7000000000</v>
      </c>
      <c r="F180" s="298" t="s">
        <v>960</v>
      </c>
    </row>
    <row r="181" spans="3:12" x14ac:dyDescent="0.25">
      <c r="C181" s="297" t="s">
        <v>441</v>
      </c>
      <c r="D181" s="298">
        <v>0</v>
      </c>
      <c r="E181" s="298">
        <v>2000000000</v>
      </c>
      <c r="F181" s="298">
        <v>2000000000</v>
      </c>
    </row>
    <row r="182" spans="3:12" x14ac:dyDescent="0.25">
      <c r="C182" s="301" t="s">
        <v>442</v>
      </c>
      <c r="D182" s="302">
        <v>793938658</v>
      </c>
      <c r="E182" s="302">
        <v>1318597823.2</v>
      </c>
      <c r="F182" s="302">
        <v>3076872</v>
      </c>
    </row>
    <row r="183" spans="3:12" x14ac:dyDescent="0.25">
      <c r="C183" s="297" t="s">
        <v>443</v>
      </c>
      <c r="D183" s="298">
        <v>0</v>
      </c>
      <c r="E183" s="298">
        <v>56883626.719999999</v>
      </c>
      <c r="F183" s="298" t="s">
        <v>960</v>
      </c>
    </row>
    <row r="184" spans="3:12" x14ac:dyDescent="0.25">
      <c r="C184" s="297" t="s">
        <v>968</v>
      </c>
      <c r="D184" s="298">
        <v>793938658</v>
      </c>
      <c r="E184" s="298">
        <v>1243405921.23</v>
      </c>
      <c r="F184" s="298">
        <v>3076872</v>
      </c>
    </row>
    <row r="185" spans="3:12" x14ac:dyDescent="0.25">
      <c r="C185" s="297" t="s">
        <v>444</v>
      </c>
      <c r="D185" s="298">
        <v>0</v>
      </c>
      <c r="E185" s="298">
        <v>18308275.25</v>
      </c>
      <c r="F185" s="298" t="s">
        <v>960</v>
      </c>
    </row>
    <row r="186" spans="3:12" x14ac:dyDescent="0.25">
      <c r="C186" s="299" t="s">
        <v>445</v>
      </c>
      <c r="D186" s="300">
        <v>292206480</v>
      </c>
      <c r="E186" s="300">
        <v>635706621</v>
      </c>
      <c r="F186" s="300">
        <v>100020900.21999998</v>
      </c>
    </row>
    <row r="187" spans="3:12" x14ac:dyDescent="0.25">
      <c r="C187" s="301" t="s">
        <v>446</v>
      </c>
      <c r="D187" s="302">
        <v>292206480</v>
      </c>
      <c r="E187" s="302">
        <v>635706621</v>
      </c>
      <c r="F187" s="302">
        <v>100020900.21999998</v>
      </c>
      <c r="L187" s="295"/>
    </row>
    <row r="188" spans="3:12" x14ac:dyDescent="0.25">
      <c r="C188" s="297" t="s">
        <v>447</v>
      </c>
      <c r="D188" s="298">
        <v>292056427</v>
      </c>
      <c r="E188" s="298">
        <v>635630182</v>
      </c>
      <c r="F188" s="298">
        <v>17576025.16</v>
      </c>
    </row>
    <row r="189" spans="3:12" x14ac:dyDescent="0.25">
      <c r="C189" s="297" t="s">
        <v>448</v>
      </c>
      <c r="D189" s="298">
        <v>0</v>
      </c>
      <c r="E189" s="298">
        <v>0</v>
      </c>
      <c r="F189" s="298">
        <v>82421444.599999994</v>
      </c>
    </row>
    <row r="190" spans="3:12" x14ac:dyDescent="0.25">
      <c r="C190" s="297" t="s">
        <v>449</v>
      </c>
      <c r="D190" s="298">
        <v>150053</v>
      </c>
      <c r="E190" s="298">
        <v>76439</v>
      </c>
      <c r="F190" s="298">
        <v>23430.46</v>
      </c>
    </row>
    <row r="191" spans="3:12" x14ac:dyDescent="0.25">
      <c r="C191" s="299" t="s">
        <v>450</v>
      </c>
      <c r="D191" s="300">
        <v>10383437128</v>
      </c>
      <c r="E191" s="300">
        <v>12732765128</v>
      </c>
      <c r="F191" s="300">
        <v>934565346.02999997</v>
      </c>
    </row>
    <row r="192" spans="3:12" x14ac:dyDescent="0.25">
      <c r="C192" s="297" t="s">
        <v>451</v>
      </c>
      <c r="D192" s="298">
        <v>10383437128</v>
      </c>
      <c r="E192" s="298">
        <v>12732765128</v>
      </c>
      <c r="F192" s="298">
        <v>934565346.02999997</v>
      </c>
    </row>
    <row r="193" spans="3:6" x14ac:dyDescent="0.25">
      <c r="C193" s="297" t="s">
        <v>452</v>
      </c>
      <c r="D193" s="298">
        <v>0</v>
      </c>
      <c r="E193" s="298">
        <v>0</v>
      </c>
      <c r="F193" s="298">
        <v>5630</v>
      </c>
    </row>
    <row r="194" spans="3:6" x14ac:dyDescent="0.25">
      <c r="C194" s="297" t="s">
        <v>453</v>
      </c>
      <c r="D194" s="298">
        <v>250249197</v>
      </c>
      <c r="E194" s="298">
        <v>73021541</v>
      </c>
      <c r="F194" s="298">
        <v>3698728.52</v>
      </c>
    </row>
    <row r="195" spans="3:6" x14ac:dyDescent="0.25">
      <c r="C195" s="297" t="s">
        <v>454</v>
      </c>
      <c r="D195" s="298">
        <v>0</v>
      </c>
      <c r="E195" s="298">
        <v>0</v>
      </c>
      <c r="F195" s="298">
        <v>0</v>
      </c>
    </row>
    <row r="196" spans="3:6" x14ac:dyDescent="0.25">
      <c r="C196" s="297" t="s">
        <v>455</v>
      </c>
      <c r="D196" s="298">
        <v>10133187931</v>
      </c>
      <c r="E196" s="298">
        <v>10309413587</v>
      </c>
      <c r="F196" s="298">
        <v>927794458.05999994</v>
      </c>
    </row>
    <row r="197" spans="3:6" x14ac:dyDescent="0.25">
      <c r="C197" s="297" t="s">
        <v>456</v>
      </c>
      <c r="D197" s="298">
        <v>0</v>
      </c>
      <c r="E197" s="298">
        <v>0</v>
      </c>
      <c r="F197" s="298">
        <v>10497109.880000001</v>
      </c>
    </row>
    <row r="198" spans="3:6" x14ac:dyDescent="0.25">
      <c r="C198" s="297" t="s">
        <v>457</v>
      </c>
      <c r="D198" s="298">
        <v>0</v>
      </c>
      <c r="E198" s="298">
        <v>0</v>
      </c>
      <c r="F198" s="298">
        <v>2704158.33</v>
      </c>
    </row>
    <row r="199" spans="3:6" x14ac:dyDescent="0.25">
      <c r="C199" s="297" t="s">
        <v>458</v>
      </c>
      <c r="D199" s="298">
        <v>0</v>
      </c>
      <c r="E199" s="298">
        <v>2350330000</v>
      </c>
      <c r="F199" s="298">
        <v>-10134738.76</v>
      </c>
    </row>
    <row r="200" spans="3:6" x14ac:dyDescent="0.25">
      <c r="C200" s="297" t="s">
        <v>459</v>
      </c>
      <c r="D200" s="298">
        <v>0</v>
      </c>
      <c r="E200" s="298">
        <v>0</v>
      </c>
      <c r="F200" s="298" t="s">
        <v>960</v>
      </c>
    </row>
    <row r="201" spans="3:6" x14ac:dyDescent="0.25">
      <c r="C201" s="297" t="s">
        <v>460</v>
      </c>
      <c r="D201" s="298">
        <v>0</v>
      </c>
      <c r="E201" s="298">
        <v>0</v>
      </c>
      <c r="F201" s="298" t="s">
        <v>960</v>
      </c>
    </row>
    <row r="202" spans="3:6" ht="16.5" customHeight="1" x14ac:dyDescent="0.25">
      <c r="C202" s="295" t="s">
        <v>461</v>
      </c>
      <c r="D202" s="296">
        <v>12830122961</v>
      </c>
      <c r="E202" s="296">
        <v>13947223530.870001</v>
      </c>
      <c r="F202" s="296">
        <v>200686883.25999999</v>
      </c>
    </row>
    <row r="203" spans="3:6" x14ac:dyDescent="0.25">
      <c r="C203" s="299" t="s">
        <v>462</v>
      </c>
      <c r="D203" s="300">
        <v>0</v>
      </c>
      <c r="E203" s="300">
        <v>17828000</v>
      </c>
      <c r="F203" s="300">
        <v>75728101.060000002</v>
      </c>
    </row>
    <row r="204" spans="3:6" x14ac:dyDescent="0.25">
      <c r="C204" s="297" t="s">
        <v>463</v>
      </c>
      <c r="D204" s="298">
        <v>0</v>
      </c>
      <c r="E204" s="298">
        <v>17828000</v>
      </c>
      <c r="F204" s="298">
        <v>75728101.060000002</v>
      </c>
    </row>
    <row r="205" spans="3:6" x14ac:dyDescent="0.25">
      <c r="C205" s="297" t="s">
        <v>464</v>
      </c>
      <c r="D205" s="298">
        <v>0</v>
      </c>
      <c r="E205" s="298">
        <v>17828000</v>
      </c>
      <c r="F205" s="298">
        <v>75728101.060000002</v>
      </c>
    </row>
    <row r="206" spans="3:6" x14ac:dyDescent="0.25">
      <c r="C206" s="299" t="s">
        <v>465</v>
      </c>
      <c r="D206" s="300">
        <v>12830122961</v>
      </c>
      <c r="E206" s="300">
        <v>13929395530.870001</v>
      </c>
      <c r="F206" s="300">
        <v>895000.96</v>
      </c>
    </row>
    <row r="207" spans="3:6" x14ac:dyDescent="0.25">
      <c r="C207" s="301" t="s">
        <v>466</v>
      </c>
      <c r="D207" s="302">
        <v>11875275000</v>
      </c>
      <c r="E207" s="302">
        <v>12852707561.5</v>
      </c>
      <c r="F207" s="302" t="s">
        <v>960</v>
      </c>
    </row>
    <row r="208" spans="3:6" x14ac:dyDescent="0.25">
      <c r="C208" s="297" t="s">
        <v>467</v>
      </c>
      <c r="D208" s="298">
        <v>0</v>
      </c>
      <c r="E208" s="298">
        <v>580811.5</v>
      </c>
      <c r="F208" s="298" t="s">
        <v>960</v>
      </c>
    </row>
    <row r="209" spans="3:6" x14ac:dyDescent="0.25">
      <c r="C209" s="297" t="s">
        <v>468</v>
      </c>
      <c r="D209" s="298">
        <v>0</v>
      </c>
      <c r="E209" s="298">
        <v>1303200000</v>
      </c>
      <c r="F209" s="298" t="s">
        <v>960</v>
      </c>
    </row>
    <row r="210" spans="3:6" x14ac:dyDescent="0.25">
      <c r="C210" s="297" t="s">
        <v>469</v>
      </c>
      <c r="D210" s="298">
        <v>3958425000</v>
      </c>
      <c r="E210" s="298">
        <v>3849642250</v>
      </c>
      <c r="F210" s="298" t="s">
        <v>960</v>
      </c>
    </row>
    <row r="211" spans="3:6" x14ac:dyDescent="0.25">
      <c r="C211" s="297" t="s">
        <v>470</v>
      </c>
      <c r="D211" s="298">
        <v>3958425000</v>
      </c>
      <c r="E211" s="298">
        <v>3849642250</v>
      </c>
      <c r="F211" s="298" t="s">
        <v>960</v>
      </c>
    </row>
    <row r="212" spans="3:6" x14ac:dyDescent="0.25">
      <c r="C212" s="297" t="s">
        <v>471</v>
      </c>
      <c r="D212" s="298">
        <v>3958425000</v>
      </c>
      <c r="E212" s="298">
        <v>3849642250</v>
      </c>
      <c r="F212" s="298" t="s">
        <v>960</v>
      </c>
    </row>
    <row r="213" spans="3:6" x14ac:dyDescent="0.25">
      <c r="C213" s="301" t="s">
        <v>472</v>
      </c>
      <c r="D213" s="302">
        <v>954847961</v>
      </c>
      <c r="E213" s="302">
        <v>1076687969.3700001</v>
      </c>
      <c r="F213" s="302">
        <v>895000.96</v>
      </c>
    </row>
    <row r="214" spans="3:6" x14ac:dyDescent="0.25">
      <c r="C214" s="297" t="s">
        <v>473</v>
      </c>
      <c r="D214" s="298">
        <v>0</v>
      </c>
      <c r="E214" s="298">
        <v>9171570.1999999993</v>
      </c>
      <c r="F214" s="298" t="s">
        <v>960</v>
      </c>
    </row>
    <row r="215" spans="3:6" x14ac:dyDescent="0.25">
      <c r="C215" s="297" t="s">
        <v>474</v>
      </c>
      <c r="D215" s="298">
        <v>954847961</v>
      </c>
      <c r="E215" s="298">
        <v>1067516399.1700001</v>
      </c>
      <c r="F215" s="298">
        <v>895000.96</v>
      </c>
    </row>
    <row r="216" spans="3:6" x14ac:dyDescent="0.25">
      <c r="C216" s="299" t="s">
        <v>475</v>
      </c>
      <c r="D216" s="300">
        <v>0</v>
      </c>
      <c r="E216" s="300" t="s">
        <v>960</v>
      </c>
      <c r="F216" s="300">
        <v>124063781.23999999</v>
      </c>
    </row>
    <row r="217" spans="3:6" x14ac:dyDescent="0.25">
      <c r="C217" s="297" t="s">
        <v>476</v>
      </c>
      <c r="D217" s="298">
        <v>0</v>
      </c>
      <c r="E217" s="298" t="s">
        <v>960</v>
      </c>
      <c r="F217" s="298">
        <v>124063781.23999999</v>
      </c>
    </row>
    <row r="218" spans="3:6" x14ac:dyDescent="0.25">
      <c r="C218" s="303" t="s">
        <v>477</v>
      </c>
      <c r="D218" s="298">
        <v>0</v>
      </c>
      <c r="E218" s="298" t="s">
        <v>960</v>
      </c>
      <c r="F218" s="298">
        <v>124063781.23999999</v>
      </c>
    </row>
    <row r="219" spans="3:6" ht="15.75" thickBot="1" x14ac:dyDescent="0.3">
      <c r="C219" s="304" t="s">
        <v>478</v>
      </c>
      <c r="D219" s="305">
        <v>1187374402436</v>
      </c>
      <c r="E219" s="305">
        <v>1226231955241.5398</v>
      </c>
      <c r="F219" s="305">
        <v>104211338723.21005</v>
      </c>
    </row>
    <row r="220" spans="3:6" x14ac:dyDescent="0.25">
      <c r="C220" s="297"/>
      <c r="D220" s="296"/>
      <c r="E220" s="296"/>
      <c r="F220" s="296"/>
    </row>
    <row r="221" spans="3:6" x14ac:dyDescent="0.25">
      <c r="C221" s="306" t="s">
        <v>248</v>
      </c>
    </row>
    <row r="222" spans="3:6" x14ac:dyDescent="0.25">
      <c r="C222" s="307" t="s">
        <v>161</v>
      </c>
      <c r="D222" s="365"/>
    </row>
    <row r="223" spans="3:6" x14ac:dyDescent="0.25">
      <c r="C223" s="306" t="s">
        <v>35</v>
      </c>
    </row>
    <row r="562" spans="2:2" x14ac:dyDescent="0.25">
      <c r="B562" s="289" t="s">
        <v>479</v>
      </c>
    </row>
  </sheetData>
  <mergeCells count="9">
    <mergeCell ref="C11:C12"/>
    <mergeCell ref="D11:D13"/>
    <mergeCell ref="E11:E13"/>
    <mergeCell ref="F11:F13"/>
    <mergeCell ref="C2:F2"/>
    <mergeCell ref="C3:F3"/>
    <mergeCell ref="C4:F4"/>
    <mergeCell ref="C6:F6"/>
    <mergeCell ref="C7:F7"/>
  </mergeCells>
  <pageMargins left="0.7" right="0.7" top="0.75" bottom="0.75" header="0.3" footer="0.3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CD9B-476E-4E66-B9D3-749C77794B2F}">
  <dimension ref="B2:I300"/>
  <sheetViews>
    <sheetView showGridLines="0" zoomScaleNormal="100" workbookViewId="0">
      <selection activeCell="H19" sqref="H19"/>
    </sheetView>
  </sheetViews>
  <sheetFormatPr baseColWidth="10" defaultColWidth="11.5703125" defaultRowHeight="15" x14ac:dyDescent="0.25"/>
  <cols>
    <col min="1" max="1" width="11.5703125" style="308"/>
    <col min="2" max="2" width="69.5703125" style="308" bestFit="1" customWidth="1"/>
    <col min="3" max="3" width="25.7109375" style="308" customWidth="1"/>
    <col min="4" max="4" width="24.7109375" style="308" customWidth="1"/>
    <col min="5" max="5" width="14.5703125" style="308" customWidth="1"/>
    <col min="6" max="6" width="16.7109375" style="308" customWidth="1"/>
    <col min="7" max="7" width="12.7109375" style="308" customWidth="1"/>
    <col min="8" max="8" width="12.42578125" style="308" customWidth="1"/>
    <col min="9" max="9" width="11.5703125" style="308"/>
    <col min="10" max="10" width="64.5703125" style="308" bestFit="1" customWidth="1"/>
    <col min="11" max="11" width="21.140625" style="308" bestFit="1" customWidth="1"/>
    <col min="12" max="12" width="13.140625" style="308" customWidth="1"/>
    <col min="13" max="13" width="17.140625" style="308" customWidth="1"/>
    <col min="14" max="14" width="13.42578125" style="308" customWidth="1"/>
    <col min="15" max="16384" width="11.5703125" style="308"/>
  </cols>
  <sheetData>
    <row r="2" spans="2:8" x14ac:dyDescent="0.25">
      <c r="B2" s="468" t="s">
        <v>0</v>
      </c>
      <c r="C2" s="468"/>
      <c r="D2" s="468"/>
      <c r="E2" s="468"/>
      <c r="F2" s="468"/>
      <c r="G2" s="468"/>
      <c r="H2" s="468"/>
    </row>
    <row r="3" spans="2:8" x14ac:dyDescent="0.25">
      <c r="B3" s="468" t="s">
        <v>1</v>
      </c>
      <c r="C3" s="468"/>
      <c r="D3" s="468"/>
      <c r="E3" s="468"/>
      <c r="F3" s="468"/>
      <c r="G3" s="468"/>
      <c r="H3" s="468"/>
    </row>
    <row r="4" spans="2:8" ht="14.45" customHeight="1" x14ac:dyDescent="0.25">
      <c r="B4" s="469" t="s">
        <v>2</v>
      </c>
      <c r="C4" s="469"/>
      <c r="D4" s="469"/>
      <c r="E4" s="469"/>
      <c r="F4" s="469"/>
      <c r="G4" s="469"/>
      <c r="H4" s="469"/>
    </row>
    <row r="5" spans="2:8" ht="14.45" customHeight="1" x14ac:dyDescent="0.25">
      <c r="B5" s="290"/>
      <c r="C5" s="290"/>
      <c r="D5" s="290"/>
      <c r="E5" s="290"/>
      <c r="F5" s="290"/>
      <c r="G5" s="290"/>
      <c r="H5" s="290"/>
    </row>
    <row r="6" spans="2:8" ht="15.6" customHeight="1" x14ac:dyDescent="0.25">
      <c r="B6" s="472" t="s">
        <v>480</v>
      </c>
      <c r="C6" s="472"/>
      <c r="D6" s="472"/>
      <c r="E6" s="472"/>
      <c r="F6" s="472"/>
      <c r="G6" s="472"/>
      <c r="H6" s="472"/>
    </row>
    <row r="7" spans="2:8" ht="16.149999999999999" customHeight="1" x14ac:dyDescent="0.25">
      <c r="B7" s="471" t="s">
        <v>283</v>
      </c>
      <c r="C7" s="471"/>
      <c r="D7" s="471"/>
      <c r="E7" s="471"/>
      <c r="F7" s="471"/>
      <c r="G7" s="471"/>
      <c r="H7" s="471"/>
    </row>
    <row r="9" spans="2:8" ht="15.75" thickBot="1" x14ac:dyDescent="0.3"/>
    <row r="10" spans="2:8" x14ac:dyDescent="0.25">
      <c r="B10" s="473" t="s">
        <v>37</v>
      </c>
      <c r="C10" s="475" t="s">
        <v>481</v>
      </c>
      <c r="D10" s="475" t="s">
        <v>39</v>
      </c>
      <c r="E10" s="477" t="s">
        <v>482</v>
      </c>
      <c r="F10" s="478"/>
      <c r="G10" s="481" t="s">
        <v>483</v>
      </c>
      <c r="H10" s="482"/>
    </row>
    <row r="11" spans="2:8" x14ac:dyDescent="0.25">
      <c r="B11" s="474"/>
      <c r="C11" s="476"/>
      <c r="D11" s="476"/>
      <c r="E11" s="479"/>
      <c r="F11" s="480"/>
      <c r="G11" s="479"/>
      <c r="H11" s="483"/>
    </row>
    <row r="12" spans="2:8" x14ac:dyDescent="0.25">
      <c r="B12" s="309" t="s">
        <v>484</v>
      </c>
      <c r="C12" s="474"/>
      <c r="D12" s="474"/>
      <c r="E12" s="310">
        <v>2023</v>
      </c>
      <c r="F12" s="311">
        <v>2024</v>
      </c>
      <c r="G12" s="310" t="s">
        <v>485</v>
      </c>
      <c r="H12" s="312" t="s">
        <v>486</v>
      </c>
    </row>
    <row r="13" spans="2:8" x14ac:dyDescent="0.25">
      <c r="B13" s="313" t="s">
        <v>969</v>
      </c>
      <c r="C13" s="314">
        <v>7510409289</v>
      </c>
      <c r="D13" s="314">
        <v>7484370212.25</v>
      </c>
      <c r="E13" s="314">
        <v>430621453.43000001</v>
      </c>
      <c r="F13" s="314">
        <v>721481880.79000008</v>
      </c>
      <c r="G13" s="315">
        <f t="shared" ref="G13:G76" si="0">F13-E13</f>
        <v>290860427.36000007</v>
      </c>
      <c r="H13" s="316">
        <f t="shared" ref="H13:H76" si="1">IFERROR(G13/E13,"0.0%")</f>
        <v>0.67544342030158766</v>
      </c>
    </row>
    <row r="14" spans="2:8" x14ac:dyDescent="0.25">
      <c r="B14" s="317" t="s">
        <v>487</v>
      </c>
      <c r="C14" s="318">
        <v>1289534134</v>
      </c>
      <c r="D14" s="318">
        <v>1023625959.2700002</v>
      </c>
      <c r="E14" s="318">
        <v>55401425.689999998</v>
      </c>
      <c r="F14" s="318">
        <v>139259575.06999999</v>
      </c>
      <c r="G14" s="319">
        <f t="shared" si="0"/>
        <v>83858149.379999995</v>
      </c>
      <c r="H14" s="320">
        <f t="shared" si="1"/>
        <v>1.5136460539703487</v>
      </c>
    </row>
    <row r="15" spans="2:8" x14ac:dyDescent="0.25">
      <c r="B15" s="321" t="s">
        <v>72</v>
      </c>
      <c r="C15" s="322">
        <v>242940000</v>
      </c>
      <c r="D15" s="322">
        <v>59540000</v>
      </c>
      <c r="E15" s="322">
        <v>4800614.3</v>
      </c>
      <c r="F15" s="322">
        <v>4295802.83</v>
      </c>
      <c r="G15" s="323">
        <f t="shared" si="0"/>
        <v>-504811.46999999974</v>
      </c>
      <c r="H15" s="324">
        <f t="shared" si="1"/>
        <v>-0.10515559852413049</v>
      </c>
    </row>
    <row r="16" spans="2:8" x14ac:dyDescent="0.25">
      <c r="B16" s="321" t="s">
        <v>82</v>
      </c>
      <c r="C16" s="322">
        <v>150602664</v>
      </c>
      <c r="D16" s="322">
        <v>714644684.92999995</v>
      </c>
      <c r="E16" s="322">
        <v>37046234.450000003</v>
      </c>
      <c r="F16" s="322">
        <v>112531951.51000001</v>
      </c>
      <c r="G16" s="323">
        <f t="shared" si="0"/>
        <v>75485717.060000002</v>
      </c>
      <c r="H16" s="324">
        <f t="shared" si="1"/>
        <v>2.0376083610300642</v>
      </c>
    </row>
    <row r="17" spans="2:8" x14ac:dyDescent="0.25">
      <c r="B17" s="321" t="s">
        <v>88</v>
      </c>
      <c r="C17" s="322">
        <v>223614962</v>
      </c>
      <c r="D17" s="322">
        <v>12461862</v>
      </c>
      <c r="E17" s="322">
        <v>0</v>
      </c>
      <c r="F17" s="322">
        <v>0</v>
      </c>
      <c r="G17" s="323">
        <f t="shared" si="0"/>
        <v>0</v>
      </c>
      <c r="H17" s="324" t="str">
        <f t="shared" si="1"/>
        <v>0.0%</v>
      </c>
    </row>
    <row r="18" spans="2:8" x14ac:dyDescent="0.25">
      <c r="B18" s="321" t="s">
        <v>488</v>
      </c>
      <c r="C18" s="322">
        <v>437902280</v>
      </c>
      <c r="D18" s="322">
        <v>44267772.999999985</v>
      </c>
      <c r="E18" s="322">
        <v>0</v>
      </c>
      <c r="F18" s="322">
        <v>0</v>
      </c>
      <c r="G18" s="323">
        <f t="shared" si="0"/>
        <v>0</v>
      </c>
      <c r="H18" s="324" t="str">
        <f t="shared" si="1"/>
        <v>0.0%</v>
      </c>
    </row>
    <row r="19" spans="2:8" x14ac:dyDescent="0.25">
      <c r="B19" s="321" t="s">
        <v>489</v>
      </c>
      <c r="C19" s="322">
        <v>1968765</v>
      </c>
      <c r="D19" s="322">
        <v>10540131.74</v>
      </c>
      <c r="E19" s="322">
        <v>0</v>
      </c>
      <c r="F19" s="322">
        <v>0</v>
      </c>
      <c r="G19" s="323">
        <f t="shared" si="0"/>
        <v>0</v>
      </c>
      <c r="H19" s="324" t="str">
        <f t="shared" si="1"/>
        <v>0.0%</v>
      </c>
    </row>
    <row r="20" spans="2:8" x14ac:dyDescent="0.25">
      <c r="B20" s="321" t="s">
        <v>490</v>
      </c>
      <c r="C20" s="322">
        <v>232505463</v>
      </c>
      <c r="D20" s="322">
        <v>182171507.60000002</v>
      </c>
      <c r="E20" s="322">
        <v>13554576.939999999</v>
      </c>
      <c r="F20" s="322">
        <v>22431820.73</v>
      </c>
      <c r="G20" s="323">
        <f t="shared" si="0"/>
        <v>8877243.790000001</v>
      </c>
      <c r="H20" s="324">
        <f t="shared" si="1"/>
        <v>0.65492592128072724</v>
      </c>
    </row>
    <row r="21" spans="2:8" x14ac:dyDescent="0.25">
      <c r="B21" s="317" t="s">
        <v>491</v>
      </c>
      <c r="C21" s="318">
        <v>1600461884</v>
      </c>
      <c r="D21" s="318">
        <v>1636562272.8</v>
      </c>
      <c r="E21" s="318">
        <v>194653912.53999999</v>
      </c>
      <c r="F21" s="318">
        <v>252197806.36000001</v>
      </c>
      <c r="G21" s="325">
        <f t="shared" si="0"/>
        <v>57543893.820000023</v>
      </c>
      <c r="H21" s="326">
        <f t="shared" si="1"/>
        <v>0.29562156274755158</v>
      </c>
    </row>
    <row r="22" spans="2:8" x14ac:dyDescent="0.25">
      <c r="B22" s="321" t="s">
        <v>42</v>
      </c>
      <c r="C22" s="322">
        <v>28230523</v>
      </c>
      <c r="D22" s="322">
        <v>26334591</v>
      </c>
      <c r="E22" s="322">
        <v>0</v>
      </c>
      <c r="F22" s="322">
        <v>2162941.08</v>
      </c>
      <c r="G22" s="323">
        <f t="shared" si="0"/>
        <v>2162941.08</v>
      </c>
      <c r="H22" s="324" t="str">
        <f t="shared" si="1"/>
        <v>0.0%</v>
      </c>
    </row>
    <row r="23" spans="2:8" x14ac:dyDescent="0.25">
      <c r="B23" s="321" t="s">
        <v>44</v>
      </c>
      <c r="C23" s="322">
        <v>16623853</v>
      </c>
      <c r="D23" s="322">
        <v>10092778.279999999</v>
      </c>
      <c r="E23" s="322">
        <v>0</v>
      </c>
      <c r="F23" s="322">
        <v>0</v>
      </c>
      <c r="G23" s="323">
        <f t="shared" si="0"/>
        <v>0</v>
      </c>
      <c r="H23" s="324" t="str">
        <f t="shared" si="1"/>
        <v>0.0%</v>
      </c>
    </row>
    <row r="24" spans="2:8" x14ac:dyDescent="0.25">
      <c r="B24" s="321" t="s">
        <v>82</v>
      </c>
      <c r="C24" s="322">
        <v>822624051</v>
      </c>
      <c r="D24" s="322">
        <v>781801540.76000011</v>
      </c>
      <c r="E24" s="322">
        <v>74958304.049999997</v>
      </c>
      <c r="F24" s="322">
        <v>131230185.44</v>
      </c>
      <c r="G24" s="323">
        <f t="shared" si="0"/>
        <v>56271881.390000001</v>
      </c>
      <c r="H24" s="324">
        <f t="shared" si="1"/>
        <v>0.75070910559108361</v>
      </c>
    </row>
    <row r="25" spans="2:8" x14ac:dyDescent="0.25">
      <c r="B25" s="321" t="s">
        <v>85</v>
      </c>
      <c r="C25" s="322"/>
      <c r="D25" s="322">
        <v>15000000</v>
      </c>
      <c r="E25" s="322">
        <v>0</v>
      </c>
      <c r="F25" s="322">
        <v>0</v>
      </c>
      <c r="G25" s="323">
        <f t="shared" si="0"/>
        <v>0</v>
      </c>
      <c r="H25" s="324" t="str">
        <f t="shared" si="1"/>
        <v>0.0%</v>
      </c>
    </row>
    <row r="26" spans="2:8" x14ac:dyDescent="0.25">
      <c r="B26" s="321" t="s">
        <v>88</v>
      </c>
      <c r="C26" s="322">
        <v>39566128</v>
      </c>
      <c r="D26" s="322">
        <v>94562</v>
      </c>
      <c r="E26" s="322">
        <v>0</v>
      </c>
      <c r="F26" s="322">
        <v>0</v>
      </c>
      <c r="G26" s="323">
        <f t="shared" si="0"/>
        <v>0</v>
      </c>
      <c r="H26" s="324" t="str">
        <f t="shared" si="1"/>
        <v>0.0%</v>
      </c>
    </row>
    <row r="27" spans="2:8" x14ac:dyDescent="0.25">
      <c r="B27" s="321" t="s">
        <v>488</v>
      </c>
      <c r="C27" s="322">
        <v>320784100</v>
      </c>
      <c r="D27" s="322">
        <v>182057355.5</v>
      </c>
      <c r="E27" s="322">
        <v>52803254.299999997</v>
      </c>
      <c r="F27" s="322">
        <v>18689274.649999999</v>
      </c>
      <c r="G27" s="323">
        <f t="shared" si="0"/>
        <v>-34113979.649999999</v>
      </c>
      <c r="H27" s="324">
        <f t="shared" si="1"/>
        <v>-0.64605827997233878</v>
      </c>
    </row>
    <row r="28" spans="2:8" x14ac:dyDescent="0.25">
      <c r="B28" s="321" t="s">
        <v>50</v>
      </c>
      <c r="C28" s="322">
        <v>37000000</v>
      </c>
      <c r="D28" s="322">
        <v>174340245.32999998</v>
      </c>
      <c r="E28" s="322">
        <v>0</v>
      </c>
      <c r="F28" s="322">
        <v>54360801.240000002</v>
      </c>
      <c r="G28" s="323">
        <f t="shared" si="0"/>
        <v>54360801.240000002</v>
      </c>
      <c r="H28" s="324" t="str">
        <f t="shared" si="1"/>
        <v>0.0%</v>
      </c>
    </row>
    <row r="29" spans="2:8" x14ac:dyDescent="0.25">
      <c r="B29" s="321" t="s">
        <v>489</v>
      </c>
      <c r="C29" s="322">
        <v>18955204</v>
      </c>
      <c r="D29" s="322">
        <v>67541073.070000008</v>
      </c>
      <c r="E29" s="322">
        <v>14456430</v>
      </c>
      <c r="F29" s="322">
        <v>0</v>
      </c>
      <c r="G29" s="323">
        <f t="shared" si="0"/>
        <v>-14456430</v>
      </c>
      <c r="H29" s="324">
        <f t="shared" si="1"/>
        <v>-1</v>
      </c>
    </row>
    <row r="30" spans="2:8" x14ac:dyDescent="0.25">
      <c r="B30" s="321" t="s">
        <v>490</v>
      </c>
      <c r="C30" s="322">
        <v>316678025</v>
      </c>
      <c r="D30" s="322">
        <v>379300126.86000001</v>
      </c>
      <c r="E30" s="322">
        <v>52435924.189999998</v>
      </c>
      <c r="F30" s="322">
        <v>45754603.950000003</v>
      </c>
      <c r="G30" s="323">
        <f t="shared" si="0"/>
        <v>-6681320.2399999946</v>
      </c>
      <c r="H30" s="324">
        <f t="shared" si="1"/>
        <v>-0.12741875619070681</v>
      </c>
    </row>
    <row r="31" spans="2:8" x14ac:dyDescent="0.25">
      <c r="B31" s="317" t="s">
        <v>492</v>
      </c>
      <c r="C31" s="318">
        <v>4366110256</v>
      </c>
      <c r="D31" s="318">
        <v>4523591979.3499994</v>
      </c>
      <c r="E31" s="318">
        <v>180566115.19999999</v>
      </c>
      <c r="F31" s="318">
        <v>330024499.36000001</v>
      </c>
      <c r="G31" s="325">
        <f t="shared" si="0"/>
        <v>149458384.16000003</v>
      </c>
      <c r="H31" s="326">
        <f t="shared" si="1"/>
        <v>0.82772110367693197</v>
      </c>
    </row>
    <row r="32" spans="2:8" x14ac:dyDescent="0.25">
      <c r="B32" s="321" t="s">
        <v>44</v>
      </c>
      <c r="C32" s="322">
        <v>27806785</v>
      </c>
      <c r="D32" s="322">
        <v>33805119.559999995</v>
      </c>
      <c r="E32" s="322">
        <v>0</v>
      </c>
      <c r="F32" s="322">
        <v>0</v>
      </c>
      <c r="G32" s="323">
        <f t="shared" si="0"/>
        <v>0</v>
      </c>
      <c r="H32" s="324" t="str">
        <f t="shared" si="1"/>
        <v>0.0%</v>
      </c>
    </row>
    <row r="33" spans="2:8" x14ac:dyDescent="0.25">
      <c r="B33" s="321" t="s">
        <v>82</v>
      </c>
      <c r="C33" s="322">
        <v>1678796273</v>
      </c>
      <c r="D33" s="322">
        <v>2352745767.8799996</v>
      </c>
      <c r="E33" s="322">
        <v>113545411.91</v>
      </c>
      <c r="F33" s="322">
        <v>184856675.27000001</v>
      </c>
      <c r="G33" s="323">
        <f t="shared" si="0"/>
        <v>71311263.360000014</v>
      </c>
      <c r="H33" s="324">
        <f t="shared" si="1"/>
        <v>0.62804178663356103</v>
      </c>
    </row>
    <row r="34" spans="2:8" x14ac:dyDescent="0.25">
      <c r="B34" s="321" t="s">
        <v>88</v>
      </c>
      <c r="C34" s="322">
        <v>126602042</v>
      </c>
      <c r="D34" s="322">
        <v>206042</v>
      </c>
      <c r="E34" s="322">
        <v>0</v>
      </c>
      <c r="F34" s="322">
        <v>0</v>
      </c>
      <c r="G34" s="323">
        <f t="shared" si="0"/>
        <v>0</v>
      </c>
      <c r="H34" s="324" t="str">
        <f t="shared" si="1"/>
        <v>0.0%</v>
      </c>
    </row>
    <row r="35" spans="2:8" x14ac:dyDescent="0.25">
      <c r="B35" s="321" t="s">
        <v>488</v>
      </c>
      <c r="C35" s="322">
        <v>1024607131</v>
      </c>
      <c r="D35" s="322">
        <v>722458894</v>
      </c>
      <c r="E35" s="322">
        <v>0</v>
      </c>
      <c r="F35" s="322">
        <v>0</v>
      </c>
      <c r="G35" s="323">
        <f t="shared" si="0"/>
        <v>0</v>
      </c>
      <c r="H35" s="324" t="str">
        <f t="shared" si="1"/>
        <v>0.0%</v>
      </c>
    </row>
    <row r="36" spans="2:8" x14ac:dyDescent="0.25">
      <c r="B36" s="321" t="s">
        <v>50</v>
      </c>
      <c r="C36" s="322">
        <v>315864366</v>
      </c>
      <c r="D36" s="322">
        <v>189368948</v>
      </c>
      <c r="E36" s="322">
        <v>22681766.850000001</v>
      </c>
      <c r="F36" s="322">
        <v>19255173.829999998</v>
      </c>
      <c r="G36" s="323">
        <f t="shared" si="0"/>
        <v>-3426593.0200000033</v>
      </c>
      <c r="H36" s="324">
        <f t="shared" si="1"/>
        <v>-0.15107257925102968</v>
      </c>
    </row>
    <row r="37" spans="2:8" x14ac:dyDescent="0.25">
      <c r="B37" s="321" t="s">
        <v>489</v>
      </c>
      <c r="C37" s="322">
        <v>138302882</v>
      </c>
      <c r="D37" s="322">
        <v>290100653.42000002</v>
      </c>
      <c r="E37" s="322">
        <v>0</v>
      </c>
      <c r="F37" s="322">
        <v>32539933.399999999</v>
      </c>
      <c r="G37" s="323">
        <f t="shared" si="0"/>
        <v>32539933.399999999</v>
      </c>
      <c r="H37" s="324" t="str">
        <f t="shared" si="1"/>
        <v>0.0%</v>
      </c>
    </row>
    <row r="38" spans="2:8" x14ac:dyDescent="0.25">
      <c r="B38" s="321" t="s">
        <v>490</v>
      </c>
      <c r="C38" s="322">
        <v>825180777</v>
      </c>
      <c r="D38" s="322">
        <v>918779054.49000001</v>
      </c>
      <c r="E38" s="322">
        <v>44338936.439999998</v>
      </c>
      <c r="F38" s="322">
        <v>93372716.859999999</v>
      </c>
      <c r="G38" s="323">
        <f t="shared" si="0"/>
        <v>49033780.420000002</v>
      </c>
      <c r="H38" s="324">
        <f t="shared" si="1"/>
        <v>1.1058853539789599</v>
      </c>
    </row>
    <row r="39" spans="2:8" x14ac:dyDescent="0.25">
      <c r="B39" s="321" t="s">
        <v>52</v>
      </c>
      <c r="C39" s="322">
        <v>228950000</v>
      </c>
      <c r="D39" s="322">
        <v>16127500</v>
      </c>
      <c r="E39" s="322">
        <v>0</v>
      </c>
      <c r="F39" s="322">
        <v>0</v>
      </c>
      <c r="G39" s="323">
        <f t="shared" si="0"/>
        <v>0</v>
      </c>
      <c r="H39" s="324" t="str">
        <f t="shared" si="1"/>
        <v>0.0%</v>
      </c>
    </row>
    <row r="40" spans="2:8" x14ac:dyDescent="0.25">
      <c r="B40" s="317" t="s">
        <v>493</v>
      </c>
      <c r="C40" s="318">
        <v>254303015</v>
      </c>
      <c r="D40" s="318">
        <v>300590000.82999998</v>
      </c>
      <c r="E40" s="318">
        <v>0</v>
      </c>
      <c r="F40" s="318">
        <v>0</v>
      </c>
      <c r="G40" s="325">
        <f t="shared" si="0"/>
        <v>0</v>
      </c>
      <c r="H40" s="326" t="str">
        <f t="shared" si="1"/>
        <v>0.0%</v>
      </c>
    </row>
    <row r="41" spans="2:8" x14ac:dyDescent="0.25">
      <c r="B41" s="321" t="s">
        <v>72</v>
      </c>
      <c r="C41" s="322">
        <v>168700000</v>
      </c>
      <c r="D41" s="322">
        <v>300590000</v>
      </c>
      <c r="E41" s="322">
        <v>0</v>
      </c>
      <c r="F41" s="322">
        <v>0</v>
      </c>
      <c r="G41" s="323">
        <f t="shared" si="0"/>
        <v>0</v>
      </c>
      <c r="H41" s="324" t="str">
        <f t="shared" si="1"/>
        <v>0.0%</v>
      </c>
    </row>
    <row r="42" spans="2:8" x14ac:dyDescent="0.25">
      <c r="B42" s="321" t="s">
        <v>82</v>
      </c>
      <c r="C42" s="322">
        <v>85603015</v>
      </c>
      <c r="D42" s="322">
        <v>0.82999999821186066</v>
      </c>
      <c r="E42" s="322">
        <v>0</v>
      </c>
      <c r="F42" s="322">
        <v>0</v>
      </c>
      <c r="G42" s="323">
        <f t="shared" si="0"/>
        <v>0</v>
      </c>
      <c r="H42" s="324" t="str">
        <f t="shared" si="1"/>
        <v>0.0%</v>
      </c>
    </row>
    <row r="43" spans="2:8" x14ac:dyDescent="0.25">
      <c r="B43" s="327" t="s">
        <v>970</v>
      </c>
      <c r="C43" s="328">
        <v>2535583336</v>
      </c>
      <c r="D43" s="328">
        <v>2915931997.9499998</v>
      </c>
      <c r="E43" s="328">
        <v>488335040.40000004</v>
      </c>
      <c r="F43" s="328">
        <v>447556321.81999999</v>
      </c>
      <c r="G43" s="315">
        <f t="shared" si="0"/>
        <v>-40778718.580000043</v>
      </c>
      <c r="H43" s="316">
        <f t="shared" si="1"/>
        <v>-8.3505616444393985E-2</v>
      </c>
    </row>
    <row r="44" spans="2:8" x14ac:dyDescent="0.25">
      <c r="B44" s="317" t="s">
        <v>494</v>
      </c>
      <c r="C44" s="318">
        <v>1296462000</v>
      </c>
      <c r="D44" s="318">
        <v>1645796631.6700001</v>
      </c>
      <c r="E44" s="318">
        <v>215821535.97000003</v>
      </c>
      <c r="F44" s="318">
        <v>109804887.47</v>
      </c>
      <c r="G44" s="325">
        <f t="shared" si="0"/>
        <v>-106016648.50000003</v>
      </c>
      <c r="H44" s="326">
        <f t="shared" si="1"/>
        <v>-0.49122367711597015</v>
      </c>
    </row>
    <row r="45" spans="2:8" x14ac:dyDescent="0.25">
      <c r="B45" s="321" t="s">
        <v>82</v>
      </c>
      <c r="C45" s="322">
        <v>795746181</v>
      </c>
      <c r="D45" s="322">
        <v>886150339.03999984</v>
      </c>
      <c r="E45" s="322">
        <v>147729629.33000001</v>
      </c>
      <c r="F45" s="322">
        <v>51314636.5</v>
      </c>
      <c r="G45" s="323">
        <f t="shared" si="0"/>
        <v>-96414992.830000013</v>
      </c>
      <c r="H45" s="324">
        <f t="shared" si="1"/>
        <v>-0.65264492483513359</v>
      </c>
    </row>
    <row r="46" spans="2:8" x14ac:dyDescent="0.25">
      <c r="B46" s="321" t="s">
        <v>88</v>
      </c>
      <c r="C46" s="322"/>
      <c r="D46" s="322">
        <v>0</v>
      </c>
      <c r="E46" s="322">
        <v>0</v>
      </c>
      <c r="F46" s="322">
        <v>0</v>
      </c>
      <c r="G46" s="323">
        <f t="shared" si="0"/>
        <v>0</v>
      </c>
      <c r="H46" s="324" t="str">
        <f t="shared" si="1"/>
        <v>0.0%</v>
      </c>
    </row>
    <row r="47" spans="2:8" x14ac:dyDescent="0.25">
      <c r="B47" s="321" t="s">
        <v>488</v>
      </c>
      <c r="C47" s="322"/>
      <c r="D47" s="322">
        <v>5446432.4299999997</v>
      </c>
      <c r="E47" s="322">
        <v>0</v>
      </c>
      <c r="F47" s="322">
        <v>0</v>
      </c>
      <c r="G47" s="323">
        <f t="shared" si="0"/>
        <v>0</v>
      </c>
      <c r="H47" s="324" t="str">
        <f t="shared" si="1"/>
        <v>0.0%</v>
      </c>
    </row>
    <row r="48" spans="2:8" x14ac:dyDescent="0.25">
      <c r="B48" s="321" t="s">
        <v>50</v>
      </c>
      <c r="C48" s="322">
        <v>120530102</v>
      </c>
      <c r="D48" s="322">
        <v>94885886.190000013</v>
      </c>
      <c r="E48" s="322">
        <v>5425637</v>
      </c>
      <c r="F48" s="322">
        <v>24065012</v>
      </c>
      <c r="G48" s="323">
        <f t="shared" si="0"/>
        <v>18639375</v>
      </c>
      <c r="H48" s="324">
        <f t="shared" si="1"/>
        <v>3.4354261075704104</v>
      </c>
    </row>
    <row r="49" spans="2:8" x14ac:dyDescent="0.25">
      <c r="B49" s="321" t="s">
        <v>489</v>
      </c>
      <c r="C49" s="322">
        <v>11342195</v>
      </c>
      <c r="D49" s="322">
        <v>37854834.159999996</v>
      </c>
      <c r="E49" s="322">
        <v>0</v>
      </c>
      <c r="F49" s="322">
        <v>0</v>
      </c>
      <c r="G49" s="323">
        <f t="shared" si="0"/>
        <v>0</v>
      </c>
      <c r="H49" s="324" t="str">
        <f t="shared" si="1"/>
        <v>0.0%</v>
      </c>
    </row>
    <row r="50" spans="2:8" x14ac:dyDescent="0.25">
      <c r="B50" s="321" t="s">
        <v>490</v>
      </c>
      <c r="C50" s="322">
        <v>344903536</v>
      </c>
      <c r="D50" s="322">
        <v>584210087.85000002</v>
      </c>
      <c r="E50" s="322">
        <v>62666269.640000001</v>
      </c>
      <c r="F50" s="322">
        <v>2975428.1</v>
      </c>
      <c r="G50" s="323">
        <f t="shared" si="0"/>
        <v>-59690841.539999999</v>
      </c>
      <c r="H50" s="324">
        <f t="shared" si="1"/>
        <v>-0.95251946354724804</v>
      </c>
    </row>
    <row r="51" spans="2:8" x14ac:dyDescent="0.25">
      <c r="B51" s="321" t="s">
        <v>52</v>
      </c>
      <c r="C51" s="322">
        <v>23939986</v>
      </c>
      <c r="D51" s="322">
        <v>37249052</v>
      </c>
      <c r="E51" s="322">
        <v>0</v>
      </c>
      <c r="F51" s="322">
        <v>31449810.870000001</v>
      </c>
      <c r="G51" s="323">
        <f t="shared" si="0"/>
        <v>31449810.870000001</v>
      </c>
      <c r="H51" s="324" t="str">
        <f t="shared" si="1"/>
        <v>0.0%</v>
      </c>
    </row>
    <row r="52" spans="2:8" x14ac:dyDescent="0.25">
      <c r="B52" s="317" t="s">
        <v>971</v>
      </c>
      <c r="C52" s="318">
        <v>758300741</v>
      </c>
      <c r="D52" s="318">
        <v>616318033.37</v>
      </c>
      <c r="E52" s="318">
        <v>190669420.47999999</v>
      </c>
      <c r="F52" s="318">
        <v>185219880.22999999</v>
      </c>
      <c r="G52" s="325">
        <f t="shared" si="0"/>
        <v>-5449540.25</v>
      </c>
      <c r="H52" s="326">
        <f t="shared" si="1"/>
        <v>-2.858109200878188E-2</v>
      </c>
    </row>
    <row r="53" spans="2:8" x14ac:dyDescent="0.25">
      <c r="B53" s="321" t="s">
        <v>82</v>
      </c>
      <c r="C53" s="322">
        <v>210118412</v>
      </c>
      <c r="D53" s="322">
        <v>137111659.5</v>
      </c>
      <c r="E53" s="322">
        <v>125837794.3</v>
      </c>
      <c r="F53" s="322">
        <v>0</v>
      </c>
      <c r="G53" s="323">
        <f t="shared" si="0"/>
        <v>-125837794.3</v>
      </c>
      <c r="H53" s="324">
        <f t="shared" si="1"/>
        <v>-1</v>
      </c>
    </row>
    <row r="54" spans="2:8" x14ac:dyDescent="0.25">
      <c r="B54" s="321" t="s">
        <v>488</v>
      </c>
      <c r="C54" s="322">
        <v>12325016</v>
      </c>
      <c r="D54" s="322">
        <v>25000001</v>
      </c>
      <c r="E54" s="322">
        <v>0</v>
      </c>
      <c r="F54" s="322">
        <v>0</v>
      </c>
      <c r="G54" s="323">
        <f t="shared" si="0"/>
        <v>0</v>
      </c>
      <c r="H54" s="324" t="str">
        <f t="shared" si="1"/>
        <v>0.0%</v>
      </c>
    </row>
    <row r="55" spans="2:8" x14ac:dyDescent="0.25">
      <c r="B55" s="317" t="s">
        <v>490</v>
      </c>
      <c r="C55" s="318">
        <v>535857313</v>
      </c>
      <c r="D55" s="318">
        <v>454206372.87</v>
      </c>
      <c r="E55" s="318">
        <v>64831626.18</v>
      </c>
      <c r="F55" s="318">
        <v>185219880.22999999</v>
      </c>
      <c r="G55" s="325">
        <f t="shared" si="0"/>
        <v>120388254.04999998</v>
      </c>
      <c r="H55" s="326">
        <f t="shared" si="1"/>
        <v>1.8569371330552669</v>
      </c>
    </row>
    <row r="56" spans="2:8" x14ac:dyDescent="0.25">
      <c r="B56" s="317" t="s">
        <v>972</v>
      </c>
      <c r="C56" s="318">
        <v>480820595</v>
      </c>
      <c r="D56" s="318">
        <v>653817332.90999997</v>
      </c>
      <c r="E56" s="318">
        <v>81844083.950000003</v>
      </c>
      <c r="F56" s="318">
        <v>152531554.11999997</v>
      </c>
      <c r="G56" s="323">
        <f t="shared" si="0"/>
        <v>70687470.169999972</v>
      </c>
      <c r="H56" s="324">
        <f t="shared" si="1"/>
        <v>0.86368454210061407</v>
      </c>
    </row>
    <row r="57" spans="2:8" x14ac:dyDescent="0.25">
      <c r="B57" s="321" t="s">
        <v>82</v>
      </c>
      <c r="C57" s="322">
        <v>289033634</v>
      </c>
      <c r="D57" s="322">
        <v>369958866.59000003</v>
      </c>
      <c r="E57" s="322">
        <v>65969843.93</v>
      </c>
      <c r="F57" s="322">
        <v>135903530.94999999</v>
      </c>
      <c r="G57" s="323">
        <f t="shared" si="0"/>
        <v>69933687.019999981</v>
      </c>
      <c r="H57" s="324">
        <f t="shared" si="1"/>
        <v>1.0600856823946101</v>
      </c>
    </row>
    <row r="58" spans="2:8" x14ac:dyDescent="0.25">
      <c r="B58" s="321" t="s">
        <v>488</v>
      </c>
      <c r="C58" s="322">
        <v>22238551</v>
      </c>
      <c r="D58" s="322">
        <v>15061227.579999998</v>
      </c>
      <c r="E58" s="322">
        <v>421531.78</v>
      </c>
      <c r="F58" s="322">
        <v>0</v>
      </c>
      <c r="G58" s="323">
        <f t="shared" si="0"/>
        <v>-421531.78</v>
      </c>
      <c r="H58" s="324">
        <f t="shared" si="1"/>
        <v>-1</v>
      </c>
    </row>
    <row r="59" spans="2:8" x14ac:dyDescent="0.25">
      <c r="B59" s="321" t="s">
        <v>489</v>
      </c>
      <c r="C59" s="322">
        <v>10115390</v>
      </c>
      <c r="D59" s="322">
        <v>30100307.229999997</v>
      </c>
      <c r="E59" s="322">
        <v>3048768.47</v>
      </c>
      <c r="F59" s="322">
        <v>16628023.17</v>
      </c>
      <c r="G59" s="323">
        <f t="shared" si="0"/>
        <v>13579254.699999999</v>
      </c>
      <c r="H59" s="324">
        <f t="shared" si="1"/>
        <v>4.4540130986069917</v>
      </c>
    </row>
    <row r="60" spans="2:8" x14ac:dyDescent="0.25">
      <c r="B60" s="321" t="s">
        <v>490</v>
      </c>
      <c r="C60" s="322">
        <v>159433020</v>
      </c>
      <c r="D60" s="322">
        <v>238696931.50999996</v>
      </c>
      <c r="E60" s="322">
        <v>12403939.77</v>
      </c>
      <c r="F60" s="322">
        <v>0</v>
      </c>
      <c r="G60" s="323">
        <f t="shared" si="0"/>
        <v>-12403939.77</v>
      </c>
      <c r="H60" s="324">
        <f t="shared" si="1"/>
        <v>-1</v>
      </c>
    </row>
    <row r="61" spans="2:8" x14ac:dyDescent="0.25">
      <c r="B61" s="313" t="s">
        <v>973</v>
      </c>
      <c r="C61" s="314">
        <v>5490128421</v>
      </c>
      <c r="D61" s="314">
        <v>7521220522.8599997</v>
      </c>
      <c r="E61" s="314">
        <v>1053099263.2200003</v>
      </c>
      <c r="F61" s="314">
        <v>496685664.91000003</v>
      </c>
      <c r="G61" s="315">
        <f t="shared" si="0"/>
        <v>-556413598.31000018</v>
      </c>
      <c r="H61" s="316">
        <f t="shared" si="1"/>
        <v>-0.52835816882891617</v>
      </c>
    </row>
    <row r="62" spans="2:8" x14ac:dyDescent="0.25">
      <c r="B62" s="317" t="s">
        <v>495</v>
      </c>
      <c r="C62" s="318">
        <v>3157458149</v>
      </c>
      <c r="D62" s="318">
        <v>3450802301.9899998</v>
      </c>
      <c r="E62" s="318">
        <v>500490995.32999998</v>
      </c>
      <c r="F62" s="318">
        <v>305679057.06</v>
      </c>
      <c r="G62" s="319">
        <f t="shared" si="0"/>
        <v>-194811938.26999998</v>
      </c>
      <c r="H62" s="320">
        <f t="shared" si="1"/>
        <v>-0.38924164488024454</v>
      </c>
    </row>
    <row r="63" spans="2:8" x14ac:dyDescent="0.25">
      <c r="B63" s="321" t="s">
        <v>44</v>
      </c>
      <c r="C63" s="322">
        <v>66367913</v>
      </c>
      <c r="D63" s="322">
        <v>53839037.510000005</v>
      </c>
      <c r="E63" s="322">
        <v>0</v>
      </c>
      <c r="F63" s="322">
        <v>0</v>
      </c>
      <c r="G63" s="323">
        <f t="shared" si="0"/>
        <v>0</v>
      </c>
      <c r="H63" s="324" t="str">
        <f t="shared" si="1"/>
        <v>0.0%</v>
      </c>
    </row>
    <row r="64" spans="2:8" x14ac:dyDescent="0.25">
      <c r="B64" s="321" t="s">
        <v>82</v>
      </c>
      <c r="C64" s="322">
        <v>1170352092</v>
      </c>
      <c r="D64" s="322">
        <v>1329819132.7400002</v>
      </c>
      <c r="E64" s="322">
        <v>63449979.5</v>
      </c>
      <c r="F64" s="322">
        <v>76867658.930000007</v>
      </c>
      <c r="G64" s="323">
        <f t="shared" si="0"/>
        <v>13417679.430000007</v>
      </c>
      <c r="H64" s="324">
        <f t="shared" si="1"/>
        <v>0.21146861725936425</v>
      </c>
    </row>
    <row r="65" spans="2:8" x14ac:dyDescent="0.25">
      <c r="B65" s="321" t="s">
        <v>88</v>
      </c>
      <c r="C65" s="322">
        <v>77866879</v>
      </c>
      <c r="D65" s="322">
        <v>77866879</v>
      </c>
      <c r="E65" s="322">
        <v>0</v>
      </c>
      <c r="F65" s="322">
        <v>0</v>
      </c>
      <c r="G65" s="323">
        <f t="shared" si="0"/>
        <v>0</v>
      </c>
      <c r="H65" s="324" t="str">
        <f t="shared" si="1"/>
        <v>0.0%</v>
      </c>
    </row>
    <row r="66" spans="2:8" x14ac:dyDescent="0.25">
      <c r="B66" s="321" t="s">
        <v>488</v>
      </c>
      <c r="C66" s="322">
        <v>406569674</v>
      </c>
      <c r="D66" s="322">
        <v>165342076.28</v>
      </c>
      <c r="E66" s="322">
        <v>111802756.8</v>
      </c>
      <c r="F66" s="322">
        <v>7600029.2000000002</v>
      </c>
      <c r="G66" s="323">
        <f t="shared" si="0"/>
        <v>-104202727.59999999</v>
      </c>
      <c r="H66" s="324">
        <f t="shared" si="1"/>
        <v>-0.93202288192593119</v>
      </c>
    </row>
    <row r="67" spans="2:8" x14ac:dyDescent="0.25">
      <c r="B67" s="321" t="s">
        <v>50</v>
      </c>
      <c r="C67" s="322">
        <v>1065535947</v>
      </c>
      <c r="D67" s="322">
        <v>1531408628.3099999</v>
      </c>
      <c r="E67" s="322">
        <v>322196577.38</v>
      </c>
      <c r="F67" s="322">
        <v>217902340.43000001</v>
      </c>
      <c r="G67" s="323">
        <f t="shared" si="0"/>
        <v>-104294236.94999999</v>
      </c>
      <c r="H67" s="324">
        <f t="shared" si="1"/>
        <v>-0.32369753210318847</v>
      </c>
    </row>
    <row r="68" spans="2:8" x14ac:dyDescent="0.25">
      <c r="B68" s="321" t="s">
        <v>489</v>
      </c>
      <c r="C68" s="322">
        <v>6479036</v>
      </c>
      <c r="D68" s="322">
        <v>50258927.380000003</v>
      </c>
      <c r="E68" s="322">
        <v>0</v>
      </c>
      <c r="F68" s="322">
        <v>0</v>
      </c>
      <c r="G68" s="323">
        <f t="shared" si="0"/>
        <v>0</v>
      </c>
      <c r="H68" s="324" t="str">
        <f t="shared" si="1"/>
        <v>0.0%</v>
      </c>
    </row>
    <row r="69" spans="2:8" x14ac:dyDescent="0.25">
      <c r="B69" s="321" t="s">
        <v>490</v>
      </c>
      <c r="C69" s="322">
        <v>364286608</v>
      </c>
      <c r="D69" s="322">
        <v>242267620.77000007</v>
      </c>
      <c r="E69" s="322">
        <v>3041681.65</v>
      </c>
      <c r="F69" s="322">
        <v>3309028.5</v>
      </c>
      <c r="G69" s="323">
        <f t="shared" si="0"/>
        <v>267346.85000000009</v>
      </c>
      <c r="H69" s="324">
        <f t="shared" si="1"/>
        <v>8.7894421824190605E-2</v>
      </c>
    </row>
    <row r="70" spans="2:8" x14ac:dyDescent="0.25">
      <c r="B70" s="317" t="s">
        <v>974</v>
      </c>
      <c r="C70" s="318">
        <v>1084167292</v>
      </c>
      <c r="D70" s="318">
        <v>2086104378.4500003</v>
      </c>
      <c r="E70" s="318">
        <v>321664855.55000001</v>
      </c>
      <c r="F70" s="318">
        <v>113802959.93000001</v>
      </c>
      <c r="G70" s="325">
        <f t="shared" si="0"/>
        <v>-207861895.62</v>
      </c>
      <c r="H70" s="366">
        <f t="shared" si="1"/>
        <v>-0.64620642272089834</v>
      </c>
    </row>
    <row r="71" spans="2:8" x14ac:dyDescent="0.25">
      <c r="B71" s="321" t="s">
        <v>44</v>
      </c>
      <c r="C71" s="322">
        <v>7618595</v>
      </c>
      <c r="D71" s="322">
        <v>258268.54000000004</v>
      </c>
      <c r="E71" s="322">
        <v>0</v>
      </c>
      <c r="F71" s="322">
        <v>0</v>
      </c>
      <c r="G71" s="323">
        <f t="shared" si="0"/>
        <v>0</v>
      </c>
      <c r="H71" s="324" t="str">
        <f t="shared" si="1"/>
        <v>0.0%</v>
      </c>
    </row>
    <row r="72" spans="2:8" x14ac:dyDescent="0.25">
      <c r="B72" s="321" t="s">
        <v>82</v>
      </c>
      <c r="C72" s="322">
        <v>827528203</v>
      </c>
      <c r="D72" s="322">
        <v>1855304781.55</v>
      </c>
      <c r="E72" s="322">
        <v>313762592.69</v>
      </c>
      <c r="F72" s="322">
        <v>113802959.93000001</v>
      </c>
      <c r="G72" s="323">
        <f t="shared" si="0"/>
        <v>-199959632.75999999</v>
      </c>
      <c r="H72" s="324">
        <f t="shared" si="1"/>
        <v>-0.63729596012601075</v>
      </c>
    </row>
    <row r="73" spans="2:8" x14ac:dyDescent="0.25">
      <c r="B73" s="321" t="s">
        <v>496</v>
      </c>
      <c r="C73" s="322">
        <v>20543149</v>
      </c>
      <c r="D73" s="322">
        <v>44882150.400000006</v>
      </c>
      <c r="E73" s="322">
        <v>0</v>
      </c>
      <c r="F73" s="322">
        <v>0</v>
      </c>
      <c r="G73" s="323">
        <f t="shared" si="0"/>
        <v>0</v>
      </c>
      <c r="H73" s="324" t="str">
        <f t="shared" si="1"/>
        <v>0.0%</v>
      </c>
    </row>
    <row r="74" spans="2:8" x14ac:dyDescent="0.25">
      <c r="B74" s="321" t="s">
        <v>88</v>
      </c>
      <c r="C74" s="322">
        <v>53842756</v>
      </c>
      <c r="D74" s="322">
        <v>48827756</v>
      </c>
      <c r="E74" s="322">
        <v>0</v>
      </c>
      <c r="F74" s="322">
        <v>0</v>
      </c>
      <c r="G74" s="323">
        <f t="shared" si="0"/>
        <v>0</v>
      </c>
      <c r="H74" s="324" t="str">
        <f t="shared" si="1"/>
        <v>0.0%</v>
      </c>
    </row>
    <row r="75" spans="2:8" x14ac:dyDescent="0.25">
      <c r="B75" s="321" t="s">
        <v>488</v>
      </c>
      <c r="C75" s="322">
        <v>50361379</v>
      </c>
      <c r="D75" s="322">
        <v>2216381</v>
      </c>
      <c r="E75" s="322">
        <v>0</v>
      </c>
      <c r="F75" s="322">
        <v>0</v>
      </c>
      <c r="G75" s="323">
        <f t="shared" si="0"/>
        <v>0</v>
      </c>
      <c r="H75" s="324" t="str">
        <f t="shared" si="1"/>
        <v>0.0%</v>
      </c>
    </row>
    <row r="76" spans="2:8" x14ac:dyDescent="0.25">
      <c r="B76" s="321" t="s">
        <v>489</v>
      </c>
      <c r="C76" s="322">
        <v>10379087</v>
      </c>
      <c r="D76" s="322">
        <v>9257476.1500000004</v>
      </c>
      <c r="E76" s="322">
        <v>0</v>
      </c>
      <c r="F76" s="322">
        <v>0</v>
      </c>
      <c r="G76" s="323">
        <f t="shared" si="0"/>
        <v>0</v>
      </c>
      <c r="H76" s="324" t="str">
        <f t="shared" si="1"/>
        <v>0.0%</v>
      </c>
    </row>
    <row r="77" spans="2:8" x14ac:dyDescent="0.25">
      <c r="B77" s="321" t="s">
        <v>490</v>
      </c>
      <c r="C77" s="322">
        <v>111608486</v>
      </c>
      <c r="D77" s="322">
        <v>101863493.86999999</v>
      </c>
      <c r="E77" s="322">
        <v>7902262.8600000003</v>
      </c>
      <c r="F77" s="322">
        <v>0</v>
      </c>
      <c r="G77" s="323">
        <f t="shared" ref="G77:G140" si="2">F77-E77</f>
        <v>-7902262.8600000003</v>
      </c>
      <c r="H77" s="324">
        <f t="shared" ref="H77:H140" si="3">IFERROR(G77/E77,"0.0%")</f>
        <v>-1</v>
      </c>
    </row>
    <row r="78" spans="2:8" x14ac:dyDescent="0.25">
      <c r="B78" s="321" t="s">
        <v>52</v>
      </c>
      <c r="C78" s="322">
        <v>2285637</v>
      </c>
      <c r="D78" s="322">
        <v>23494070.940000001</v>
      </c>
      <c r="E78" s="322">
        <v>0</v>
      </c>
      <c r="F78" s="322">
        <v>0</v>
      </c>
      <c r="G78" s="323">
        <f t="shared" si="2"/>
        <v>0</v>
      </c>
      <c r="H78" s="324" t="str">
        <f t="shared" si="3"/>
        <v>0.0%</v>
      </c>
    </row>
    <row r="79" spans="2:8" x14ac:dyDescent="0.25">
      <c r="B79" s="317" t="s">
        <v>497</v>
      </c>
      <c r="C79" s="318">
        <v>261407278</v>
      </c>
      <c r="D79" s="318">
        <v>452299716.04000002</v>
      </c>
      <c r="E79" s="318">
        <v>102177533.66999999</v>
      </c>
      <c r="F79" s="318">
        <v>32973993.839999996</v>
      </c>
      <c r="G79" s="325">
        <f t="shared" si="2"/>
        <v>-69203539.829999983</v>
      </c>
      <c r="H79" s="366">
        <f t="shared" si="3"/>
        <v>-0.67728724059346335</v>
      </c>
    </row>
    <row r="80" spans="2:8" x14ac:dyDescent="0.25">
      <c r="B80" s="321" t="s">
        <v>82</v>
      </c>
      <c r="C80" s="322">
        <v>152006273</v>
      </c>
      <c r="D80" s="322">
        <v>380626614.73000002</v>
      </c>
      <c r="E80" s="322">
        <v>98269914.959999993</v>
      </c>
      <c r="F80" s="322">
        <v>27694441.739999998</v>
      </c>
      <c r="G80" s="323">
        <f t="shared" si="2"/>
        <v>-70575473.219999999</v>
      </c>
      <c r="H80" s="324">
        <f t="shared" si="3"/>
        <v>-0.71817985442164267</v>
      </c>
    </row>
    <row r="81" spans="2:8" x14ac:dyDescent="0.25">
      <c r="B81" s="321" t="s">
        <v>490</v>
      </c>
      <c r="C81" s="322">
        <v>109401005</v>
      </c>
      <c r="D81" s="322">
        <v>71673101.309999987</v>
      </c>
      <c r="E81" s="322">
        <v>3907618.71</v>
      </c>
      <c r="F81" s="322">
        <v>5279552.0999999996</v>
      </c>
      <c r="G81" s="323">
        <f t="shared" si="2"/>
        <v>1371933.3899999997</v>
      </c>
      <c r="H81" s="367">
        <f t="shared" si="3"/>
        <v>0.35109192882332158</v>
      </c>
    </row>
    <row r="82" spans="2:8" x14ac:dyDescent="0.25">
      <c r="B82" s="317" t="s">
        <v>975</v>
      </c>
      <c r="C82" s="318">
        <v>987095702</v>
      </c>
      <c r="D82" s="318">
        <v>1532014126.3800004</v>
      </c>
      <c r="E82" s="318">
        <v>128765878.67000002</v>
      </c>
      <c r="F82" s="318">
        <v>44229654.079999998</v>
      </c>
      <c r="G82" s="325">
        <f t="shared" si="2"/>
        <v>-84536224.590000018</v>
      </c>
      <c r="H82" s="366">
        <f t="shared" si="3"/>
        <v>-0.65651106848459961</v>
      </c>
    </row>
    <row r="83" spans="2:8" x14ac:dyDescent="0.25">
      <c r="B83" s="321" t="s">
        <v>72</v>
      </c>
      <c r="C83" s="322">
        <v>10658800</v>
      </c>
      <c r="D83" s="322">
        <v>0</v>
      </c>
      <c r="E83" s="322"/>
      <c r="F83" s="322"/>
      <c r="G83" s="323">
        <f t="shared" si="2"/>
        <v>0</v>
      </c>
      <c r="H83" s="324" t="str">
        <f t="shared" si="3"/>
        <v>0.0%</v>
      </c>
    </row>
    <row r="84" spans="2:8" x14ac:dyDescent="0.25">
      <c r="B84" s="321" t="s">
        <v>75</v>
      </c>
      <c r="C84" s="322">
        <v>27000000</v>
      </c>
      <c r="D84" s="322">
        <v>38011943.140000001</v>
      </c>
      <c r="E84" s="322">
        <v>0</v>
      </c>
      <c r="F84" s="322"/>
      <c r="G84" s="323">
        <f t="shared" si="2"/>
        <v>0</v>
      </c>
      <c r="H84" s="324" t="str">
        <f t="shared" si="3"/>
        <v>0.0%</v>
      </c>
    </row>
    <row r="85" spans="2:8" x14ac:dyDescent="0.25">
      <c r="B85" s="321" t="s">
        <v>82</v>
      </c>
      <c r="C85" s="322">
        <v>226710053</v>
      </c>
      <c r="D85" s="322">
        <v>587649332.97000003</v>
      </c>
      <c r="E85" s="322">
        <v>60517190.57</v>
      </c>
      <c r="F85" s="322">
        <v>22266316.449999999</v>
      </c>
      <c r="G85" s="323">
        <f t="shared" si="2"/>
        <v>-38250874.120000005</v>
      </c>
      <c r="H85" s="324">
        <f t="shared" si="3"/>
        <v>-0.63206625687217532</v>
      </c>
    </row>
    <row r="86" spans="2:8" x14ac:dyDescent="0.25">
      <c r="B86" s="321" t="s">
        <v>496</v>
      </c>
      <c r="C86" s="322">
        <v>237265469</v>
      </c>
      <c r="D86" s="322">
        <v>346159448.76000005</v>
      </c>
      <c r="E86" s="322">
        <v>17318727.190000001</v>
      </c>
      <c r="F86" s="322">
        <v>1836062.13</v>
      </c>
      <c r="G86" s="323">
        <f t="shared" si="2"/>
        <v>-15482665.060000002</v>
      </c>
      <c r="H86" s="324">
        <f t="shared" si="3"/>
        <v>-0.89398400298954073</v>
      </c>
    </row>
    <row r="87" spans="2:8" x14ac:dyDescent="0.25">
      <c r="B87" s="321" t="s">
        <v>88</v>
      </c>
      <c r="C87" s="322">
        <v>140409872</v>
      </c>
      <c r="D87" s="322">
        <v>93931171</v>
      </c>
      <c r="E87" s="322">
        <v>0</v>
      </c>
      <c r="F87" s="322">
        <v>251385.91</v>
      </c>
      <c r="G87" s="323">
        <f t="shared" si="2"/>
        <v>251385.91</v>
      </c>
      <c r="H87" s="324" t="str">
        <f t="shared" si="3"/>
        <v>0.0%</v>
      </c>
    </row>
    <row r="88" spans="2:8" x14ac:dyDescent="0.25">
      <c r="B88" s="321" t="s">
        <v>50</v>
      </c>
      <c r="C88" s="322"/>
      <c r="D88" s="322">
        <v>21530610</v>
      </c>
      <c r="E88" s="322"/>
      <c r="F88" s="322"/>
      <c r="G88" s="323">
        <f t="shared" si="2"/>
        <v>0</v>
      </c>
      <c r="H88" s="324" t="str">
        <f t="shared" si="3"/>
        <v>0.0%</v>
      </c>
    </row>
    <row r="89" spans="2:8" x14ac:dyDescent="0.25">
      <c r="B89" s="321" t="s">
        <v>489</v>
      </c>
      <c r="C89" s="322">
        <v>203428502</v>
      </c>
      <c r="D89" s="322">
        <v>348609678.62</v>
      </c>
      <c r="E89" s="322">
        <v>31737796.84</v>
      </c>
      <c r="F89" s="322">
        <v>7493558.8300000001</v>
      </c>
      <c r="G89" s="323">
        <f t="shared" si="2"/>
        <v>-24244238.009999998</v>
      </c>
      <c r="H89" s="324">
        <f t="shared" si="3"/>
        <v>-0.76389165045773855</v>
      </c>
    </row>
    <row r="90" spans="2:8" x14ac:dyDescent="0.25">
      <c r="B90" s="321" t="s">
        <v>490</v>
      </c>
      <c r="C90" s="322">
        <v>141623006</v>
      </c>
      <c r="D90" s="322">
        <v>96121941.890000001</v>
      </c>
      <c r="E90" s="322">
        <v>19192164.07</v>
      </c>
      <c r="F90" s="322">
        <v>12382330.76</v>
      </c>
      <c r="G90" s="323">
        <f t="shared" si="2"/>
        <v>-6809833.3100000005</v>
      </c>
      <c r="H90" s="324">
        <f t="shared" si="3"/>
        <v>-0.35482362932925887</v>
      </c>
    </row>
    <row r="91" spans="2:8" x14ac:dyDescent="0.25">
      <c r="B91" s="313" t="s">
        <v>976</v>
      </c>
      <c r="C91" s="314">
        <v>6409380033</v>
      </c>
      <c r="D91" s="314">
        <v>6983882533.4300003</v>
      </c>
      <c r="E91" s="314">
        <v>498880386.80000007</v>
      </c>
      <c r="F91" s="314">
        <v>904184567.90999985</v>
      </c>
      <c r="G91" s="315">
        <f t="shared" si="2"/>
        <v>405304181.10999978</v>
      </c>
      <c r="H91" s="316">
        <f t="shared" si="3"/>
        <v>0.81242757148615918</v>
      </c>
    </row>
    <row r="92" spans="2:8" x14ac:dyDescent="0.25">
      <c r="B92" s="317" t="s">
        <v>498</v>
      </c>
      <c r="C92" s="318">
        <v>1970776375</v>
      </c>
      <c r="D92" s="318">
        <v>1532207216.6200001</v>
      </c>
      <c r="E92" s="318">
        <v>133946891.43999998</v>
      </c>
      <c r="F92" s="318">
        <v>172234273.03</v>
      </c>
      <c r="G92" s="319">
        <f t="shared" si="2"/>
        <v>38287381.590000018</v>
      </c>
      <c r="H92" s="320">
        <f t="shared" si="3"/>
        <v>0.28584001598238229</v>
      </c>
    </row>
    <row r="93" spans="2:8" x14ac:dyDescent="0.25">
      <c r="B93" s="321" t="s">
        <v>499</v>
      </c>
      <c r="C93" s="322">
        <v>1250000000</v>
      </c>
      <c r="D93" s="322">
        <v>900000000</v>
      </c>
      <c r="E93" s="322">
        <v>26891850.129999999</v>
      </c>
      <c r="F93" s="322">
        <v>93499770.879999995</v>
      </c>
      <c r="G93" s="323">
        <f t="shared" si="2"/>
        <v>66607920.75</v>
      </c>
      <c r="H93" s="324">
        <f t="shared" si="3"/>
        <v>2.476881301509767</v>
      </c>
    </row>
    <row r="94" spans="2:8" x14ac:dyDescent="0.25">
      <c r="B94" s="321" t="s">
        <v>82</v>
      </c>
      <c r="C94" s="322">
        <v>238707950</v>
      </c>
      <c r="D94" s="322">
        <v>117304068.94</v>
      </c>
      <c r="E94" s="322">
        <v>88879697.319999993</v>
      </c>
      <c r="F94" s="322">
        <v>51589652.299999997</v>
      </c>
      <c r="G94" s="323">
        <f t="shared" si="2"/>
        <v>-37290045.019999996</v>
      </c>
      <c r="H94" s="324">
        <f t="shared" si="3"/>
        <v>-0.41955639076652068</v>
      </c>
    </row>
    <row r="95" spans="2:8" x14ac:dyDescent="0.25">
      <c r="B95" s="321" t="s">
        <v>488</v>
      </c>
      <c r="C95" s="322">
        <v>3694504</v>
      </c>
      <c r="D95" s="322">
        <v>150266.20000000019</v>
      </c>
      <c r="E95" s="322"/>
      <c r="F95" s="322">
        <v>0</v>
      </c>
      <c r="G95" s="323">
        <f t="shared" si="2"/>
        <v>0</v>
      </c>
      <c r="H95" s="324" t="str">
        <f t="shared" si="3"/>
        <v>0.0%</v>
      </c>
    </row>
    <row r="96" spans="2:8" x14ac:dyDescent="0.25">
      <c r="B96" s="321" t="s">
        <v>50</v>
      </c>
      <c r="C96" s="322">
        <v>396054554</v>
      </c>
      <c r="D96" s="322">
        <v>208900793</v>
      </c>
      <c r="E96" s="322">
        <v>9484411</v>
      </c>
      <c r="F96" s="322">
        <v>19011791.699999999</v>
      </c>
      <c r="G96" s="323">
        <f t="shared" si="2"/>
        <v>9527380.6999999993</v>
      </c>
      <c r="H96" s="324">
        <f t="shared" si="3"/>
        <v>1.0045305607274926</v>
      </c>
    </row>
    <row r="97" spans="2:8" x14ac:dyDescent="0.25">
      <c r="B97" s="321" t="s">
        <v>489</v>
      </c>
      <c r="C97" s="322">
        <v>2111081</v>
      </c>
      <c r="D97" s="322">
        <v>14158455.380000001</v>
      </c>
      <c r="E97" s="322"/>
      <c r="F97" s="322">
        <v>2243158.31</v>
      </c>
      <c r="G97" s="323">
        <f t="shared" si="2"/>
        <v>2243158.31</v>
      </c>
      <c r="H97" s="324" t="str">
        <f t="shared" si="3"/>
        <v>0.0%</v>
      </c>
    </row>
    <row r="98" spans="2:8" x14ac:dyDescent="0.25">
      <c r="B98" s="321" t="s">
        <v>490</v>
      </c>
      <c r="C98" s="322">
        <v>80208286</v>
      </c>
      <c r="D98" s="322">
        <v>291693633.10000002</v>
      </c>
      <c r="E98" s="322">
        <v>8690932.9900000002</v>
      </c>
      <c r="F98" s="322">
        <v>5889899.8399999999</v>
      </c>
      <c r="G98" s="323">
        <f t="shared" si="2"/>
        <v>-2801033.1500000004</v>
      </c>
      <c r="H98" s="367">
        <f t="shared" si="3"/>
        <v>-0.32229372303559783</v>
      </c>
    </row>
    <row r="99" spans="2:8" x14ac:dyDescent="0.25">
      <c r="B99" s="317" t="s">
        <v>500</v>
      </c>
      <c r="C99" s="318">
        <v>3593877316</v>
      </c>
      <c r="D99" s="318">
        <v>4671910173.4599991</v>
      </c>
      <c r="E99" s="318">
        <v>218970043.19</v>
      </c>
      <c r="F99" s="318">
        <v>649948386.6099999</v>
      </c>
      <c r="G99" s="325">
        <f t="shared" si="2"/>
        <v>430978343.4199999</v>
      </c>
      <c r="H99" s="366">
        <f t="shared" si="3"/>
        <v>1.9682068704075679</v>
      </c>
    </row>
    <row r="100" spans="2:8" x14ac:dyDescent="0.25">
      <c r="B100" s="321" t="s">
        <v>499</v>
      </c>
      <c r="C100" s="322">
        <v>900000000</v>
      </c>
      <c r="D100" s="322">
        <v>731470000</v>
      </c>
      <c r="E100" s="322">
        <v>56290966.039999999</v>
      </c>
      <c r="F100" s="322">
        <v>242461672.53999999</v>
      </c>
      <c r="G100" s="323">
        <f t="shared" si="2"/>
        <v>186170706.5</v>
      </c>
      <c r="H100" s="324">
        <f t="shared" si="3"/>
        <v>3.3072927966400201</v>
      </c>
    </row>
    <row r="101" spans="2:8" x14ac:dyDescent="0.25">
      <c r="B101" s="321" t="s">
        <v>72</v>
      </c>
      <c r="C101" s="322">
        <v>7085308</v>
      </c>
      <c r="D101" s="322">
        <v>0</v>
      </c>
      <c r="E101" s="322"/>
      <c r="F101" s="322"/>
      <c r="G101" s="323">
        <f t="shared" si="2"/>
        <v>0</v>
      </c>
      <c r="H101" s="324" t="str">
        <f t="shared" si="3"/>
        <v>0.0%</v>
      </c>
    </row>
    <row r="102" spans="2:8" x14ac:dyDescent="0.25">
      <c r="B102" s="321" t="s">
        <v>82</v>
      </c>
      <c r="C102" s="322">
        <v>1915602573</v>
      </c>
      <c r="D102" s="322">
        <v>2883578447.4499998</v>
      </c>
      <c r="E102" s="322">
        <v>154541996.37</v>
      </c>
      <c r="F102" s="322">
        <v>392789587.51999998</v>
      </c>
      <c r="G102" s="323">
        <f t="shared" si="2"/>
        <v>238247591.14999998</v>
      </c>
      <c r="H102" s="324">
        <f t="shared" si="3"/>
        <v>1.5416365567039425</v>
      </c>
    </row>
    <row r="103" spans="2:8" x14ac:dyDescent="0.25">
      <c r="B103" s="321" t="s">
        <v>488</v>
      </c>
      <c r="C103" s="322">
        <v>29969498</v>
      </c>
      <c r="D103" s="322">
        <v>87622660.870000005</v>
      </c>
      <c r="E103" s="322">
        <v>0</v>
      </c>
      <c r="F103" s="322">
        <v>0</v>
      </c>
      <c r="G103" s="323">
        <f t="shared" si="2"/>
        <v>0</v>
      </c>
      <c r="H103" s="324" t="str">
        <f t="shared" si="3"/>
        <v>0.0%</v>
      </c>
    </row>
    <row r="104" spans="2:8" x14ac:dyDescent="0.25">
      <c r="B104" s="321" t="s">
        <v>50</v>
      </c>
      <c r="C104" s="322">
        <v>524841948</v>
      </c>
      <c r="D104" s="322">
        <v>698320030.21000004</v>
      </c>
      <c r="E104" s="322"/>
      <c r="F104" s="322"/>
      <c r="G104" s="323">
        <f t="shared" si="2"/>
        <v>0</v>
      </c>
      <c r="H104" s="324" t="str">
        <f t="shared" si="3"/>
        <v>0.0%</v>
      </c>
    </row>
    <row r="105" spans="2:8" x14ac:dyDescent="0.25">
      <c r="B105" s="321" t="s">
        <v>489</v>
      </c>
      <c r="C105" s="322">
        <v>14045132</v>
      </c>
      <c r="D105" s="322">
        <v>8414692.5</v>
      </c>
      <c r="E105" s="322">
        <v>8137080.7800000003</v>
      </c>
      <c r="F105" s="322"/>
      <c r="G105" s="323">
        <f t="shared" si="2"/>
        <v>-8137080.7800000003</v>
      </c>
      <c r="H105" s="324">
        <f t="shared" si="3"/>
        <v>-1</v>
      </c>
    </row>
    <row r="106" spans="2:8" x14ac:dyDescent="0.25">
      <c r="B106" s="321" t="s">
        <v>490</v>
      </c>
      <c r="C106" s="322">
        <v>202332857</v>
      </c>
      <c r="D106" s="322">
        <v>262504342.43000001</v>
      </c>
      <c r="E106" s="322">
        <v>0</v>
      </c>
      <c r="F106" s="322">
        <v>14697126.550000001</v>
      </c>
      <c r="G106" s="323">
        <f t="shared" si="2"/>
        <v>14697126.550000001</v>
      </c>
      <c r="H106" s="324" t="str">
        <f t="shared" si="3"/>
        <v>0.0%</v>
      </c>
    </row>
    <row r="107" spans="2:8" x14ac:dyDescent="0.25">
      <c r="B107" s="317" t="s">
        <v>501</v>
      </c>
      <c r="C107" s="318">
        <v>291330348</v>
      </c>
      <c r="D107" s="318">
        <v>317196964.13000005</v>
      </c>
      <c r="E107" s="318">
        <v>129591673.34</v>
      </c>
      <c r="F107" s="318">
        <v>31527262.240000002</v>
      </c>
      <c r="G107" s="325">
        <f t="shared" si="2"/>
        <v>-98064411.099999994</v>
      </c>
      <c r="H107" s="366">
        <f t="shared" si="3"/>
        <v>-0.75671845707799235</v>
      </c>
    </row>
    <row r="108" spans="2:8" x14ac:dyDescent="0.25">
      <c r="B108" s="321" t="s">
        <v>82</v>
      </c>
      <c r="C108" s="322">
        <v>49782830</v>
      </c>
      <c r="D108" s="322">
        <v>69154964.480000004</v>
      </c>
      <c r="E108" s="322">
        <v>35416951.189999998</v>
      </c>
      <c r="F108" s="322">
        <v>20466356.82</v>
      </c>
      <c r="G108" s="323">
        <f t="shared" si="2"/>
        <v>-14950594.369999997</v>
      </c>
      <c r="H108" s="324">
        <f t="shared" si="3"/>
        <v>-0.42213103803868102</v>
      </c>
    </row>
    <row r="109" spans="2:8" x14ac:dyDescent="0.25">
      <c r="B109" s="321" t="s">
        <v>488</v>
      </c>
      <c r="C109" s="322">
        <v>5149544</v>
      </c>
      <c r="D109" s="322">
        <v>8698861</v>
      </c>
      <c r="E109" s="322">
        <v>4000000</v>
      </c>
      <c r="F109" s="322"/>
      <c r="G109" s="323">
        <f t="shared" si="2"/>
        <v>-4000000</v>
      </c>
      <c r="H109" s="324">
        <f t="shared" si="3"/>
        <v>-1</v>
      </c>
    </row>
    <row r="110" spans="2:8" x14ac:dyDescent="0.25">
      <c r="B110" s="321" t="s">
        <v>489</v>
      </c>
      <c r="C110" s="322"/>
      <c r="D110" s="322">
        <v>536477.68000000005</v>
      </c>
      <c r="E110" s="322">
        <v>0</v>
      </c>
      <c r="F110" s="322"/>
      <c r="G110" s="323">
        <f t="shared" si="2"/>
        <v>0</v>
      </c>
      <c r="H110" s="324" t="str">
        <f t="shared" si="3"/>
        <v>0.0%</v>
      </c>
    </row>
    <row r="111" spans="2:8" x14ac:dyDescent="0.25">
      <c r="B111" s="321" t="s">
        <v>490</v>
      </c>
      <c r="C111" s="322">
        <v>236397974</v>
      </c>
      <c r="D111" s="322">
        <v>238806660.97</v>
      </c>
      <c r="E111" s="322">
        <v>90174722.150000006</v>
      </c>
      <c r="F111" s="322">
        <v>11060905.42</v>
      </c>
      <c r="G111" s="323">
        <f t="shared" si="2"/>
        <v>-79113816.730000004</v>
      </c>
      <c r="H111" s="324">
        <f t="shared" si="3"/>
        <v>-0.87733917935892414</v>
      </c>
    </row>
    <row r="112" spans="2:8" x14ac:dyDescent="0.25">
      <c r="B112" s="321" t="s">
        <v>52</v>
      </c>
      <c r="C112" s="322"/>
      <c r="D112" s="322">
        <v>0</v>
      </c>
      <c r="E112" s="322">
        <v>0</v>
      </c>
      <c r="F112" s="322"/>
      <c r="G112" s="323">
        <f t="shared" si="2"/>
        <v>0</v>
      </c>
      <c r="H112" s="324" t="str">
        <f t="shared" si="3"/>
        <v>0.0%</v>
      </c>
    </row>
    <row r="113" spans="2:8" x14ac:dyDescent="0.25">
      <c r="B113" s="317" t="s">
        <v>502</v>
      </c>
      <c r="C113" s="318">
        <v>542829466</v>
      </c>
      <c r="D113" s="318">
        <v>452001651.21999991</v>
      </c>
      <c r="E113" s="318">
        <v>15370683.73</v>
      </c>
      <c r="F113" s="318">
        <v>50282280.129999995</v>
      </c>
      <c r="G113" s="325">
        <f t="shared" si="2"/>
        <v>34911596.399999991</v>
      </c>
      <c r="H113" s="366">
        <f t="shared" si="3"/>
        <v>2.2713105684336394</v>
      </c>
    </row>
    <row r="114" spans="2:8" x14ac:dyDescent="0.25">
      <c r="B114" s="321" t="s">
        <v>82</v>
      </c>
      <c r="C114" s="322">
        <v>145944324</v>
      </c>
      <c r="D114" s="322">
        <v>103544357.87</v>
      </c>
      <c r="E114" s="322">
        <v>10000000</v>
      </c>
      <c r="F114" s="322">
        <v>37110663.969999999</v>
      </c>
      <c r="G114" s="323">
        <f t="shared" si="2"/>
        <v>27110663.969999999</v>
      </c>
      <c r="H114" s="324">
        <f t="shared" si="3"/>
        <v>2.7110663969999997</v>
      </c>
    </row>
    <row r="115" spans="2:8" x14ac:dyDescent="0.25">
      <c r="B115" s="321" t="s">
        <v>50</v>
      </c>
      <c r="C115" s="322">
        <v>74365648</v>
      </c>
      <c r="D115" s="322">
        <v>160718114.03999999</v>
      </c>
      <c r="E115" s="322">
        <v>5370683.7300000004</v>
      </c>
      <c r="F115" s="322">
        <v>0</v>
      </c>
      <c r="G115" s="323">
        <f t="shared" si="2"/>
        <v>-5370683.7300000004</v>
      </c>
      <c r="H115" s="324">
        <f t="shared" si="3"/>
        <v>-1</v>
      </c>
    </row>
    <row r="116" spans="2:8" x14ac:dyDescent="0.25">
      <c r="B116" s="321" t="s">
        <v>489</v>
      </c>
      <c r="C116" s="322">
        <v>4103995</v>
      </c>
      <c r="D116" s="322">
        <v>103995</v>
      </c>
      <c r="E116" s="322"/>
      <c r="F116" s="322">
        <v>0</v>
      </c>
      <c r="G116" s="323">
        <f t="shared" si="2"/>
        <v>0</v>
      </c>
      <c r="H116" s="324" t="str">
        <f t="shared" si="3"/>
        <v>0.0%</v>
      </c>
    </row>
    <row r="117" spans="2:8" x14ac:dyDescent="0.25">
      <c r="B117" s="321" t="s">
        <v>490</v>
      </c>
      <c r="C117" s="322">
        <v>318415499</v>
      </c>
      <c r="D117" s="322">
        <v>187635184.31000003</v>
      </c>
      <c r="E117" s="322">
        <v>0</v>
      </c>
      <c r="F117" s="322">
        <v>13171616.16</v>
      </c>
      <c r="G117" s="323">
        <f t="shared" si="2"/>
        <v>13171616.16</v>
      </c>
      <c r="H117" s="324" t="str">
        <f t="shared" si="3"/>
        <v>0.0%</v>
      </c>
    </row>
    <row r="118" spans="2:8" x14ac:dyDescent="0.25">
      <c r="B118" s="327" t="s">
        <v>493</v>
      </c>
      <c r="C118" s="328">
        <v>10566528</v>
      </c>
      <c r="D118" s="328">
        <v>10566528</v>
      </c>
      <c r="E118" s="328">
        <v>1001095.1</v>
      </c>
      <c r="F118" s="328">
        <v>192365.9</v>
      </c>
      <c r="G118" s="315">
        <f t="shared" si="2"/>
        <v>-808729.2</v>
      </c>
      <c r="H118" s="316">
        <f t="shared" si="3"/>
        <v>-0.80784452945579288</v>
      </c>
    </row>
    <row r="119" spans="2:8" x14ac:dyDescent="0.25">
      <c r="B119" s="321" t="s">
        <v>72</v>
      </c>
      <c r="C119" s="322">
        <v>10566528</v>
      </c>
      <c r="D119" s="322">
        <v>10566528</v>
      </c>
      <c r="E119" s="322">
        <v>1001095.1</v>
      </c>
      <c r="F119" s="322">
        <v>192365.9</v>
      </c>
      <c r="G119" s="323">
        <f t="shared" si="2"/>
        <v>-808729.2</v>
      </c>
      <c r="H119" s="324">
        <f t="shared" si="3"/>
        <v>-0.80784452945579288</v>
      </c>
    </row>
    <row r="120" spans="2:8" x14ac:dyDescent="0.25">
      <c r="B120" s="313" t="s">
        <v>977</v>
      </c>
      <c r="C120" s="314">
        <v>3331750792</v>
      </c>
      <c r="D120" s="314">
        <v>5200477038.6199999</v>
      </c>
      <c r="E120" s="314">
        <v>852039935.4000001</v>
      </c>
      <c r="F120" s="314">
        <v>455251346.42999995</v>
      </c>
      <c r="G120" s="315">
        <f t="shared" si="2"/>
        <v>-396788588.97000015</v>
      </c>
      <c r="H120" s="316">
        <f t="shared" si="3"/>
        <v>-0.46569247811573894</v>
      </c>
    </row>
    <row r="121" spans="2:8" x14ac:dyDescent="0.25">
      <c r="B121" s="317" t="s">
        <v>508</v>
      </c>
      <c r="C121" s="318"/>
      <c r="D121" s="318">
        <v>0</v>
      </c>
      <c r="E121" s="318">
        <v>296354395.23000002</v>
      </c>
      <c r="F121" s="318"/>
      <c r="G121" s="319">
        <f t="shared" si="2"/>
        <v>-296354395.23000002</v>
      </c>
      <c r="H121" s="320">
        <f t="shared" si="3"/>
        <v>-1</v>
      </c>
    </row>
    <row r="122" spans="2:8" x14ac:dyDescent="0.25">
      <c r="B122" s="321" t="s">
        <v>44</v>
      </c>
      <c r="C122" s="322"/>
      <c r="D122" s="322">
        <v>0</v>
      </c>
      <c r="E122" s="322">
        <v>2895173.96</v>
      </c>
      <c r="F122" s="322"/>
      <c r="G122" s="323">
        <f t="shared" si="2"/>
        <v>-2895173.96</v>
      </c>
      <c r="H122" s="324">
        <f t="shared" si="3"/>
        <v>-1</v>
      </c>
    </row>
    <row r="123" spans="2:8" x14ac:dyDescent="0.25">
      <c r="B123" s="321" t="s">
        <v>82</v>
      </c>
      <c r="C123" s="322"/>
      <c r="D123" s="322">
        <v>0</v>
      </c>
      <c r="E123" s="322">
        <v>113897745.38</v>
      </c>
      <c r="F123" s="322"/>
      <c r="G123" s="323">
        <f t="shared" si="2"/>
        <v>-113897745.38</v>
      </c>
      <c r="H123" s="324">
        <f t="shared" si="3"/>
        <v>-1</v>
      </c>
    </row>
    <row r="124" spans="2:8" x14ac:dyDescent="0.25">
      <c r="B124" s="321" t="s">
        <v>88</v>
      </c>
      <c r="C124" s="322"/>
      <c r="D124" s="322">
        <v>0</v>
      </c>
      <c r="E124" s="322">
        <v>60253708.350000001</v>
      </c>
      <c r="F124" s="322"/>
      <c r="G124" s="323">
        <f t="shared" si="2"/>
        <v>-60253708.350000001</v>
      </c>
      <c r="H124" s="324">
        <f t="shared" si="3"/>
        <v>-1</v>
      </c>
    </row>
    <row r="125" spans="2:8" x14ac:dyDescent="0.25">
      <c r="B125" s="321" t="s">
        <v>488</v>
      </c>
      <c r="C125" s="322"/>
      <c r="D125" s="322">
        <v>0</v>
      </c>
      <c r="E125" s="322"/>
      <c r="F125" s="322"/>
      <c r="G125" s="323">
        <f t="shared" si="2"/>
        <v>0</v>
      </c>
      <c r="H125" s="324" t="str">
        <f t="shared" si="3"/>
        <v>0.0%</v>
      </c>
    </row>
    <row r="126" spans="2:8" x14ac:dyDescent="0.25">
      <c r="B126" s="321" t="s">
        <v>489</v>
      </c>
      <c r="C126" s="322"/>
      <c r="D126" s="322">
        <v>0</v>
      </c>
      <c r="E126" s="322">
        <v>3402284.04</v>
      </c>
      <c r="F126" s="322"/>
      <c r="G126" s="323">
        <f t="shared" si="2"/>
        <v>-3402284.04</v>
      </c>
      <c r="H126" s="324">
        <f t="shared" si="3"/>
        <v>-1</v>
      </c>
    </row>
    <row r="127" spans="2:8" x14ac:dyDescent="0.25">
      <c r="B127" s="321" t="s">
        <v>490</v>
      </c>
      <c r="C127" s="322"/>
      <c r="D127" s="322">
        <v>0</v>
      </c>
      <c r="E127" s="322">
        <v>115905483.5</v>
      </c>
      <c r="F127" s="322"/>
      <c r="G127" s="323">
        <f t="shared" si="2"/>
        <v>-115905483.5</v>
      </c>
      <c r="H127" s="367">
        <f t="shared" si="3"/>
        <v>-1</v>
      </c>
    </row>
    <row r="128" spans="2:8" x14ac:dyDescent="0.25">
      <c r="B128" s="317" t="s">
        <v>503</v>
      </c>
      <c r="C128" s="318">
        <v>878581407</v>
      </c>
      <c r="D128" s="318">
        <v>835847496.69999993</v>
      </c>
      <c r="E128" s="318">
        <v>245949903.97000003</v>
      </c>
      <c r="F128" s="318">
        <v>7213205.0300000003</v>
      </c>
      <c r="G128" s="325">
        <f t="shared" si="2"/>
        <v>-238736698.94000003</v>
      </c>
      <c r="H128" s="366">
        <f t="shared" si="3"/>
        <v>-0.97067205592046157</v>
      </c>
    </row>
    <row r="129" spans="2:8" x14ac:dyDescent="0.25">
      <c r="B129" s="321" t="s">
        <v>47</v>
      </c>
      <c r="C129" s="322">
        <v>15831600</v>
      </c>
      <c r="D129" s="322">
        <v>15831600</v>
      </c>
      <c r="E129" s="322"/>
      <c r="F129" s="322"/>
      <c r="G129" s="323">
        <f t="shared" si="2"/>
        <v>0</v>
      </c>
      <c r="H129" s="324" t="str">
        <f t="shared" si="3"/>
        <v>0.0%</v>
      </c>
    </row>
    <row r="130" spans="2:8" x14ac:dyDescent="0.25">
      <c r="B130" s="321" t="s">
        <v>82</v>
      </c>
      <c r="C130" s="322">
        <v>281844143</v>
      </c>
      <c r="D130" s="322">
        <v>241156247.61000001</v>
      </c>
      <c r="E130" s="322">
        <v>106382297.31</v>
      </c>
      <c r="F130" s="322"/>
      <c r="G130" s="323">
        <f t="shared" si="2"/>
        <v>-106382297.31</v>
      </c>
      <c r="H130" s="324">
        <f t="shared" si="3"/>
        <v>-1</v>
      </c>
    </row>
    <row r="131" spans="2:8" x14ac:dyDescent="0.25">
      <c r="B131" s="321" t="s">
        <v>496</v>
      </c>
      <c r="C131" s="322">
        <v>13620359</v>
      </c>
      <c r="D131" s="322">
        <v>27984775.969999999</v>
      </c>
      <c r="E131" s="322">
        <v>28506232.52</v>
      </c>
      <c r="F131" s="322">
        <v>0</v>
      </c>
      <c r="G131" s="323">
        <f t="shared" si="2"/>
        <v>-28506232.52</v>
      </c>
      <c r="H131" s="324">
        <f t="shared" si="3"/>
        <v>-1</v>
      </c>
    </row>
    <row r="132" spans="2:8" x14ac:dyDescent="0.25">
      <c r="B132" s="321" t="s">
        <v>488</v>
      </c>
      <c r="C132" s="322">
        <v>7487704</v>
      </c>
      <c r="D132" s="322">
        <v>9168794</v>
      </c>
      <c r="E132" s="322">
        <v>951481</v>
      </c>
      <c r="F132" s="322">
        <v>0</v>
      </c>
      <c r="G132" s="323">
        <f t="shared" si="2"/>
        <v>-951481</v>
      </c>
      <c r="H132" s="324">
        <f t="shared" si="3"/>
        <v>-1</v>
      </c>
    </row>
    <row r="133" spans="2:8" x14ac:dyDescent="0.25">
      <c r="B133" s="321" t="s">
        <v>489</v>
      </c>
      <c r="C133" s="322">
        <v>29291213</v>
      </c>
      <c r="D133" s="322">
        <v>2865000</v>
      </c>
      <c r="E133" s="322"/>
      <c r="F133" s="322">
        <v>0</v>
      </c>
      <c r="G133" s="323">
        <f t="shared" si="2"/>
        <v>0</v>
      </c>
      <c r="H133" s="324" t="str">
        <f t="shared" si="3"/>
        <v>0.0%</v>
      </c>
    </row>
    <row r="134" spans="2:8" x14ac:dyDescent="0.25">
      <c r="B134" s="321" t="s">
        <v>490</v>
      </c>
      <c r="C134" s="322">
        <v>530506388</v>
      </c>
      <c r="D134" s="322">
        <v>538841079.12</v>
      </c>
      <c r="E134" s="322">
        <v>110109893.14</v>
      </c>
      <c r="F134" s="322">
        <v>7213205.0300000003</v>
      </c>
      <c r="G134" s="323">
        <f t="shared" si="2"/>
        <v>-102896688.11</v>
      </c>
      <c r="H134" s="324">
        <f t="shared" si="3"/>
        <v>-0.9344908543246998</v>
      </c>
    </row>
    <row r="135" spans="2:8" x14ac:dyDescent="0.25">
      <c r="B135" s="317" t="s">
        <v>978</v>
      </c>
      <c r="C135" s="318">
        <v>2170135035</v>
      </c>
      <c r="D135" s="318">
        <v>2708128587.6400003</v>
      </c>
      <c r="E135" s="318">
        <v>151797754.53</v>
      </c>
      <c r="F135" s="318">
        <v>331527426</v>
      </c>
      <c r="G135" s="325">
        <f t="shared" si="2"/>
        <v>179729671.47</v>
      </c>
      <c r="H135" s="366">
        <f t="shared" si="3"/>
        <v>1.1840074448168452</v>
      </c>
    </row>
    <row r="136" spans="2:8" x14ac:dyDescent="0.25">
      <c r="B136" s="321" t="s">
        <v>82</v>
      </c>
      <c r="C136" s="322">
        <v>940597311</v>
      </c>
      <c r="D136" s="322">
        <v>1024613816.1</v>
      </c>
      <c r="E136" s="322">
        <v>47442958.880000003</v>
      </c>
      <c r="F136" s="322">
        <v>281989416.39999998</v>
      </c>
      <c r="G136" s="323">
        <f t="shared" si="2"/>
        <v>234546457.51999998</v>
      </c>
      <c r="H136" s="324">
        <f t="shared" si="3"/>
        <v>4.9437569463837781</v>
      </c>
    </row>
    <row r="137" spans="2:8" x14ac:dyDescent="0.25">
      <c r="B137" s="321" t="s">
        <v>496</v>
      </c>
      <c r="C137" s="322">
        <v>71271768</v>
      </c>
      <c r="D137" s="322">
        <v>125552630.11000001</v>
      </c>
      <c r="E137" s="322">
        <v>0</v>
      </c>
      <c r="F137" s="322">
        <v>4620864.93</v>
      </c>
      <c r="G137" s="323">
        <f t="shared" si="2"/>
        <v>4620864.93</v>
      </c>
      <c r="H137" s="324" t="str">
        <f t="shared" si="3"/>
        <v>0.0%</v>
      </c>
    </row>
    <row r="138" spans="2:8" x14ac:dyDescent="0.25">
      <c r="B138" s="321" t="s">
        <v>88</v>
      </c>
      <c r="C138" s="322"/>
      <c r="D138" s="322">
        <v>0</v>
      </c>
      <c r="E138" s="322"/>
      <c r="F138" s="322"/>
      <c r="G138" s="323">
        <f t="shared" si="2"/>
        <v>0</v>
      </c>
      <c r="H138" s="324" t="str">
        <f t="shared" si="3"/>
        <v>0.0%</v>
      </c>
    </row>
    <row r="139" spans="2:8" x14ac:dyDescent="0.25">
      <c r="B139" s="321" t="s">
        <v>488</v>
      </c>
      <c r="C139" s="322">
        <v>113354849</v>
      </c>
      <c r="D139" s="322">
        <v>146391331.74000001</v>
      </c>
      <c r="E139" s="322">
        <v>7748128.6200000001</v>
      </c>
      <c r="F139" s="322">
        <v>4524605.05</v>
      </c>
      <c r="G139" s="323">
        <f t="shared" si="2"/>
        <v>-3223523.5700000003</v>
      </c>
      <c r="H139" s="324">
        <f t="shared" si="3"/>
        <v>-0.41603898542407008</v>
      </c>
    </row>
    <row r="140" spans="2:8" x14ac:dyDescent="0.25">
      <c r="B140" s="321" t="s">
        <v>50</v>
      </c>
      <c r="C140" s="322">
        <v>388402000</v>
      </c>
      <c r="D140" s="322">
        <v>741925178</v>
      </c>
      <c r="E140" s="322">
        <v>43418000</v>
      </c>
      <c r="F140" s="322">
        <v>0</v>
      </c>
      <c r="G140" s="323">
        <f t="shared" si="2"/>
        <v>-43418000</v>
      </c>
      <c r="H140" s="324">
        <f t="shared" si="3"/>
        <v>-1</v>
      </c>
    </row>
    <row r="141" spans="2:8" x14ac:dyDescent="0.25">
      <c r="B141" s="321" t="s">
        <v>489</v>
      </c>
      <c r="C141" s="322">
        <v>93212211</v>
      </c>
      <c r="D141" s="322">
        <v>109950730.39</v>
      </c>
      <c r="E141" s="322">
        <v>5755121.46</v>
      </c>
      <c r="F141" s="322">
        <v>0</v>
      </c>
      <c r="G141" s="323">
        <f t="shared" ref="G141:G204" si="4">F141-E141</f>
        <v>-5755121.46</v>
      </c>
      <c r="H141" s="324">
        <f t="shared" ref="H141:H204" si="5">IFERROR(G141/E141,"0.0%")</f>
        <v>-1</v>
      </c>
    </row>
    <row r="142" spans="2:8" x14ac:dyDescent="0.25">
      <c r="B142" s="321" t="s">
        <v>490</v>
      </c>
      <c r="C142" s="322">
        <v>563296896</v>
      </c>
      <c r="D142" s="322">
        <v>559694901.29999995</v>
      </c>
      <c r="E142" s="322">
        <v>47433545.57</v>
      </c>
      <c r="F142" s="322">
        <v>40392539.619999997</v>
      </c>
      <c r="G142" s="323">
        <f t="shared" si="4"/>
        <v>-7041005.950000003</v>
      </c>
      <c r="H142" s="367">
        <f t="shared" si="5"/>
        <v>-0.14843937693017795</v>
      </c>
    </row>
    <row r="143" spans="2:8" x14ac:dyDescent="0.25">
      <c r="B143" s="317" t="s">
        <v>979</v>
      </c>
      <c r="C143" s="318">
        <v>283034350</v>
      </c>
      <c r="D143" s="318">
        <v>1656500954.2799997</v>
      </c>
      <c r="E143" s="318">
        <v>157937881.67000002</v>
      </c>
      <c r="F143" s="318">
        <v>116510715.40000001</v>
      </c>
      <c r="G143" s="325">
        <f t="shared" si="4"/>
        <v>-41427166.270000011</v>
      </c>
      <c r="H143" s="366">
        <f t="shared" si="5"/>
        <v>-0.26230037931342609</v>
      </c>
    </row>
    <row r="144" spans="2:8" x14ac:dyDescent="0.25">
      <c r="B144" s="321" t="s">
        <v>82</v>
      </c>
      <c r="C144" s="322">
        <v>208293041</v>
      </c>
      <c r="D144" s="322">
        <v>1559181032.5500002</v>
      </c>
      <c r="E144" s="322">
        <v>144824957.93000001</v>
      </c>
      <c r="F144" s="322">
        <v>107029446.31</v>
      </c>
      <c r="G144" s="323">
        <f t="shared" si="4"/>
        <v>-37795511.620000005</v>
      </c>
      <c r="H144" s="324">
        <f t="shared" si="5"/>
        <v>-0.26097374485872915</v>
      </c>
    </row>
    <row r="145" spans="2:8" x14ac:dyDescent="0.25">
      <c r="B145" s="321" t="s">
        <v>88</v>
      </c>
      <c r="C145" s="322">
        <v>46832035</v>
      </c>
      <c r="D145" s="322">
        <v>46832035</v>
      </c>
      <c r="E145" s="322">
        <v>1516800</v>
      </c>
      <c r="F145" s="322">
        <v>2280000</v>
      </c>
      <c r="G145" s="323">
        <f t="shared" si="4"/>
        <v>763200</v>
      </c>
      <c r="H145" s="324">
        <f t="shared" si="5"/>
        <v>0.50316455696202533</v>
      </c>
    </row>
    <row r="146" spans="2:8" x14ac:dyDescent="0.25">
      <c r="B146" s="321" t="s">
        <v>489</v>
      </c>
      <c r="C146" s="322">
        <v>2323954</v>
      </c>
      <c r="D146" s="322">
        <v>21587517.559999999</v>
      </c>
      <c r="E146" s="322"/>
      <c r="F146" s="322">
        <v>0</v>
      </c>
      <c r="G146" s="323">
        <f t="shared" si="4"/>
        <v>0</v>
      </c>
      <c r="H146" s="324" t="str">
        <f t="shared" si="5"/>
        <v>0.0%</v>
      </c>
    </row>
    <row r="147" spans="2:8" x14ac:dyDescent="0.25">
      <c r="B147" s="321" t="s">
        <v>490</v>
      </c>
      <c r="C147" s="322">
        <v>25585320</v>
      </c>
      <c r="D147" s="322">
        <v>28900369.169999994</v>
      </c>
      <c r="E147" s="322">
        <v>11596123.74</v>
      </c>
      <c r="F147" s="322">
        <v>7201269.0899999999</v>
      </c>
      <c r="G147" s="323">
        <f t="shared" si="4"/>
        <v>-4394854.6500000004</v>
      </c>
      <c r="H147" s="324">
        <f t="shared" si="5"/>
        <v>-0.3789934247459143</v>
      </c>
    </row>
    <row r="148" spans="2:8" x14ac:dyDescent="0.25">
      <c r="B148" s="313" t="s">
        <v>980</v>
      </c>
      <c r="C148" s="314">
        <v>2477730546</v>
      </c>
      <c r="D148" s="314">
        <v>3871846613.8999996</v>
      </c>
      <c r="E148" s="314">
        <v>438604536.58000004</v>
      </c>
      <c r="F148" s="314">
        <v>341738745.04000002</v>
      </c>
      <c r="G148" s="315">
        <f t="shared" si="4"/>
        <v>-96865791.540000021</v>
      </c>
      <c r="H148" s="316">
        <f t="shared" si="5"/>
        <v>-0.22084995357163165</v>
      </c>
    </row>
    <row r="149" spans="2:8" x14ac:dyDescent="0.25">
      <c r="B149" s="317" t="s">
        <v>504</v>
      </c>
      <c r="C149" s="318">
        <v>777689301</v>
      </c>
      <c r="D149" s="318">
        <v>812543169.01999998</v>
      </c>
      <c r="E149" s="318">
        <v>121904001.00999999</v>
      </c>
      <c r="F149" s="318">
        <v>20510729.239999998</v>
      </c>
      <c r="G149" s="319">
        <f t="shared" si="4"/>
        <v>-101393271.77</v>
      </c>
      <c r="H149" s="320">
        <f t="shared" si="5"/>
        <v>-0.83174687401509106</v>
      </c>
    </row>
    <row r="150" spans="2:8" x14ac:dyDescent="0.25">
      <c r="B150" s="321" t="s">
        <v>82</v>
      </c>
      <c r="C150" s="322">
        <v>185377035</v>
      </c>
      <c r="D150" s="322">
        <v>247310315.76999998</v>
      </c>
      <c r="E150" s="322">
        <v>62315631.759999998</v>
      </c>
      <c r="F150" s="322">
        <v>0</v>
      </c>
      <c r="G150" s="323">
        <f t="shared" si="4"/>
        <v>-62315631.759999998</v>
      </c>
      <c r="H150" s="324">
        <f t="shared" si="5"/>
        <v>-1</v>
      </c>
    </row>
    <row r="151" spans="2:8" x14ac:dyDescent="0.25">
      <c r="B151" s="321" t="s">
        <v>88</v>
      </c>
      <c r="C151" s="322">
        <v>223684296</v>
      </c>
      <c r="D151" s="322">
        <v>229015833.35999998</v>
      </c>
      <c r="E151" s="322">
        <v>18552843.530000001</v>
      </c>
      <c r="F151" s="322">
        <v>6204496.7000000002</v>
      </c>
      <c r="G151" s="323">
        <f t="shared" si="4"/>
        <v>-12348346.830000002</v>
      </c>
      <c r="H151" s="324">
        <f t="shared" si="5"/>
        <v>-0.66557704806989237</v>
      </c>
    </row>
    <row r="152" spans="2:8" x14ac:dyDescent="0.25">
      <c r="B152" s="321" t="s">
        <v>488</v>
      </c>
      <c r="C152" s="322">
        <v>9208476</v>
      </c>
      <c r="D152" s="322">
        <v>11739640.460000001</v>
      </c>
      <c r="E152" s="322">
        <v>0</v>
      </c>
      <c r="F152" s="322">
        <v>0</v>
      </c>
      <c r="G152" s="323">
        <f t="shared" si="4"/>
        <v>0</v>
      </c>
      <c r="H152" s="324" t="str">
        <f t="shared" si="5"/>
        <v>0.0%</v>
      </c>
    </row>
    <row r="153" spans="2:8" x14ac:dyDescent="0.25">
      <c r="B153" s="321" t="s">
        <v>489</v>
      </c>
      <c r="C153" s="322">
        <v>1504759</v>
      </c>
      <c r="D153" s="322">
        <v>3261883.13</v>
      </c>
      <c r="E153" s="322">
        <v>2816161.53</v>
      </c>
      <c r="F153" s="322">
        <v>0</v>
      </c>
      <c r="G153" s="323">
        <f t="shared" si="4"/>
        <v>-2816161.53</v>
      </c>
      <c r="H153" s="324">
        <f t="shared" si="5"/>
        <v>-1</v>
      </c>
    </row>
    <row r="154" spans="2:8" x14ac:dyDescent="0.25">
      <c r="B154" s="321" t="s">
        <v>490</v>
      </c>
      <c r="C154" s="322">
        <v>357914735</v>
      </c>
      <c r="D154" s="322">
        <v>321215496.30000001</v>
      </c>
      <c r="E154" s="322">
        <v>38219364.189999998</v>
      </c>
      <c r="F154" s="322">
        <v>14306232.539999999</v>
      </c>
      <c r="G154" s="323">
        <f t="shared" si="4"/>
        <v>-23913131.649999999</v>
      </c>
      <c r="H154" s="324">
        <f t="shared" si="5"/>
        <v>-0.62568104302103511</v>
      </c>
    </row>
    <row r="155" spans="2:8" x14ac:dyDescent="0.25">
      <c r="B155" s="317" t="s">
        <v>505</v>
      </c>
      <c r="C155" s="318">
        <v>948369693</v>
      </c>
      <c r="D155" s="318">
        <v>1154256128.2799997</v>
      </c>
      <c r="E155" s="318">
        <v>167926422.58000001</v>
      </c>
      <c r="F155" s="318">
        <v>35796085.239999995</v>
      </c>
      <c r="G155" s="325">
        <f t="shared" si="4"/>
        <v>-132130337.34000002</v>
      </c>
      <c r="H155" s="326">
        <f t="shared" si="5"/>
        <v>-0.78683470599782013</v>
      </c>
    </row>
    <row r="156" spans="2:8" x14ac:dyDescent="0.25">
      <c r="B156" s="321" t="s">
        <v>44</v>
      </c>
      <c r="C156" s="322">
        <v>18022658</v>
      </c>
      <c r="D156" s="322">
        <v>18305466.789999999</v>
      </c>
      <c r="E156" s="322">
        <v>0</v>
      </c>
      <c r="F156" s="322">
        <v>0</v>
      </c>
      <c r="G156" s="323">
        <f t="shared" si="4"/>
        <v>0</v>
      </c>
      <c r="H156" s="324" t="str">
        <f t="shared" si="5"/>
        <v>0.0%</v>
      </c>
    </row>
    <row r="157" spans="2:8" x14ac:dyDescent="0.25">
      <c r="B157" s="321" t="s">
        <v>72</v>
      </c>
      <c r="C157" s="322">
        <v>21792574</v>
      </c>
      <c r="D157" s="322">
        <v>12329448.559999999</v>
      </c>
      <c r="E157" s="322"/>
      <c r="F157" s="322"/>
      <c r="G157" s="323">
        <f t="shared" si="4"/>
        <v>0</v>
      </c>
      <c r="H157" s="324" t="str">
        <f t="shared" si="5"/>
        <v>0.0%</v>
      </c>
    </row>
    <row r="158" spans="2:8" x14ac:dyDescent="0.25">
      <c r="B158" s="321" t="s">
        <v>82</v>
      </c>
      <c r="C158" s="322">
        <v>285736473</v>
      </c>
      <c r="D158" s="322">
        <v>208125652.35999998</v>
      </c>
      <c r="E158" s="322">
        <v>139761562.08000001</v>
      </c>
      <c r="F158" s="322">
        <v>12844612.140000001</v>
      </c>
      <c r="G158" s="323">
        <f t="shared" si="4"/>
        <v>-126916949.94000001</v>
      </c>
      <c r="H158" s="324">
        <f t="shared" si="5"/>
        <v>-0.90809624657280452</v>
      </c>
    </row>
    <row r="159" spans="2:8" x14ac:dyDescent="0.25">
      <c r="B159" s="321" t="s">
        <v>496</v>
      </c>
      <c r="C159" s="322">
        <v>29447971</v>
      </c>
      <c r="D159" s="322">
        <v>317588605.09000003</v>
      </c>
      <c r="E159" s="322">
        <v>3798552.31</v>
      </c>
      <c r="F159" s="322">
        <v>1166937.24</v>
      </c>
      <c r="G159" s="323">
        <f t="shared" si="4"/>
        <v>-2631615.0700000003</v>
      </c>
      <c r="H159" s="324">
        <f t="shared" si="5"/>
        <v>-0.69279421612072001</v>
      </c>
    </row>
    <row r="160" spans="2:8" x14ac:dyDescent="0.25">
      <c r="B160" s="321" t="s">
        <v>88</v>
      </c>
      <c r="C160" s="322">
        <v>262241299</v>
      </c>
      <c r="D160" s="322">
        <v>257399788.48999998</v>
      </c>
      <c r="E160" s="322">
        <v>12330913.82</v>
      </c>
      <c r="F160" s="322">
        <v>3892784.82</v>
      </c>
      <c r="G160" s="323">
        <f t="shared" si="4"/>
        <v>-8438129</v>
      </c>
      <c r="H160" s="324">
        <f t="shared" si="5"/>
        <v>-0.68430686672336172</v>
      </c>
    </row>
    <row r="161" spans="2:8" x14ac:dyDescent="0.25">
      <c r="B161" s="321" t="s">
        <v>488</v>
      </c>
      <c r="C161" s="322">
        <v>50173653</v>
      </c>
      <c r="D161" s="322">
        <v>84233101.090000004</v>
      </c>
      <c r="E161" s="322">
        <v>275439.46999999997</v>
      </c>
      <c r="F161" s="322">
        <v>5666021.4199999999</v>
      </c>
      <c r="G161" s="323">
        <f t="shared" si="4"/>
        <v>5390581.9500000002</v>
      </c>
      <c r="H161" s="324">
        <f t="shared" si="5"/>
        <v>19.570840555276995</v>
      </c>
    </row>
    <row r="162" spans="2:8" x14ac:dyDescent="0.25">
      <c r="B162" s="321" t="s">
        <v>489</v>
      </c>
      <c r="C162" s="322">
        <v>10000000</v>
      </c>
      <c r="D162" s="322">
        <v>31785965.899999999</v>
      </c>
      <c r="E162" s="322"/>
      <c r="F162" s="322"/>
      <c r="G162" s="323">
        <f t="shared" si="4"/>
        <v>0</v>
      </c>
      <c r="H162" s="324" t="str">
        <f t="shared" si="5"/>
        <v>0.0%</v>
      </c>
    </row>
    <row r="163" spans="2:8" x14ac:dyDescent="0.25">
      <c r="B163" s="321" t="s">
        <v>490</v>
      </c>
      <c r="C163" s="322">
        <v>249162491</v>
      </c>
      <c r="D163" s="322">
        <v>102695526.00000001</v>
      </c>
      <c r="E163" s="322">
        <v>11759954.9</v>
      </c>
      <c r="F163" s="322">
        <v>12225729.619999999</v>
      </c>
      <c r="G163" s="323">
        <f t="shared" si="4"/>
        <v>465774.71999999881</v>
      </c>
      <c r="H163" s="324">
        <f t="shared" si="5"/>
        <v>3.9606845771151623E-2</v>
      </c>
    </row>
    <row r="164" spans="2:8" x14ac:dyDescent="0.25">
      <c r="B164" s="321" t="s">
        <v>52</v>
      </c>
      <c r="C164" s="322">
        <v>21792574</v>
      </c>
      <c r="D164" s="322">
        <v>121792574</v>
      </c>
      <c r="E164" s="322"/>
      <c r="F164" s="322">
        <v>0</v>
      </c>
      <c r="G164" s="323">
        <f t="shared" si="4"/>
        <v>0</v>
      </c>
      <c r="H164" s="324" t="str">
        <f t="shared" si="5"/>
        <v>0.0%</v>
      </c>
    </row>
    <row r="165" spans="2:8" x14ac:dyDescent="0.25">
      <c r="B165" s="317" t="s">
        <v>506</v>
      </c>
      <c r="C165" s="318">
        <v>540372363</v>
      </c>
      <c r="D165" s="318">
        <v>433685104.73000008</v>
      </c>
      <c r="E165" s="318">
        <v>103643889.14999999</v>
      </c>
      <c r="F165" s="318">
        <v>15851281.76</v>
      </c>
      <c r="G165" s="325">
        <f t="shared" si="4"/>
        <v>-87792607.389999986</v>
      </c>
      <c r="H165" s="366">
        <f t="shared" si="5"/>
        <v>-0.84706014131659002</v>
      </c>
    </row>
    <row r="166" spans="2:8" x14ac:dyDescent="0.25">
      <c r="B166" s="321" t="s">
        <v>44</v>
      </c>
      <c r="C166" s="322">
        <v>13845712</v>
      </c>
      <c r="D166" s="322">
        <v>28751370.939999998</v>
      </c>
      <c r="E166" s="322">
        <v>0</v>
      </c>
      <c r="F166" s="322">
        <v>0</v>
      </c>
      <c r="G166" s="323">
        <f t="shared" si="4"/>
        <v>0</v>
      </c>
      <c r="H166" s="324" t="str">
        <f t="shared" si="5"/>
        <v>0.0%</v>
      </c>
    </row>
    <row r="167" spans="2:8" x14ac:dyDescent="0.25">
      <c r="B167" s="321" t="s">
        <v>82</v>
      </c>
      <c r="C167" s="322">
        <v>172647697</v>
      </c>
      <c r="D167" s="322">
        <v>109017377.59999999</v>
      </c>
      <c r="E167" s="322">
        <v>90403883.849999994</v>
      </c>
      <c r="F167" s="322">
        <v>6000000</v>
      </c>
      <c r="G167" s="323">
        <f t="shared" si="4"/>
        <v>-84403883.849999994</v>
      </c>
      <c r="H167" s="324">
        <f t="shared" si="5"/>
        <v>-0.93363116998429707</v>
      </c>
    </row>
    <row r="168" spans="2:8" x14ac:dyDescent="0.25">
      <c r="B168" s="321" t="s">
        <v>496</v>
      </c>
      <c r="C168" s="322"/>
      <c r="D168" s="322">
        <v>77357501</v>
      </c>
      <c r="E168" s="322"/>
      <c r="F168" s="322">
        <v>6274933.9800000004</v>
      </c>
      <c r="G168" s="323">
        <f t="shared" si="4"/>
        <v>6274933.9800000004</v>
      </c>
      <c r="H168" s="324" t="str">
        <f t="shared" si="5"/>
        <v>0.0%</v>
      </c>
    </row>
    <row r="169" spans="2:8" x14ac:dyDescent="0.25">
      <c r="B169" s="321" t="s">
        <v>88</v>
      </c>
      <c r="C169" s="322">
        <v>195837464</v>
      </c>
      <c r="D169" s="322">
        <v>185425697.21000001</v>
      </c>
      <c r="E169" s="322">
        <v>13240005.300000001</v>
      </c>
      <c r="F169" s="322">
        <v>3576347.78</v>
      </c>
      <c r="G169" s="323">
        <f t="shared" si="4"/>
        <v>-9663657.5200000014</v>
      </c>
      <c r="H169" s="324">
        <f t="shared" si="5"/>
        <v>-0.72988320631563497</v>
      </c>
    </row>
    <row r="170" spans="2:8" x14ac:dyDescent="0.25">
      <c r="B170" s="321" t="s">
        <v>489</v>
      </c>
      <c r="C170" s="322"/>
      <c r="D170" s="322">
        <v>3063624.26</v>
      </c>
      <c r="E170" s="322">
        <v>0</v>
      </c>
      <c r="F170" s="322"/>
      <c r="G170" s="323">
        <f t="shared" si="4"/>
        <v>0</v>
      </c>
      <c r="H170" s="324" t="str">
        <f t="shared" si="5"/>
        <v>0.0%</v>
      </c>
    </row>
    <row r="171" spans="2:8" x14ac:dyDescent="0.25">
      <c r="B171" s="321" t="s">
        <v>490</v>
      </c>
      <c r="C171" s="322">
        <v>158041490</v>
      </c>
      <c r="D171" s="322">
        <v>30069533.720000014</v>
      </c>
      <c r="E171" s="322">
        <v>0</v>
      </c>
      <c r="F171" s="322">
        <v>0</v>
      </c>
      <c r="G171" s="323">
        <f t="shared" si="4"/>
        <v>0</v>
      </c>
      <c r="H171" s="324" t="str">
        <f t="shared" si="5"/>
        <v>0.0%</v>
      </c>
    </row>
    <row r="172" spans="2:8" x14ac:dyDescent="0.25">
      <c r="B172" s="317" t="s">
        <v>507</v>
      </c>
      <c r="C172" s="318">
        <v>211299189</v>
      </c>
      <c r="D172" s="318">
        <v>1471362211.8699999</v>
      </c>
      <c r="E172" s="318">
        <v>45130223.840000004</v>
      </c>
      <c r="F172" s="318">
        <v>269580648.80000001</v>
      </c>
      <c r="G172" s="325">
        <f t="shared" si="4"/>
        <v>224450424.96000001</v>
      </c>
      <c r="H172" s="326">
        <f t="shared" si="5"/>
        <v>4.9733948973030397</v>
      </c>
    </row>
    <row r="173" spans="2:8" x14ac:dyDescent="0.25">
      <c r="B173" s="321" t="s">
        <v>42</v>
      </c>
      <c r="C173" s="322">
        <v>2808030</v>
      </c>
      <c r="D173" s="322">
        <v>2808030</v>
      </c>
      <c r="E173" s="322">
        <v>0</v>
      </c>
      <c r="F173" s="322">
        <v>556223.82999999996</v>
      </c>
      <c r="G173" s="323">
        <f t="shared" si="4"/>
        <v>556223.82999999996</v>
      </c>
      <c r="H173" s="324" t="str">
        <f t="shared" si="5"/>
        <v>0.0%</v>
      </c>
    </row>
    <row r="174" spans="2:8" x14ac:dyDescent="0.25">
      <c r="B174" s="321" t="s">
        <v>499</v>
      </c>
      <c r="C174" s="322"/>
      <c r="D174" s="322">
        <v>0</v>
      </c>
      <c r="E174" s="322"/>
      <c r="F174" s="322"/>
      <c r="G174" s="323">
        <f t="shared" si="4"/>
        <v>0</v>
      </c>
      <c r="H174" s="324" t="str">
        <f t="shared" si="5"/>
        <v>0.0%</v>
      </c>
    </row>
    <row r="175" spans="2:8" x14ac:dyDescent="0.25">
      <c r="B175" s="321" t="s">
        <v>44</v>
      </c>
      <c r="C175" s="322">
        <v>2400000</v>
      </c>
      <c r="D175" s="322">
        <v>23914778.09</v>
      </c>
      <c r="E175" s="322">
        <v>0</v>
      </c>
      <c r="F175" s="322">
        <v>0</v>
      </c>
      <c r="G175" s="323">
        <f t="shared" si="4"/>
        <v>0</v>
      </c>
      <c r="H175" s="324" t="str">
        <f t="shared" si="5"/>
        <v>0.0%</v>
      </c>
    </row>
    <row r="176" spans="2:8" x14ac:dyDescent="0.25">
      <c r="B176" s="321" t="s">
        <v>72</v>
      </c>
      <c r="C176" s="322">
        <v>2855017</v>
      </c>
      <c r="D176" s="322">
        <v>0</v>
      </c>
      <c r="E176" s="322"/>
      <c r="F176" s="322"/>
      <c r="G176" s="323">
        <f t="shared" si="4"/>
        <v>0</v>
      </c>
      <c r="H176" s="324" t="str">
        <f t="shared" si="5"/>
        <v>0.0%</v>
      </c>
    </row>
    <row r="177" spans="2:8" x14ac:dyDescent="0.25">
      <c r="B177" s="321" t="s">
        <v>80</v>
      </c>
      <c r="C177" s="322"/>
      <c r="D177" s="322">
        <v>64126000</v>
      </c>
      <c r="E177" s="322"/>
      <c r="F177" s="322">
        <v>575036.61</v>
      </c>
      <c r="G177" s="323">
        <f t="shared" si="4"/>
        <v>575036.61</v>
      </c>
      <c r="H177" s="324" t="str">
        <f t="shared" si="5"/>
        <v>0.0%</v>
      </c>
    </row>
    <row r="178" spans="2:8" x14ac:dyDescent="0.25">
      <c r="B178" s="321" t="s">
        <v>82</v>
      </c>
      <c r="C178" s="322">
        <v>166434093</v>
      </c>
      <c r="D178" s="322">
        <v>1159888807.22</v>
      </c>
      <c r="E178" s="322">
        <v>45130223.840000004</v>
      </c>
      <c r="F178" s="322">
        <v>268449388.36000001</v>
      </c>
      <c r="G178" s="323">
        <f t="shared" si="4"/>
        <v>223319164.52000001</v>
      </c>
      <c r="H178" s="324">
        <f t="shared" si="5"/>
        <v>4.9483283156700599</v>
      </c>
    </row>
    <row r="179" spans="2:8" x14ac:dyDescent="0.25">
      <c r="B179" s="321" t="s">
        <v>488</v>
      </c>
      <c r="C179" s="322"/>
      <c r="D179" s="322">
        <v>9462001</v>
      </c>
      <c r="E179" s="322"/>
      <c r="F179" s="322"/>
      <c r="G179" s="323">
        <f t="shared" si="4"/>
        <v>0</v>
      </c>
      <c r="H179" s="324" t="str">
        <f t="shared" si="5"/>
        <v>0.0%</v>
      </c>
    </row>
    <row r="180" spans="2:8" x14ac:dyDescent="0.25">
      <c r="B180" s="321" t="s">
        <v>489</v>
      </c>
      <c r="C180" s="322">
        <v>1581666</v>
      </c>
      <c r="D180" s="322">
        <v>206781665.04000002</v>
      </c>
      <c r="E180" s="322"/>
      <c r="F180" s="322">
        <v>0</v>
      </c>
      <c r="G180" s="323">
        <f t="shared" si="4"/>
        <v>0</v>
      </c>
      <c r="H180" s="324" t="str">
        <f t="shared" si="5"/>
        <v>0.0%</v>
      </c>
    </row>
    <row r="181" spans="2:8" x14ac:dyDescent="0.25">
      <c r="B181" s="321" t="s">
        <v>490</v>
      </c>
      <c r="C181" s="322">
        <v>35220383</v>
      </c>
      <c r="D181" s="322">
        <v>4380930.5199999986</v>
      </c>
      <c r="E181" s="322">
        <v>0</v>
      </c>
      <c r="F181" s="322">
        <v>0</v>
      </c>
      <c r="G181" s="323">
        <f t="shared" si="4"/>
        <v>0</v>
      </c>
      <c r="H181" s="324" t="str">
        <f t="shared" si="5"/>
        <v>0.0%</v>
      </c>
    </row>
    <row r="182" spans="2:8" x14ac:dyDescent="0.25">
      <c r="B182" s="313" t="s">
        <v>981</v>
      </c>
      <c r="C182" s="314">
        <v>2772022663</v>
      </c>
      <c r="D182" s="314">
        <v>3544046478.5600004</v>
      </c>
      <c r="E182" s="314">
        <v>182805575.56</v>
      </c>
      <c r="F182" s="314">
        <v>237562082.22</v>
      </c>
      <c r="G182" s="315">
        <f t="shared" si="4"/>
        <v>54756506.659999996</v>
      </c>
      <c r="H182" s="316">
        <f t="shared" si="5"/>
        <v>0.2995341170107142</v>
      </c>
    </row>
    <row r="183" spans="2:8" x14ac:dyDescent="0.25">
      <c r="B183" s="317" t="s">
        <v>508</v>
      </c>
      <c r="C183" s="318">
        <v>1270243471</v>
      </c>
      <c r="D183" s="318">
        <v>1898452258.2499998</v>
      </c>
      <c r="E183" s="318"/>
      <c r="F183" s="318">
        <v>68917985.840000004</v>
      </c>
      <c r="G183" s="319">
        <f t="shared" si="4"/>
        <v>68917985.840000004</v>
      </c>
      <c r="H183" s="320" t="str">
        <f t="shared" si="5"/>
        <v>0.0%</v>
      </c>
    </row>
    <row r="184" spans="2:8" x14ac:dyDescent="0.25">
      <c r="B184" s="321" t="s">
        <v>44</v>
      </c>
      <c r="C184" s="322">
        <v>1128082</v>
      </c>
      <c r="D184" s="322">
        <v>228519</v>
      </c>
      <c r="E184" s="322"/>
      <c r="F184" s="322">
        <v>0</v>
      </c>
      <c r="G184" s="323">
        <f t="shared" si="4"/>
        <v>0</v>
      </c>
      <c r="H184" s="324" t="str">
        <f t="shared" si="5"/>
        <v>0.0%</v>
      </c>
    </row>
    <row r="185" spans="2:8" x14ac:dyDescent="0.25">
      <c r="B185" s="321" t="s">
        <v>82</v>
      </c>
      <c r="C185" s="322">
        <v>382183716</v>
      </c>
      <c r="D185" s="322">
        <v>486750989.25</v>
      </c>
      <c r="E185" s="322"/>
      <c r="F185" s="322">
        <v>33930320.25</v>
      </c>
      <c r="G185" s="323">
        <f t="shared" si="4"/>
        <v>33930320.25</v>
      </c>
      <c r="H185" s="324" t="str">
        <f t="shared" si="5"/>
        <v>0.0%</v>
      </c>
    </row>
    <row r="186" spans="2:8" x14ac:dyDescent="0.25">
      <c r="B186" s="321" t="s">
        <v>88</v>
      </c>
      <c r="C186" s="322">
        <v>328970565</v>
      </c>
      <c r="D186" s="322">
        <v>545218003.48000002</v>
      </c>
      <c r="E186" s="322"/>
      <c r="F186" s="322">
        <v>6145787.0300000003</v>
      </c>
      <c r="G186" s="323">
        <f t="shared" si="4"/>
        <v>6145787.0300000003</v>
      </c>
      <c r="H186" s="324" t="str">
        <f t="shared" si="5"/>
        <v>0.0%</v>
      </c>
    </row>
    <row r="187" spans="2:8" x14ac:dyDescent="0.25">
      <c r="B187" s="321" t="s">
        <v>488</v>
      </c>
      <c r="C187" s="322">
        <v>49870810</v>
      </c>
      <c r="D187" s="322">
        <v>16891520</v>
      </c>
      <c r="E187" s="322"/>
      <c r="F187" s="322"/>
      <c r="G187" s="323">
        <f t="shared" si="4"/>
        <v>0</v>
      </c>
      <c r="H187" s="324" t="str">
        <f t="shared" si="5"/>
        <v>0.0%</v>
      </c>
    </row>
    <row r="188" spans="2:8" x14ac:dyDescent="0.25">
      <c r="B188" s="321" t="s">
        <v>489</v>
      </c>
      <c r="C188" s="322">
        <v>8438877</v>
      </c>
      <c r="D188" s="322">
        <v>36295807</v>
      </c>
      <c r="E188" s="322"/>
      <c r="F188" s="322">
        <v>0</v>
      </c>
      <c r="G188" s="323">
        <f t="shared" si="4"/>
        <v>0</v>
      </c>
      <c r="H188" s="324" t="str">
        <f t="shared" si="5"/>
        <v>0.0%</v>
      </c>
    </row>
    <row r="189" spans="2:8" x14ac:dyDescent="0.25">
      <c r="B189" s="321" t="s">
        <v>490</v>
      </c>
      <c r="C189" s="322">
        <v>499651421</v>
      </c>
      <c r="D189" s="322">
        <v>813067419.51999986</v>
      </c>
      <c r="E189" s="322"/>
      <c r="F189" s="322">
        <v>28841878.559999999</v>
      </c>
      <c r="G189" s="323">
        <f t="shared" si="4"/>
        <v>28841878.559999999</v>
      </c>
      <c r="H189" s="367" t="str">
        <f t="shared" si="5"/>
        <v>0.0%</v>
      </c>
    </row>
    <row r="190" spans="2:8" x14ac:dyDescent="0.25">
      <c r="B190" s="317" t="s">
        <v>982</v>
      </c>
      <c r="C190" s="318">
        <v>617195655</v>
      </c>
      <c r="D190" s="318">
        <v>861813955.40999997</v>
      </c>
      <c r="E190" s="318">
        <v>73091695.430000007</v>
      </c>
      <c r="F190" s="318">
        <v>25040919.719999999</v>
      </c>
      <c r="G190" s="325">
        <f t="shared" si="4"/>
        <v>-48050775.710000008</v>
      </c>
      <c r="H190" s="366">
        <f t="shared" si="5"/>
        <v>-0.65740403786389501</v>
      </c>
    </row>
    <row r="191" spans="2:8" x14ac:dyDescent="0.25">
      <c r="B191" s="321" t="s">
        <v>499</v>
      </c>
      <c r="C191" s="322">
        <v>12570757</v>
      </c>
      <c r="D191" s="322">
        <v>13013306.539999999</v>
      </c>
      <c r="E191" s="322"/>
      <c r="F191" s="322"/>
      <c r="G191" s="323">
        <f t="shared" si="4"/>
        <v>0</v>
      </c>
      <c r="H191" s="324" t="str">
        <f t="shared" si="5"/>
        <v>0.0%</v>
      </c>
    </row>
    <row r="192" spans="2:8" x14ac:dyDescent="0.25">
      <c r="B192" s="321" t="s">
        <v>82</v>
      </c>
      <c r="C192" s="322">
        <v>188104526</v>
      </c>
      <c r="D192" s="322">
        <v>522886721.74000001</v>
      </c>
      <c r="E192" s="322">
        <v>59067701.340000004</v>
      </c>
      <c r="F192" s="322">
        <v>13047482.630000001</v>
      </c>
      <c r="G192" s="323">
        <f t="shared" si="4"/>
        <v>-46020218.710000001</v>
      </c>
      <c r="H192" s="324">
        <f t="shared" si="5"/>
        <v>-0.7791096938934986</v>
      </c>
    </row>
    <row r="193" spans="2:8" x14ac:dyDescent="0.25">
      <c r="B193" s="321" t="s">
        <v>496</v>
      </c>
      <c r="C193" s="322">
        <v>881336</v>
      </c>
      <c r="D193" s="322">
        <v>2106068.87</v>
      </c>
      <c r="E193" s="322">
        <v>0</v>
      </c>
      <c r="F193" s="322">
        <v>0</v>
      </c>
      <c r="G193" s="323">
        <f t="shared" si="4"/>
        <v>0</v>
      </c>
      <c r="H193" s="324" t="str">
        <f t="shared" si="5"/>
        <v>0.0%</v>
      </c>
    </row>
    <row r="194" spans="2:8" x14ac:dyDescent="0.25">
      <c r="B194" s="321" t="s">
        <v>88</v>
      </c>
      <c r="C194" s="322">
        <v>180366795</v>
      </c>
      <c r="D194" s="322">
        <v>182649500.53999999</v>
      </c>
      <c r="E194" s="322">
        <v>10069575.470000001</v>
      </c>
      <c r="F194" s="322">
        <v>2777973.73</v>
      </c>
      <c r="G194" s="323">
        <f t="shared" si="4"/>
        <v>-7291601.7400000002</v>
      </c>
      <c r="H194" s="324">
        <f t="shared" si="5"/>
        <v>-0.72412206072874286</v>
      </c>
    </row>
    <row r="195" spans="2:8" x14ac:dyDescent="0.25">
      <c r="B195" s="321" t="s">
        <v>488</v>
      </c>
      <c r="C195" s="322"/>
      <c r="D195" s="322">
        <v>10615720.07</v>
      </c>
      <c r="E195" s="322">
        <v>0</v>
      </c>
      <c r="F195" s="322">
        <v>0</v>
      </c>
      <c r="G195" s="323">
        <f t="shared" si="4"/>
        <v>0</v>
      </c>
      <c r="H195" s="324" t="str">
        <f t="shared" si="5"/>
        <v>0.0%</v>
      </c>
    </row>
    <row r="196" spans="2:8" x14ac:dyDescent="0.25">
      <c r="B196" s="321" t="s">
        <v>489</v>
      </c>
      <c r="C196" s="322"/>
      <c r="D196" s="322">
        <v>4812162.1500000004</v>
      </c>
      <c r="E196" s="322">
        <v>0</v>
      </c>
      <c r="F196" s="322">
        <v>0</v>
      </c>
      <c r="G196" s="323">
        <f t="shared" si="4"/>
        <v>0</v>
      </c>
      <c r="H196" s="324" t="str">
        <f t="shared" si="5"/>
        <v>0.0%</v>
      </c>
    </row>
    <row r="197" spans="2:8" x14ac:dyDescent="0.25">
      <c r="B197" s="321" t="s">
        <v>490</v>
      </c>
      <c r="C197" s="322">
        <v>235272241</v>
      </c>
      <c r="D197" s="322">
        <v>125730475.50000003</v>
      </c>
      <c r="E197" s="322">
        <v>3954418.62</v>
      </c>
      <c r="F197" s="322">
        <v>9215463.3599999994</v>
      </c>
      <c r="G197" s="323">
        <f t="shared" si="4"/>
        <v>5261044.7399999993</v>
      </c>
      <c r="H197" s="367">
        <f t="shared" si="5"/>
        <v>1.3304218004112067</v>
      </c>
    </row>
    <row r="198" spans="2:8" x14ac:dyDescent="0.25">
      <c r="B198" s="317" t="s">
        <v>509</v>
      </c>
      <c r="C198" s="318">
        <v>748337412</v>
      </c>
      <c r="D198" s="318">
        <v>733572389.89999998</v>
      </c>
      <c r="E198" s="318">
        <v>109713880.13</v>
      </c>
      <c r="F198" s="318">
        <v>143603176.66</v>
      </c>
      <c r="G198" s="325">
        <f t="shared" si="4"/>
        <v>33889296.530000001</v>
      </c>
      <c r="H198" s="366">
        <f t="shared" si="5"/>
        <v>0.30888795920666162</v>
      </c>
    </row>
    <row r="199" spans="2:8" x14ac:dyDescent="0.25">
      <c r="B199" s="321" t="s">
        <v>44</v>
      </c>
      <c r="C199" s="322">
        <v>16000000</v>
      </c>
      <c r="D199" s="322">
        <v>3100000</v>
      </c>
      <c r="E199" s="322"/>
      <c r="F199" s="322">
        <v>0</v>
      </c>
      <c r="G199" s="323">
        <f t="shared" si="4"/>
        <v>0</v>
      </c>
      <c r="H199" s="324" t="str">
        <f t="shared" si="5"/>
        <v>0.0%</v>
      </c>
    </row>
    <row r="200" spans="2:8" x14ac:dyDescent="0.25">
      <c r="B200" s="321" t="s">
        <v>82</v>
      </c>
      <c r="C200" s="322">
        <v>209427652</v>
      </c>
      <c r="D200" s="322">
        <v>304706196.70999998</v>
      </c>
      <c r="E200" s="322">
        <v>48679107.159999996</v>
      </c>
      <c r="F200" s="322">
        <v>128109188.02</v>
      </c>
      <c r="G200" s="323">
        <f t="shared" si="4"/>
        <v>79430080.859999999</v>
      </c>
      <c r="H200" s="324">
        <f t="shared" si="5"/>
        <v>1.6317078412906538</v>
      </c>
    </row>
    <row r="201" spans="2:8" x14ac:dyDescent="0.25">
      <c r="B201" s="321" t="s">
        <v>88</v>
      </c>
      <c r="C201" s="322">
        <v>158899581</v>
      </c>
      <c r="D201" s="322">
        <v>161291176.91999999</v>
      </c>
      <c r="E201" s="322">
        <v>17154901.710000001</v>
      </c>
      <c r="F201" s="322">
        <v>2711588.87</v>
      </c>
      <c r="G201" s="323">
        <f t="shared" si="4"/>
        <v>-14443312.84</v>
      </c>
      <c r="H201" s="324">
        <f t="shared" si="5"/>
        <v>-0.84193503898542588</v>
      </c>
    </row>
    <row r="202" spans="2:8" x14ac:dyDescent="0.25">
      <c r="B202" s="321" t="s">
        <v>488</v>
      </c>
      <c r="C202" s="322">
        <v>38522336</v>
      </c>
      <c r="D202" s="322">
        <v>130943936.85000001</v>
      </c>
      <c r="E202" s="322">
        <v>15257499.560000001</v>
      </c>
      <c r="F202" s="322">
        <v>11724101.960000001</v>
      </c>
      <c r="G202" s="323">
        <f t="shared" si="4"/>
        <v>-3533397.5999999996</v>
      </c>
      <c r="H202" s="324">
        <f t="shared" si="5"/>
        <v>-0.23158431603454685</v>
      </c>
    </row>
    <row r="203" spans="2:8" x14ac:dyDescent="0.25">
      <c r="B203" s="321" t="s">
        <v>50</v>
      </c>
      <c r="C203" s="322"/>
      <c r="D203" s="322">
        <v>990000</v>
      </c>
      <c r="E203" s="322"/>
      <c r="F203" s="322"/>
      <c r="G203" s="323">
        <f t="shared" si="4"/>
        <v>0</v>
      </c>
      <c r="H203" s="324" t="str">
        <f t="shared" si="5"/>
        <v>0.0%</v>
      </c>
    </row>
    <row r="204" spans="2:8" x14ac:dyDescent="0.25">
      <c r="B204" s="321" t="s">
        <v>489</v>
      </c>
      <c r="C204" s="322">
        <v>15875930</v>
      </c>
      <c r="D204" s="322">
        <v>37532503.350000009</v>
      </c>
      <c r="E204" s="322">
        <v>16623473.75</v>
      </c>
      <c r="F204" s="322">
        <v>1058297.81</v>
      </c>
      <c r="G204" s="323">
        <f t="shared" si="4"/>
        <v>-15565175.939999999</v>
      </c>
      <c r="H204" s="324">
        <f t="shared" si="5"/>
        <v>-0.93633714433482951</v>
      </c>
    </row>
    <row r="205" spans="2:8" x14ac:dyDescent="0.25">
      <c r="B205" s="321" t="s">
        <v>490</v>
      </c>
      <c r="C205" s="322">
        <v>309611913</v>
      </c>
      <c r="D205" s="322">
        <v>95008576.069999993</v>
      </c>
      <c r="E205" s="322">
        <v>11998897.949999999</v>
      </c>
      <c r="F205" s="322">
        <v>0</v>
      </c>
      <c r="G205" s="323">
        <f t="shared" ref="G205:G269" si="6">F205-E205</f>
        <v>-11998897.949999999</v>
      </c>
      <c r="H205" s="324">
        <f t="shared" ref="H205:H269" si="7">IFERROR(G205/E205,"0.0%")</f>
        <v>-1</v>
      </c>
    </row>
    <row r="206" spans="2:8" x14ac:dyDescent="0.25">
      <c r="B206" s="317" t="s">
        <v>493</v>
      </c>
      <c r="C206" s="318">
        <v>136246125</v>
      </c>
      <c r="D206" s="318">
        <v>50207875</v>
      </c>
      <c r="E206" s="318">
        <v>0</v>
      </c>
      <c r="F206" s="318">
        <v>0</v>
      </c>
      <c r="G206" s="325">
        <f t="shared" si="6"/>
        <v>0</v>
      </c>
      <c r="H206" s="326" t="str">
        <f t="shared" si="7"/>
        <v>0.0%</v>
      </c>
    </row>
    <row r="207" spans="2:8" x14ac:dyDescent="0.25">
      <c r="B207" s="321" t="s">
        <v>488</v>
      </c>
      <c r="C207" s="322">
        <v>115228125</v>
      </c>
      <c r="D207" s="322">
        <v>29189875</v>
      </c>
      <c r="E207" s="322"/>
      <c r="F207" s="322">
        <v>0</v>
      </c>
      <c r="G207" s="323">
        <f t="shared" si="6"/>
        <v>0</v>
      </c>
      <c r="H207" s="324" t="str">
        <f t="shared" si="7"/>
        <v>0.0%</v>
      </c>
    </row>
    <row r="208" spans="2:8" x14ac:dyDescent="0.25">
      <c r="B208" s="321" t="s">
        <v>50</v>
      </c>
      <c r="C208" s="322">
        <v>21018000</v>
      </c>
      <c r="D208" s="322">
        <v>21018000</v>
      </c>
      <c r="E208" s="322">
        <v>0</v>
      </c>
      <c r="F208" s="322"/>
      <c r="G208" s="323">
        <f t="shared" si="6"/>
        <v>0</v>
      </c>
      <c r="H208" s="324" t="str">
        <f t="shared" si="7"/>
        <v>0.0%</v>
      </c>
    </row>
    <row r="209" spans="2:8" x14ac:dyDescent="0.25">
      <c r="B209" s="313" t="s">
        <v>983</v>
      </c>
      <c r="C209" s="314">
        <v>3262837251</v>
      </c>
      <c r="D209" s="314">
        <v>3731151812.5900002</v>
      </c>
      <c r="E209" s="314">
        <v>401230105.81999999</v>
      </c>
      <c r="F209" s="314">
        <v>421014678.26999998</v>
      </c>
      <c r="G209" s="315">
        <f t="shared" si="6"/>
        <v>19784572.449999988</v>
      </c>
      <c r="H209" s="316">
        <f t="shared" si="7"/>
        <v>4.9309790474386161E-2</v>
      </c>
    </row>
    <row r="210" spans="2:8" x14ac:dyDescent="0.25">
      <c r="B210" s="317" t="s">
        <v>510</v>
      </c>
      <c r="C210" s="318">
        <v>730951255</v>
      </c>
      <c r="D210" s="318">
        <v>1045557107.8199999</v>
      </c>
      <c r="E210" s="318">
        <v>165597351.85000002</v>
      </c>
      <c r="F210" s="318">
        <v>150264260.38999999</v>
      </c>
      <c r="G210" s="319">
        <f t="shared" si="6"/>
        <v>-15333091.460000038</v>
      </c>
      <c r="H210" s="320">
        <f t="shared" si="7"/>
        <v>-9.259261267588946E-2</v>
      </c>
    </row>
    <row r="211" spans="2:8" x14ac:dyDescent="0.25">
      <c r="B211" s="321" t="s">
        <v>82</v>
      </c>
      <c r="C211" s="322">
        <v>407350856</v>
      </c>
      <c r="D211" s="322">
        <v>528238061.03000003</v>
      </c>
      <c r="E211" s="322">
        <v>92371808.200000003</v>
      </c>
      <c r="F211" s="322">
        <v>113167511.45999999</v>
      </c>
      <c r="G211" s="323">
        <f t="shared" si="6"/>
        <v>20795703.25999999</v>
      </c>
      <c r="H211" s="324">
        <f t="shared" si="7"/>
        <v>0.22513041224627656</v>
      </c>
    </row>
    <row r="212" spans="2:8" x14ac:dyDescent="0.25">
      <c r="B212" s="321" t="s">
        <v>496</v>
      </c>
      <c r="C212" s="322">
        <v>47840351</v>
      </c>
      <c r="D212" s="322">
        <v>252159587.08000004</v>
      </c>
      <c r="E212" s="322">
        <v>61840413.539999999</v>
      </c>
      <c r="F212" s="322">
        <v>9287809.1799999997</v>
      </c>
      <c r="G212" s="323">
        <f t="shared" si="6"/>
        <v>-52552604.359999999</v>
      </c>
      <c r="H212" s="324">
        <f t="shared" si="7"/>
        <v>-0.84981004090484613</v>
      </c>
    </row>
    <row r="213" spans="2:8" x14ac:dyDescent="0.25">
      <c r="B213" s="321" t="s">
        <v>488</v>
      </c>
      <c r="C213" s="322">
        <v>53986718</v>
      </c>
      <c r="D213" s="322">
        <v>16250000</v>
      </c>
      <c r="E213" s="322">
        <v>0</v>
      </c>
      <c r="F213" s="322">
        <v>14819167.140000001</v>
      </c>
      <c r="G213" s="323">
        <f t="shared" si="6"/>
        <v>14819167.140000001</v>
      </c>
      <c r="H213" s="324" t="str">
        <f t="shared" si="7"/>
        <v>0.0%</v>
      </c>
    </row>
    <row r="214" spans="2:8" x14ac:dyDescent="0.25">
      <c r="B214" s="321" t="s">
        <v>50</v>
      </c>
      <c r="C214" s="322">
        <v>69496778</v>
      </c>
      <c r="D214" s="322">
        <v>105562266</v>
      </c>
      <c r="E214" s="322"/>
      <c r="F214" s="322">
        <v>69067.210000000006</v>
      </c>
      <c r="G214" s="323">
        <f t="shared" si="6"/>
        <v>69067.210000000006</v>
      </c>
      <c r="H214" s="324" t="str">
        <f t="shared" si="7"/>
        <v>0.0%</v>
      </c>
    </row>
    <row r="215" spans="2:8" x14ac:dyDescent="0.25">
      <c r="B215" s="321" t="s">
        <v>489</v>
      </c>
      <c r="C215" s="322">
        <v>18101005</v>
      </c>
      <c r="D215" s="322">
        <v>8047829.6799999997</v>
      </c>
      <c r="E215" s="322">
        <v>0</v>
      </c>
      <c r="F215" s="322">
        <v>2313741.16</v>
      </c>
      <c r="G215" s="323">
        <f t="shared" si="6"/>
        <v>2313741.16</v>
      </c>
      <c r="H215" s="324" t="str">
        <f t="shared" si="7"/>
        <v>0.0%</v>
      </c>
    </row>
    <row r="216" spans="2:8" x14ac:dyDescent="0.25">
      <c r="B216" s="321" t="s">
        <v>490</v>
      </c>
      <c r="C216" s="322">
        <v>134175547</v>
      </c>
      <c r="D216" s="322">
        <v>135299364.03</v>
      </c>
      <c r="E216" s="322">
        <v>11385130.109999999</v>
      </c>
      <c r="F216" s="322">
        <v>10606964.24</v>
      </c>
      <c r="G216" s="323">
        <f t="shared" si="6"/>
        <v>-778165.86999999918</v>
      </c>
      <c r="H216" s="324">
        <f t="shared" si="7"/>
        <v>-6.8349317265729445E-2</v>
      </c>
    </row>
    <row r="217" spans="2:8" x14ac:dyDescent="0.25">
      <c r="B217" s="317" t="s">
        <v>511</v>
      </c>
      <c r="C217" s="318">
        <v>2061577017</v>
      </c>
      <c r="D217" s="318">
        <v>2017420166.7000005</v>
      </c>
      <c r="E217" s="318">
        <v>183298587.71000001</v>
      </c>
      <c r="F217" s="318">
        <v>152841433.56999999</v>
      </c>
      <c r="G217" s="319">
        <f t="shared" si="6"/>
        <v>-30457154.140000015</v>
      </c>
      <c r="H217" s="320">
        <f t="shared" si="7"/>
        <v>-0.16616142284842275</v>
      </c>
    </row>
    <row r="218" spans="2:8" x14ac:dyDescent="0.25">
      <c r="B218" s="321" t="s">
        <v>42</v>
      </c>
      <c r="C218" s="322">
        <v>15054041</v>
      </c>
      <c r="D218" s="322">
        <v>27090637</v>
      </c>
      <c r="E218" s="322"/>
      <c r="F218" s="322">
        <v>0</v>
      </c>
      <c r="G218" s="323">
        <f t="shared" si="6"/>
        <v>0</v>
      </c>
      <c r="H218" s="324" t="str">
        <f t="shared" si="7"/>
        <v>0.0%</v>
      </c>
    </row>
    <row r="219" spans="2:8" x14ac:dyDescent="0.25">
      <c r="B219" s="321" t="s">
        <v>44</v>
      </c>
      <c r="C219" s="322"/>
      <c r="D219" s="322">
        <v>114983544</v>
      </c>
      <c r="E219" s="322"/>
      <c r="F219" s="322"/>
      <c r="G219" s="323">
        <f t="shared" si="6"/>
        <v>0</v>
      </c>
      <c r="H219" s="324" t="str">
        <f t="shared" si="7"/>
        <v>0.0%</v>
      </c>
    </row>
    <row r="220" spans="2:8" x14ac:dyDescent="0.25">
      <c r="B220" s="321" t="s">
        <v>82</v>
      </c>
      <c r="C220" s="322">
        <v>1030491008</v>
      </c>
      <c r="D220" s="322">
        <v>856440877.12</v>
      </c>
      <c r="E220" s="322">
        <v>39816589.590000004</v>
      </c>
      <c r="F220" s="322">
        <v>23325833.489999998</v>
      </c>
      <c r="G220" s="323">
        <f t="shared" si="6"/>
        <v>-16490756.100000005</v>
      </c>
      <c r="H220" s="324">
        <f t="shared" si="7"/>
        <v>-0.4141679704316435</v>
      </c>
    </row>
    <row r="221" spans="2:8" x14ac:dyDescent="0.25">
      <c r="B221" s="321" t="s">
        <v>496</v>
      </c>
      <c r="C221" s="322">
        <v>218405826</v>
      </c>
      <c r="D221" s="322">
        <v>232945549.33000001</v>
      </c>
      <c r="E221" s="322">
        <v>0</v>
      </c>
      <c r="F221" s="322">
        <v>31093990.120000001</v>
      </c>
      <c r="G221" s="323">
        <f t="shared" si="6"/>
        <v>31093990.120000001</v>
      </c>
      <c r="H221" s="324" t="str">
        <f t="shared" si="7"/>
        <v>0.0%</v>
      </c>
    </row>
    <row r="222" spans="2:8" x14ac:dyDescent="0.25">
      <c r="B222" s="321" t="s">
        <v>88</v>
      </c>
      <c r="C222" s="322">
        <v>249294240</v>
      </c>
      <c r="D222" s="322">
        <v>10877919</v>
      </c>
      <c r="E222" s="322"/>
      <c r="F222" s="322">
        <v>0</v>
      </c>
      <c r="G222" s="323">
        <f t="shared" si="6"/>
        <v>0</v>
      </c>
      <c r="H222" s="324" t="str">
        <f t="shared" si="7"/>
        <v>0.0%</v>
      </c>
    </row>
    <row r="223" spans="2:8" x14ac:dyDescent="0.25">
      <c r="B223" s="321" t="s">
        <v>50</v>
      </c>
      <c r="C223" s="322">
        <v>313219518</v>
      </c>
      <c r="D223" s="322">
        <v>424103535.66000003</v>
      </c>
      <c r="E223" s="322">
        <v>115946803.17</v>
      </c>
      <c r="F223" s="322">
        <v>65287910.25</v>
      </c>
      <c r="G223" s="323">
        <f t="shared" si="6"/>
        <v>-50658892.920000002</v>
      </c>
      <c r="H223" s="324">
        <f t="shared" si="7"/>
        <v>-0.4369149604385768</v>
      </c>
    </row>
    <row r="224" spans="2:8" x14ac:dyDescent="0.25">
      <c r="B224" s="321" t="s">
        <v>489</v>
      </c>
      <c r="C224" s="322">
        <v>36142886</v>
      </c>
      <c r="D224" s="322">
        <v>29035566.77</v>
      </c>
      <c r="E224" s="322">
        <v>2057104.86</v>
      </c>
      <c r="F224" s="322">
        <v>0</v>
      </c>
      <c r="G224" s="323">
        <f t="shared" si="6"/>
        <v>-2057104.86</v>
      </c>
      <c r="H224" s="324">
        <f t="shared" si="7"/>
        <v>-1</v>
      </c>
    </row>
    <row r="225" spans="2:8" x14ac:dyDescent="0.25">
      <c r="B225" s="321" t="s">
        <v>490</v>
      </c>
      <c r="C225" s="322">
        <v>198969498</v>
      </c>
      <c r="D225" s="322">
        <v>321942537.81999999</v>
      </c>
      <c r="E225" s="322">
        <v>25478090.09</v>
      </c>
      <c r="F225" s="322">
        <v>33133699.710000001</v>
      </c>
      <c r="G225" s="323">
        <f t="shared" si="6"/>
        <v>7655609.620000001</v>
      </c>
      <c r="H225" s="324">
        <f t="shared" si="7"/>
        <v>0.30047815958562696</v>
      </c>
    </row>
    <row r="226" spans="2:8" x14ac:dyDescent="0.25">
      <c r="B226" s="317" t="s">
        <v>512</v>
      </c>
      <c r="C226" s="318">
        <v>470308979</v>
      </c>
      <c r="D226" s="318">
        <v>668174538.07000017</v>
      </c>
      <c r="E226" s="318">
        <v>52334166.259999998</v>
      </c>
      <c r="F226" s="318">
        <v>117908984.31</v>
      </c>
      <c r="G226" s="325">
        <f t="shared" si="6"/>
        <v>65574818.050000004</v>
      </c>
      <c r="H226" s="366">
        <f t="shared" si="7"/>
        <v>1.2530020584300412</v>
      </c>
    </row>
    <row r="227" spans="2:8" x14ac:dyDescent="0.25">
      <c r="B227" s="321" t="s">
        <v>82</v>
      </c>
      <c r="C227" s="322">
        <v>96774362</v>
      </c>
      <c r="D227" s="322">
        <v>233232251.84</v>
      </c>
      <c r="E227" s="322">
        <v>48022909.189999998</v>
      </c>
      <c r="F227" s="322">
        <v>54673284.020000003</v>
      </c>
      <c r="G227" s="323">
        <f t="shared" si="6"/>
        <v>6650374.8300000057</v>
      </c>
      <c r="H227" s="324">
        <f t="shared" si="7"/>
        <v>0.13848338099818491</v>
      </c>
    </row>
    <row r="228" spans="2:8" x14ac:dyDescent="0.25">
      <c r="B228" s="321" t="s">
        <v>496</v>
      </c>
      <c r="C228" s="322"/>
      <c r="D228" s="322">
        <v>28900000</v>
      </c>
      <c r="E228" s="322"/>
      <c r="F228" s="322">
        <v>6154758.1799999997</v>
      </c>
      <c r="G228" s="323">
        <f t="shared" si="6"/>
        <v>6154758.1799999997</v>
      </c>
      <c r="H228" s="324" t="str">
        <f t="shared" si="7"/>
        <v>0.0%</v>
      </c>
    </row>
    <row r="229" spans="2:8" x14ac:dyDescent="0.25">
      <c r="B229" s="321" t="s">
        <v>488</v>
      </c>
      <c r="C229" s="322"/>
      <c r="D229" s="322">
        <v>1310798.92</v>
      </c>
      <c r="E229" s="322">
        <v>0</v>
      </c>
      <c r="F229" s="322"/>
      <c r="G229" s="323">
        <f t="shared" si="6"/>
        <v>0</v>
      </c>
      <c r="H229" s="324" t="str">
        <f t="shared" si="7"/>
        <v>0.0%</v>
      </c>
    </row>
    <row r="230" spans="2:8" x14ac:dyDescent="0.25">
      <c r="B230" s="321" t="s">
        <v>50</v>
      </c>
      <c r="C230" s="322">
        <v>124911279</v>
      </c>
      <c r="D230" s="322">
        <v>143174006.65000001</v>
      </c>
      <c r="E230" s="322">
        <v>2879964.05</v>
      </c>
      <c r="F230" s="322">
        <v>4992547.2300000004</v>
      </c>
      <c r="G230" s="323">
        <f t="shared" si="6"/>
        <v>2112583.1800000006</v>
      </c>
      <c r="H230" s="324">
        <f t="shared" si="7"/>
        <v>0.73354498296602033</v>
      </c>
    </row>
    <row r="231" spans="2:8" x14ac:dyDescent="0.25">
      <c r="B231" s="321" t="s">
        <v>489</v>
      </c>
      <c r="C231" s="322">
        <v>37903040</v>
      </c>
      <c r="D231" s="322">
        <v>52637441.920000002</v>
      </c>
      <c r="E231" s="322">
        <v>0</v>
      </c>
      <c r="F231" s="322">
        <v>21357514.34</v>
      </c>
      <c r="G231" s="323">
        <f t="shared" si="6"/>
        <v>21357514.34</v>
      </c>
      <c r="H231" s="324" t="str">
        <f t="shared" si="7"/>
        <v>0.0%</v>
      </c>
    </row>
    <row r="232" spans="2:8" x14ac:dyDescent="0.25">
      <c r="B232" s="321" t="s">
        <v>490</v>
      </c>
      <c r="C232" s="322">
        <v>210720298</v>
      </c>
      <c r="D232" s="322">
        <v>208920038.74000001</v>
      </c>
      <c r="E232" s="322">
        <v>1431293.02</v>
      </c>
      <c r="F232" s="322">
        <v>30730880.539999999</v>
      </c>
      <c r="G232" s="323">
        <f t="shared" si="6"/>
        <v>29299587.52</v>
      </c>
      <c r="H232" s="324">
        <f t="shared" si="7"/>
        <v>20.470712223552937</v>
      </c>
    </row>
    <row r="233" spans="2:8" x14ac:dyDescent="0.25">
      <c r="B233" s="313" t="s">
        <v>984</v>
      </c>
      <c r="C233" s="314">
        <v>3591709717</v>
      </c>
      <c r="D233" s="314">
        <v>4859395682.3400011</v>
      </c>
      <c r="E233" s="314">
        <v>839210215.19999993</v>
      </c>
      <c r="F233" s="314">
        <v>616432067.46000004</v>
      </c>
      <c r="G233" s="315">
        <f t="shared" si="6"/>
        <v>-222778147.73999989</v>
      </c>
      <c r="H233" s="316">
        <f t="shared" si="7"/>
        <v>-0.26546167301706114</v>
      </c>
    </row>
    <row r="234" spans="2:8" x14ac:dyDescent="0.25">
      <c r="B234" s="317" t="s">
        <v>985</v>
      </c>
      <c r="C234" s="318">
        <v>1852467650</v>
      </c>
      <c r="D234" s="318">
        <v>2049603507.1300001</v>
      </c>
      <c r="E234" s="318">
        <v>402999415.26999998</v>
      </c>
      <c r="F234" s="318">
        <v>209880726.84999996</v>
      </c>
      <c r="G234" s="319">
        <f t="shared" si="6"/>
        <v>-193118688.42000002</v>
      </c>
      <c r="H234" s="320">
        <f t="shared" si="7"/>
        <v>-0.47920339609082335</v>
      </c>
    </row>
    <row r="235" spans="2:8" x14ac:dyDescent="0.25">
      <c r="B235" s="321" t="s">
        <v>42</v>
      </c>
      <c r="C235" s="322">
        <v>1634443</v>
      </c>
      <c r="D235" s="322">
        <v>0</v>
      </c>
      <c r="E235" s="322"/>
      <c r="F235" s="322"/>
      <c r="G235" s="323">
        <f t="shared" si="6"/>
        <v>0</v>
      </c>
      <c r="H235" s="324" t="str">
        <f t="shared" si="7"/>
        <v>0.0%</v>
      </c>
    </row>
    <row r="236" spans="2:8" x14ac:dyDescent="0.25">
      <c r="B236" s="321" t="s">
        <v>82</v>
      </c>
      <c r="C236" s="322">
        <v>586238348</v>
      </c>
      <c r="D236" s="322">
        <v>738491929.90999997</v>
      </c>
      <c r="E236" s="322">
        <v>113112119.84</v>
      </c>
      <c r="F236" s="322">
        <v>39187283.049999997</v>
      </c>
      <c r="G236" s="323">
        <f t="shared" si="6"/>
        <v>-73924836.790000007</v>
      </c>
      <c r="H236" s="324">
        <f t="shared" si="7"/>
        <v>-0.65355363240091857</v>
      </c>
    </row>
    <row r="237" spans="2:8" x14ac:dyDescent="0.25">
      <c r="B237" s="321" t="s">
        <v>496</v>
      </c>
      <c r="C237" s="322">
        <v>59264585</v>
      </c>
      <c r="D237" s="322">
        <v>32700000</v>
      </c>
      <c r="E237" s="322">
        <v>6390835.1299999999</v>
      </c>
      <c r="F237" s="322">
        <v>2793260.02</v>
      </c>
      <c r="G237" s="323">
        <f t="shared" si="6"/>
        <v>-3597575.11</v>
      </c>
      <c r="H237" s="324">
        <f t="shared" si="7"/>
        <v>-0.56292722888628166</v>
      </c>
    </row>
    <row r="238" spans="2:8" x14ac:dyDescent="0.25">
      <c r="B238" s="321" t="s">
        <v>85</v>
      </c>
      <c r="C238" s="322">
        <v>16170945</v>
      </c>
      <c r="D238" s="322">
        <v>16625779.029999999</v>
      </c>
      <c r="E238" s="322">
        <v>0</v>
      </c>
      <c r="F238" s="322"/>
      <c r="G238" s="323">
        <f t="shared" si="6"/>
        <v>0</v>
      </c>
      <c r="H238" s="324" t="str">
        <f t="shared" si="7"/>
        <v>0.0%</v>
      </c>
    </row>
    <row r="239" spans="2:8" x14ac:dyDescent="0.25">
      <c r="B239" s="321" t="s">
        <v>488</v>
      </c>
      <c r="C239" s="322">
        <v>77621654</v>
      </c>
      <c r="D239" s="322">
        <v>30996877.349999994</v>
      </c>
      <c r="E239" s="322">
        <v>7023251.5800000001</v>
      </c>
      <c r="F239" s="322"/>
      <c r="G239" s="323">
        <f t="shared" si="6"/>
        <v>-7023251.5800000001</v>
      </c>
      <c r="H239" s="324">
        <f t="shared" si="7"/>
        <v>-1</v>
      </c>
    </row>
    <row r="240" spans="2:8" x14ac:dyDescent="0.25">
      <c r="B240" s="321" t="s">
        <v>50</v>
      </c>
      <c r="C240" s="322">
        <v>457608689</v>
      </c>
      <c r="D240" s="322">
        <v>613057724.09000003</v>
      </c>
      <c r="E240" s="322">
        <v>261432472.78</v>
      </c>
      <c r="F240" s="322">
        <v>103181563.81</v>
      </c>
      <c r="G240" s="323">
        <f t="shared" si="6"/>
        <v>-158250908.97</v>
      </c>
      <c r="H240" s="324">
        <f t="shared" si="7"/>
        <v>-0.60532231243962908</v>
      </c>
    </row>
    <row r="241" spans="2:8" x14ac:dyDescent="0.25">
      <c r="B241" s="321" t="s">
        <v>489</v>
      </c>
      <c r="C241" s="322">
        <v>154589627</v>
      </c>
      <c r="D241" s="322">
        <v>122104353.16999999</v>
      </c>
      <c r="E241" s="322">
        <v>0</v>
      </c>
      <c r="F241" s="322">
        <v>10410229.17</v>
      </c>
      <c r="G241" s="323">
        <f t="shared" si="6"/>
        <v>10410229.17</v>
      </c>
      <c r="H241" s="324" t="str">
        <f t="shared" si="7"/>
        <v>0.0%</v>
      </c>
    </row>
    <row r="242" spans="2:8" x14ac:dyDescent="0.25">
      <c r="B242" s="321" t="s">
        <v>490</v>
      </c>
      <c r="C242" s="322">
        <v>499339359</v>
      </c>
      <c r="D242" s="322">
        <v>495626843.57999998</v>
      </c>
      <c r="E242" s="322">
        <v>15040735.939999999</v>
      </c>
      <c r="F242" s="322">
        <v>54308390.799999997</v>
      </c>
      <c r="G242" s="323">
        <f t="shared" si="6"/>
        <v>39267654.859999999</v>
      </c>
      <c r="H242" s="367">
        <f t="shared" si="7"/>
        <v>2.6107535573156269</v>
      </c>
    </row>
    <row r="243" spans="2:8" x14ac:dyDescent="0.25">
      <c r="B243" s="317" t="s">
        <v>513</v>
      </c>
      <c r="C243" s="318">
        <v>1032177202</v>
      </c>
      <c r="D243" s="318">
        <v>1563023879.8299999</v>
      </c>
      <c r="E243" s="318">
        <v>271056960.34000003</v>
      </c>
      <c r="F243" s="318">
        <v>286652704.74000001</v>
      </c>
      <c r="G243" s="325">
        <f t="shared" si="6"/>
        <v>15595744.399999976</v>
      </c>
      <c r="H243" s="366">
        <f t="shared" si="7"/>
        <v>5.7536778913323122E-2</v>
      </c>
    </row>
    <row r="244" spans="2:8" x14ac:dyDescent="0.25">
      <c r="B244" s="321" t="s">
        <v>82</v>
      </c>
      <c r="C244" s="322">
        <v>602800981</v>
      </c>
      <c r="D244" s="322">
        <v>1120522093.5</v>
      </c>
      <c r="E244" s="322">
        <v>265848716.55000001</v>
      </c>
      <c r="F244" s="322">
        <v>254717598.63</v>
      </c>
      <c r="G244" s="323">
        <f t="shared" si="6"/>
        <v>-11131117.920000017</v>
      </c>
      <c r="H244" s="324">
        <f t="shared" si="7"/>
        <v>-4.187012096372679E-2</v>
      </c>
    </row>
    <row r="245" spans="2:8" x14ac:dyDescent="0.25">
      <c r="B245" s="321" t="s">
        <v>488</v>
      </c>
      <c r="C245" s="322"/>
      <c r="D245" s="322">
        <v>42248435</v>
      </c>
      <c r="E245" s="322"/>
      <c r="F245" s="322">
        <v>0</v>
      </c>
      <c r="G245" s="323">
        <f t="shared" si="6"/>
        <v>0</v>
      </c>
      <c r="H245" s="324" t="str">
        <f t="shared" si="7"/>
        <v>0.0%</v>
      </c>
    </row>
    <row r="246" spans="2:8" x14ac:dyDescent="0.25">
      <c r="B246" s="321" t="s">
        <v>489</v>
      </c>
      <c r="C246" s="322">
        <v>37232966</v>
      </c>
      <c r="D246" s="322">
        <v>84102391.730000004</v>
      </c>
      <c r="E246" s="322">
        <v>0</v>
      </c>
      <c r="F246" s="322">
        <v>0</v>
      </c>
      <c r="G246" s="323">
        <f t="shared" si="6"/>
        <v>0</v>
      </c>
      <c r="H246" s="324" t="str">
        <f t="shared" si="7"/>
        <v>0.0%</v>
      </c>
    </row>
    <row r="247" spans="2:8" x14ac:dyDescent="0.25">
      <c r="B247" s="321" t="s">
        <v>490</v>
      </c>
      <c r="C247" s="322">
        <v>392143255</v>
      </c>
      <c r="D247" s="322">
        <v>316150959.60000002</v>
      </c>
      <c r="E247" s="322">
        <v>5208243.79</v>
      </c>
      <c r="F247" s="322">
        <v>31935106.109999999</v>
      </c>
      <c r="G247" s="323">
        <f t="shared" si="6"/>
        <v>26726862.32</v>
      </c>
      <c r="H247" s="367">
        <f t="shared" si="7"/>
        <v>5.1316457903365542</v>
      </c>
    </row>
    <row r="248" spans="2:8" x14ac:dyDescent="0.25">
      <c r="B248" s="317" t="s">
        <v>514</v>
      </c>
      <c r="C248" s="318">
        <v>707064865</v>
      </c>
      <c r="D248" s="318">
        <v>1246768295.3800001</v>
      </c>
      <c r="E248" s="318">
        <v>165153839.59</v>
      </c>
      <c r="F248" s="318">
        <v>119898635.87</v>
      </c>
      <c r="G248" s="325">
        <f t="shared" si="6"/>
        <v>-45255203.719999999</v>
      </c>
      <c r="H248" s="366">
        <f t="shared" si="7"/>
        <v>-0.27401847775593696</v>
      </c>
    </row>
    <row r="249" spans="2:8" x14ac:dyDescent="0.25">
      <c r="B249" s="321" t="s">
        <v>42</v>
      </c>
      <c r="C249" s="322">
        <v>7517059</v>
      </c>
      <c r="D249" s="322">
        <v>0</v>
      </c>
      <c r="E249" s="322"/>
      <c r="F249" s="322"/>
      <c r="G249" s="323">
        <f t="shared" si="6"/>
        <v>0</v>
      </c>
      <c r="H249" s="324" t="str">
        <f t="shared" si="7"/>
        <v>0.0%</v>
      </c>
    </row>
    <row r="250" spans="2:8" x14ac:dyDescent="0.25">
      <c r="B250" s="321" t="s">
        <v>72</v>
      </c>
      <c r="C250" s="322"/>
      <c r="D250" s="322">
        <v>62943000</v>
      </c>
      <c r="E250" s="322"/>
      <c r="F250" s="322">
        <v>62134719.43</v>
      </c>
      <c r="G250" s="323">
        <f t="shared" si="6"/>
        <v>62134719.43</v>
      </c>
      <c r="H250" s="324" t="str">
        <f t="shared" si="7"/>
        <v>0.0%</v>
      </c>
    </row>
    <row r="251" spans="2:8" x14ac:dyDescent="0.25">
      <c r="B251" s="321" t="s">
        <v>82</v>
      </c>
      <c r="C251" s="322">
        <v>375630890</v>
      </c>
      <c r="D251" s="322">
        <v>796756796.87</v>
      </c>
      <c r="E251" s="322">
        <v>104546125.45</v>
      </c>
      <c r="F251" s="322">
        <v>57763916.439999998</v>
      </c>
      <c r="G251" s="323">
        <f t="shared" si="6"/>
        <v>-46782209.010000005</v>
      </c>
      <c r="H251" s="324">
        <f t="shared" si="7"/>
        <v>-0.4474791275968803</v>
      </c>
    </row>
    <row r="252" spans="2:8" x14ac:dyDescent="0.25">
      <c r="B252" s="321" t="s">
        <v>496</v>
      </c>
      <c r="C252" s="322"/>
      <c r="D252" s="322">
        <v>0</v>
      </c>
      <c r="E252" s="322">
        <v>0</v>
      </c>
      <c r="F252" s="322"/>
      <c r="G252" s="323">
        <f t="shared" si="6"/>
        <v>0</v>
      </c>
      <c r="H252" s="324" t="str">
        <f t="shared" si="7"/>
        <v>0.0%</v>
      </c>
    </row>
    <row r="253" spans="2:8" x14ac:dyDescent="0.25">
      <c r="B253" s="321" t="s">
        <v>488</v>
      </c>
      <c r="C253" s="322"/>
      <c r="D253" s="322">
        <v>0</v>
      </c>
      <c r="E253" s="322"/>
      <c r="F253" s="322"/>
      <c r="G253" s="323">
        <f t="shared" si="6"/>
        <v>0</v>
      </c>
      <c r="H253" s="324" t="str">
        <f t="shared" si="7"/>
        <v>0.0%</v>
      </c>
    </row>
    <row r="254" spans="2:8" x14ac:dyDescent="0.25">
      <c r="B254" s="321" t="s">
        <v>489</v>
      </c>
      <c r="C254" s="322">
        <v>15673583</v>
      </c>
      <c r="D254" s="322">
        <v>21288</v>
      </c>
      <c r="E254" s="322"/>
      <c r="F254" s="322">
        <v>0</v>
      </c>
      <c r="G254" s="323">
        <f t="shared" si="6"/>
        <v>0</v>
      </c>
      <c r="H254" s="324" t="str">
        <f t="shared" si="7"/>
        <v>0.0%</v>
      </c>
    </row>
    <row r="255" spans="2:8" x14ac:dyDescent="0.25">
      <c r="B255" s="321" t="s">
        <v>490</v>
      </c>
      <c r="C255" s="322">
        <v>308243333</v>
      </c>
      <c r="D255" s="322">
        <v>387047210.51000005</v>
      </c>
      <c r="E255" s="322">
        <v>60607714.140000001</v>
      </c>
      <c r="F255" s="322">
        <v>0</v>
      </c>
      <c r="G255" s="323">
        <f t="shared" si="6"/>
        <v>-60607714.140000001</v>
      </c>
      <c r="H255" s="324">
        <f t="shared" si="7"/>
        <v>-1</v>
      </c>
    </row>
    <row r="256" spans="2:8" x14ac:dyDescent="0.25">
      <c r="B256" s="313" t="s">
        <v>986</v>
      </c>
      <c r="C256" s="314">
        <v>38710063112</v>
      </c>
      <c r="D256" s="314">
        <v>40706492045.489998</v>
      </c>
      <c r="E256" s="314">
        <v>4587597903.4400005</v>
      </c>
      <c r="F256" s="314">
        <v>3765662616.7100005</v>
      </c>
      <c r="G256" s="315">
        <f t="shared" si="6"/>
        <v>-821935286.73000002</v>
      </c>
      <c r="H256" s="316">
        <f t="shared" si="7"/>
        <v>-0.17916463125804324</v>
      </c>
    </row>
    <row r="257" spans="2:8" x14ac:dyDescent="0.25">
      <c r="B257" s="317" t="s">
        <v>515</v>
      </c>
      <c r="C257" s="318">
        <v>5828992863</v>
      </c>
      <c r="D257" s="318">
        <v>8902063212.0599995</v>
      </c>
      <c r="E257" s="318">
        <v>447838922.26999998</v>
      </c>
      <c r="F257" s="318">
        <v>1145699385.72</v>
      </c>
      <c r="G257" s="319">
        <f t="shared" si="6"/>
        <v>697860463.45000005</v>
      </c>
      <c r="H257" s="320">
        <f t="shared" si="7"/>
        <v>1.5582845276437658</v>
      </c>
    </row>
    <row r="258" spans="2:8" x14ac:dyDescent="0.25">
      <c r="B258" s="321" t="s">
        <v>42</v>
      </c>
      <c r="C258" s="322">
        <v>687578562</v>
      </c>
      <c r="D258" s="322">
        <v>1078287325.8499999</v>
      </c>
      <c r="E258" s="322">
        <v>89633936</v>
      </c>
      <c r="F258" s="322">
        <v>505041699.24000001</v>
      </c>
      <c r="G258" s="323">
        <f t="shared" si="6"/>
        <v>415407763.24000001</v>
      </c>
      <c r="H258" s="324">
        <f t="shared" si="7"/>
        <v>4.6344920437277244</v>
      </c>
    </row>
    <row r="259" spans="2:8" x14ac:dyDescent="0.25">
      <c r="B259" s="321" t="s">
        <v>44</v>
      </c>
      <c r="C259" s="322">
        <v>104428384</v>
      </c>
      <c r="D259" s="322">
        <v>196192327.84999996</v>
      </c>
      <c r="E259" s="322">
        <v>26143682.16</v>
      </c>
      <c r="F259" s="322">
        <v>0</v>
      </c>
      <c r="G259" s="323">
        <f t="shared" si="6"/>
        <v>-26143682.16</v>
      </c>
      <c r="H259" s="324">
        <f t="shared" si="7"/>
        <v>-1</v>
      </c>
    </row>
    <row r="260" spans="2:8" x14ac:dyDescent="0.25">
      <c r="B260" s="321" t="s">
        <v>82</v>
      </c>
      <c r="C260" s="322">
        <v>3190303726</v>
      </c>
      <c r="D260" s="322">
        <v>3136943567.8200006</v>
      </c>
      <c r="E260" s="322">
        <v>84326042.280000001</v>
      </c>
      <c r="F260" s="322">
        <v>216431594.62</v>
      </c>
      <c r="G260" s="323">
        <f t="shared" si="6"/>
        <v>132105552.34</v>
      </c>
      <c r="H260" s="324">
        <f t="shared" si="7"/>
        <v>1.5666044411446556</v>
      </c>
    </row>
    <row r="261" spans="2:8" x14ac:dyDescent="0.25">
      <c r="B261" s="321" t="s">
        <v>496</v>
      </c>
      <c r="C261" s="322">
        <v>903750001</v>
      </c>
      <c r="D261" s="322">
        <v>911164175.27999997</v>
      </c>
      <c r="E261" s="322">
        <v>26367582.57</v>
      </c>
      <c r="F261" s="322">
        <v>282254359.37</v>
      </c>
      <c r="G261" s="323">
        <f t="shared" si="6"/>
        <v>255886776.80000001</v>
      </c>
      <c r="H261" s="324">
        <f t="shared" si="7"/>
        <v>9.7045975345171733</v>
      </c>
    </row>
    <row r="262" spans="2:8" x14ac:dyDescent="0.25">
      <c r="B262" s="321" t="s">
        <v>488</v>
      </c>
      <c r="C262" s="322">
        <v>19673675</v>
      </c>
      <c r="D262" s="322">
        <v>16170748</v>
      </c>
      <c r="E262" s="322"/>
      <c r="F262" s="322"/>
      <c r="G262" s="323">
        <f t="shared" si="6"/>
        <v>0</v>
      </c>
      <c r="H262" s="324" t="str">
        <f t="shared" si="7"/>
        <v>0.0%</v>
      </c>
    </row>
    <row r="263" spans="2:8" x14ac:dyDescent="0.25">
      <c r="B263" s="321" t="s">
        <v>50</v>
      </c>
      <c r="C263" s="322">
        <v>675884773</v>
      </c>
      <c r="D263" s="322">
        <v>1038877255.3</v>
      </c>
      <c r="E263" s="322">
        <v>53047279.520000003</v>
      </c>
      <c r="F263" s="322">
        <v>0</v>
      </c>
      <c r="G263" s="323">
        <f t="shared" si="6"/>
        <v>-53047279.520000003</v>
      </c>
      <c r="H263" s="324">
        <f t="shared" si="7"/>
        <v>-1</v>
      </c>
    </row>
    <row r="264" spans="2:8" x14ac:dyDescent="0.25">
      <c r="B264" s="321" t="s">
        <v>489</v>
      </c>
      <c r="C264" s="322">
        <v>60692355</v>
      </c>
      <c r="D264" s="322">
        <v>1348601719.95</v>
      </c>
      <c r="E264" s="322">
        <v>17119258.77</v>
      </c>
      <c r="F264" s="322">
        <v>0</v>
      </c>
      <c r="G264" s="323">
        <f t="shared" si="6"/>
        <v>-17119258.77</v>
      </c>
      <c r="H264" s="324">
        <f t="shared" si="7"/>
        <v>-1</v>
      </c>
    </row>
    <row r="265" spans="2:8" x14ac:dyDescent="0.25">
      <c r="B265" s="321" t="s">
        <v>490</v>
      </c>
      <c r="C265" s="322">
        <v>181181387</v>
      </c>
      <c r="D265" s="322">
        <v>621690433.00999999</v>
      </c>
      <c r="E265" s="322">
        <v>13170315.890000001</v>
      </c>
      <c r="F265" s="322">
        <v>78123402.900000006</v>
      </c>
      <c r="G265" s="323">
        <f t="shared" si="6"/>
        <v>64953087.010000005</v>
      </c>
      <c r="H265" s="324">
        <f t="shared" si="7"/>
        <v>4.9317789757281218</v>
      </c>
    </row>
    <row r="266" spans="2:8" x14ac:dyDescent="0.25">
      <c r="B266" s="321" t="s">
        <v>52</v>
      </c>
      <c r="C266" s="322">
        <v>5500000</v>
      </c>
      <c r="D266" s="322">
        <v>554135659</v>
      </c>
      <c r="E266" s="322">
        <v>138030825.08000001</v>
      </c>
      <c r="F266" s="322">
        <v>63848329.590000004</v>
      </c>
      <c r="G266" s="323">
        <f t="shared" si="6"/>
        <v>-74182495.49000001</v>
      </c>
      <c r="H266" s="324">
        <f t="shared" si="7"/>
        <v>-0.53743426837451169</v>
      </c>
    </row>
    <row r="267" spans="2:8" x14ac:dyDescent="0.25">
      <c r="B267" s="317" t="s">
        <v>516</v>
      </c>
      <c r="C267" s="318">
        <v>32680162768</v>
      </c>
      <c r="D267" s="318">
        <v>30329458710.009995</v>
      </c>
      <c r="E267" s="318">
        <v>4002880661.3999996</v>
      </c>
      <c r="F267" s="318">
        <v>2483861199.9500003</v>
      </c>
      <c r="G267" s="325">
        <f t="shared" si="6"/>
        <v>-1519019461.4499993</v>
      </c>
      <c r="H267" s="366">
        <f t="shared" si="7"/>
        <v>-0.37948157588058729</v>
      </c>
    </row>
    <row r="268" spans="2:8" x14ac:dyDescent="0.25">
      <c r="B268" s="321" t="s">
        <v>42</v>
      </c>
      <c r="C268" s="322"/>
      <c r="D268" s="322">
        <v>1059000</v>
      </c>
      <c r="E268" s="322"/>
      <c r="F268" s="322"/>
      <c r="G268" s="323">
        <f t="shared" si="6"/>
        <v>0</v>
      </c>
      <c r="H268" s="324" t="str">
        <f t="shared" si="7"/>
        <v>0.0%</v>
      </c>
    </row>
    <row r="269" spans="2:8" x14ac:dyDescent="0.25">
      <c r="B269" s="321" t="s">
        <v>499</v>
      </c>
      <c r="C269" s="322">
        <v>300000000</v>
      </c>
      <c r="D269" s="322">
        <v>198540344.42000002</v>
      </c>
      <c r="E269" s="322"/>
      <c r="F269" s="322">
        <v>48185916.68</v>
      </c>
      <c r="G269" s="323">
        <f t="shared" si="6"/>
        <v>48185916.68</v>
      </c>
      <c r="H269" s="324" t="str">
        <f t="shared" si="7"/>
        <v>0.0%</v>
      </c>
    </row>
    <row r="270" spans="2:8" x14ac:dyDescent="0.25">
      <c r="B270" s="321" t="s">
        <v>44</v>
      </c>
      <c r="C270" s="322">
        <v>141541001</v>
      </c>
      <c r="D270" s="322">
        <v>1398098981.8600001</v>
      </c>
      <c r="E270" s="322">
        <v>67232944.290000007</v>
      </c>
      <c r="F270" s="322">
        <v>0</v>
      </c>
      <c r="G270" s="323">
        <f t="shared" ref="G270:G300" si="8">F270-E270</f>
        <v>-67232944.290000007</v>
      </c>
      <c r="H270" s="324">
        <f t="shared" ref="H270:H300" si="9">IFERROR(G270/E270,"0.0%")</f>
        <v>-1</v>
      </c>
    </row>
    <row r="271" spans="2:8" x14ac:dyDescent="0.25">
      <c r="B271" s="321" t="s">
        <v>80</v>
      </c>
      <c r="C271" s="322">
        <v>12633085</v>
      </c>
      <c r="D271" s="322">
        <v>1993754.8200000003</v>
      </c>
      <c r="E271" s="322"/>
      <c r="F271" s="322"/>
      <c r="G271" s="323">
        <f t="shared" si="8"/>
        <v>0</v>
      </c>
      <c r="H271" s="324" t="str">
        <f t="shared" si="9"/>
        <v>0.0%</v>
      </c>
    </row>
    <row r="272" spans="2:8" x14ac:dyDescent="0.25">
      <c r="B272" s="321" t="s">
        <v>82</v>
      </c>
      <c r="C272" s="322">
        <v>28288536620</v>
      </c>
      <c r="D272" s="322">
        <v>20578369806.82</v>
      </c>
      <c r="E272" s="322">
        <v>3162077483.4699998</v>
      </c>
      <c r="F272" s="322">
        <v>1452414094.45</v>
      </c>
      <c r="G272" s="323">
        <f t="shared" si="8"/>
        <v>-1709663389.0199997</v>
      </c>
      <c r="H272" s="324">
        <f t="shared" si="9"/>
        <v>-0.54067725979435832</v>
      </c>
    </row>
    <row r="273" spans="2:8" x14ac:dyDescent="0.25">
      <c r="B273" s="321" t="s">
        <v>496</v>
      </c>
      <c r="C273" s="322">
        <v>253054017</v>
      </c>
      <c r="D273" s="322">
        <v>227361948.34</v>
      </c>
      <c r="E273" s="322">
        <v>0</v>
      </c>
      <c r="F273" s="322">
        <v>8386822.3499999996</v>
      </c>
      <c r="G273" s="323">
        <f t="shared" si="8"/>
        <v>8386822.3499999996</v>
      </c>
      <c r="H273" s="324" t="str">
        <f t="shared" si="9"/>
        <v>0.0%</v>
      </c>
    </row>
    <row r="274" spans="2:8" x14ac:dyDescent="0.25">
      <c r="B274" s="321" t="s">
        <v>488</v>
      </c>
      <c r="C274" s="322">
        <v>1259856060</v>
      </c>
      <c r="D274" s="322">
        <v>3430946040.5999999</v>
      </c>
      <c r="E274" s="322">
        <v>494309803.36000001</v>
      </c>
      <c r="F274" s="322">
        <v>374102677</v>
      </c>
      <c r="G274" s="323">
        <f t="shared" si="8"/>
        <v>-120207126.36000001</v>
      </c>
      <c r="H274" s="324">
        <f t="shared" si="9"/>
        <v>-0.24318175675034018</v>
      </c>
    </row>
    <row r="275" spans="2:8" x14ac:dyDescent="0.25">
      <c r="B275" s="321" t="s">
        <v>50</v>
      </c>
      <c r="C275" s="322">
        <v>22462683</v>
      </c>
      <c r="D275" s="322">
        <v>160408678.41</v>
      </c>
      <c r="E275" s="322">
        <v>0</v>
      </c>
      <c r="F275" s="322">
        <v>7090250.5899999999</v>
      </c>
      <c r="G275" s="323">
        <f t="shared" si="8"/>
        <v>7090250.5899999999</v>
      </c>
      <c r="H275" s="324" t="str">
        <f t="shared" si="9"/>
        <v>0.0%</v>
      </c>
    </row>
    <row r="276" spans="2:8" x14ac:dyDescent="0.25">
      <c r="B276" s="321" t="s">
        <v>489</v>
      </c>
      <c r="C276" s="322">
        <v>493198572</v>
      </c>
      <c r="D276" s="322">
        <v>619306078.57000005</v>
      </c>
      <c r="E276" s="322">
        <v>52465715.579999998</v>
      </c>
      <c r="F276" s="322">
        <v>3696391.41</v>
      </c>
      <c r="G276" s="323">
        <f t="shared" si="8"/>
        <v>-48769324.170000002</v>
      </c>
      <c r="H276" s="324">
        <f t="shared" si="9"/>
        <v>-0.92954653588277625</v>
      </c>
    </row>
    <row r="277" spans="2:8" x14ac:dyDescent="0.25">
      <c r="B277" s="321" t="s">
        <v>490</v>
      </c>
      <c r="C277" s="322">
        <v>1672297076</v>
      </c>
      <c r="D277" s="322">
        <v>2898780797.1700001</v>
      </c>
      <c r="E277" s="322">
        <v>139540418.06</v>
      </c>
      <c r="F277" s="322">
        <v>513298866.77999997</v>
      </c>
      <c r="G277" s="323">
        <f t="shared" si="8"/>
        <v>373758448.71999997</v>
      </c>
      <c r="H277" s="324">
        <f t="shared" si="9"/>
        <v>2.6784959792745511</v>
      </c>
    </row>
    <row r="278" spans="2:8" x14ac:dyDescent="0.25">
      <c r="B278" s="321" t="s">
        <v>52</v>
      </c>
      <c r="C278" s="322">
        <v>236583654</v>
      </c>
      <c r="D278" s="322">
        <v>814593279</v>
      </c>
      <c r="E278" s="322">
        <v>87254296.640000001</v>
      </c>
      <c r="F278" s="322">
        <v>76686180.689999998</v>
      </c>
      <c r="G278" s="323">
        <f t="shared" si="8"/>
        <v>-10568115.950000003</v>
      </c>
      <c r="H278" s="367">
        <f t="shared" si="9"/>
        <v>-0.12111857360563789</v>
      </c>
    </row>
    <row r="279" spans="2:8" x14ac:dyDescent="0.25">
      <c r="B279" s="317" t="s">
        <v>493</v>
      </c>
      <c r="C279" s="318">
        <v>200907481</v>
      </c>
      <c r="D279" s="318">
        <v>1474970123.4200001</v>
      </c>
      <c r="E279" s="318">
        <v>136878319.77000001</v>
      </c>
      <c r="F279" s="318">
        <v>136102031.03999999</v>
      </c>
      <c r="G279" s="325">
        <f t="shared" si="8"/>
        <v>-776288.73000001907</v>
      </c>
      <c r="H279" s="366">
        <f t="shared" si="9"/>
        <v>-5.6713782818523491E-3</v>
      </c>
    </row>
    <row r="280" spans="2:8" x14ac:dyDescent="0.25">
      <c r="B280" s="321" t="s">
        <v>44</v>
      </c>
      <c r="C280" s="322">
        <v>200907481</v>
      </c>
      <c r="D280" s="322">
        <v>1474970123.4200001</v>
      </c>
      <c r="E280" s="322">
        <v>1230066.72</v>
      </c>
      <c r="F280" s="322">
        <v>136102031.03999999</v>
      </c>
      <c r="G280" s="323">
        <f t="shared" si="8"/>
        <v>134871964.31999999</v>
      </c>
      <c r="H280" s="324">
        <f t="shared" si="9"/>
        <v>109.64605588223702</v>
      </c>
    </row>
    <row r="281" spans="2:8" x14ac:dyDescent="0.25">
      <c r="B281" s="321" t="s">
        <v>82</v>
      </c>
      <c r="C281" s="322"/>
      <c r="D281" s="322">
        <v>0</v>
      </c>
      <c r="E281" s="322">
        <v>135648253.05000001</v>
      </c>
      <c r="F281" s="322"/>
      <c r="G281" s="323">
        <f t="shared" si="8"/>
        <v>-135648253.05000001</v>
      </c>
      <c r="H281" s="324">
        <f t="shared" si="9"/>
        <v>-1</v>
      </c>
    </row>
    <row r="282" spans="2:8" x14ac:dyDescent="0.25">
      <c r="B282" s="313" t="s">
        <v>517</v>
      </c>
      <c r="C282" s="314">
        <v>30254944</v>
      </c>
      <c r="D282" s="314">
        <v>16119159.4</v>
      </c>
      <c r="E282" s="314">
        <v>9739792.2200000007</v>
      </c>
      <c r="F282" s="314">
        <v>3982464</v>
      </c>
      <c r="G282" s="315">
        <f t="shared" si="8"/>
        <v>-5757328.2200000007</v>
      </c>
      <c r="H282" s="316">
        <f t="shared" si="9"/>
        <v>-0.59111406998782978</v>
      </c>
    </row>
    <row r="283" spans="2:8" x14ac:dyDescent="0.25">
      <c r="B283" s="317" t="s">
        <v>493</v>
      </c>
      <c r="C283" s="318">
        <v>30254944</v>
      </c>
      <c r="D283" s="318">
        <v>16119159.4</v>
      </c>
      <c r="E283" s="318">
        <v>9739792.2200000007</v>
      </c>
      <c r="F283" s="318">
        <v>3982464</v>
      </c>
      <c r="G283" s="319">
        <f t="shared" si="8"/>
        <v>-5757328.2200000007</v>
      </c>
      <c r="H283" s="320">
        <f t="shared" si="9"/>
        <v>-0.59111406998782978</v>
      </c>
    </row>
    <row r="284" spans="2:8" x14ac:dyDescent="0.25">
      <c r="B284" s="321" t="s">
        <v>44</v>
      </c>
      <c r="C284" s="322"/>
      <c r="D284" s="322">
        <v>0</v>
      </c>
      <c r="E284" s="322"/>
      <c r="F284" s="322"/>
      <c r="G284" s="323">
        <f t="shared" si="8"/>
        <v>0</v>
      </c>
      <c r="H284" s="324" t="str">
        <f t="shared" si="9"/>
        <v>0.0%</v>
      </c>
    </row>
    <row r="285" spans="2:8" x14ac:dyDescent="0.25">
      <c r="B285" s="321" t="s">
        <v>82</v>
      </c>
      <c r="C285" s="322">
        <v>30254944</v>
      </c>
      <c r="D285" s="322">
        <v>16119159.4</v>
      </c>
      <c r="E285" s="322">
        <v>9739792.2200000007</v>
      </c>
      <c r="F285" s="322">
        <v>3982464</v>
      </c>
      <c r="G285" s="323">
        <f t="shared" si="8"/>
        <v>-5757328.2200000007</v>
      </c>
      <c r="H285" s="324">
        <f t="shared" si="9"/>
        <v>-0.59111406998782978</v>
      </c>
    </row>
    <row r="286" spans="2:8" x14ac:dyDescent="0.25">
      <c r="B286" s="313" t="s">
        <v>518</v>
      </c>
      <c r="C286" s="314">
        <v>7143263078</v>
      </c>
      <c r="D286" s="314">
        <v>5258431091.1999998</v>
      </c>
      <c r="E286" s="314">
        <v>103967792.11999999</v>
      </c>
      <c r="F286" s="314">
        <v>70826862.090000004</v>
      </c>
      <c r="G286" s="315">
        <f t="shared" si="8"/>
        <v>-33140930.029999986</v>
      </c>
      <c r="H286" s="316">
        <f t="shared" si="9"/>
        <v>-0.31876150636870898</v>
      </c>
    </row>
    <row r="287" spans="2:8" x14ac:dyDescent="0.25">
      <c r="B287" s="317" t="s">
        <v>493</v>
      </c>
      <c r="C287" s="318">
        <v>7143263078</v>
      </c>
      <c r="D287" s="318">
        <v>5258431091.1999998</v>
      </c>
      <c r="E287" s="318">
        <v>103967792.11999999</v>
      </c>
      <c r="F287" s="318">
        <v>70826862.090000004</v>
      </c>
      <c r="G287" s="319">
        <f t="shared" si="8"/>
        <v>-33140930.029999986</v>
      </c>
      <c r="H287" s="320">
        <f t="shared" si="9"/>
        <v>-0.31876150636870898</v>
      </c>
    </row>
    <row r="288" spans="2:8" x14ac:dyDescent="0.25">
      <c r="B288" s="321" t="s">
        <v>42</v>
      </c>
      <c r="C288" s="322">
        <v>1002285145</v>
      </c>
      <c r="D288" s="322">
        <v>420622969.20000005</v>
      </c>
      <c r="E288" s="322">
        <v>22603763.390000001</v>
      </c>
      <c r="F288" s="322">
        <v>35055590.969999999</v>
      </c>
      <c r="G288" s="323">
        <f t="shared" si="8"/>
        <v>12451827.579999998</v>
      </c>
      <c r="H288" s="324">
        <f t="shared" si="9"/>
        <v>0.55087408964423767</v>
      </c>
    </row>
    <row r="289" spans="2:9" x14ac:dyDescent="0.25">
      <c r="B289" s="321" t="s">
        <v>44</v>
      </c>
      <c r="C289" s="322"/>
      <c r="D289" s="322">
        <v>0</v>
      </c>
      <c r="E289" s="322">
        <v>5189622.8899999997</v>
      </c>
      <c r="F289" s="322"/>
      <c r="G289" s="323">
        <f t="shared" si="8"/>
        <v>-5189622.8899999997</v>
      </c>
      <c r="H289" s="324">
        <f t="shared" si="9"/>
        <v>-1</v>
      </c>
    </row>
    <row r="290" spans="2:9" x14ac:dyDescent="0.25">
      <c r="B290" s="321" t="s">
        <v>72</v>
      </c>
      <c r="C290" s="322">
        <v>654960000</v>
      </c>
      <c r="D290" s="322">
        <v>649476581</v>
      </c>
      <c r="E290" s="322">
        <v>36951730.229999997</v>
      </c>
      <c r="F290" s="322">
        <v>746967.8</v>
      </c>
      <c r="G290" s="323">
        <f t="shared" si="8"/>
        <v>-36204762.43</v>
      </c>
      <c r="H290" s="324">
        <f t="shared" si="9"/>
        <v>-0.97978530923043061</v>
      </c>
    </row>
    <row r="291" spans="2:9" x14ac:dyDescent="0.25">
      <c r="B291" s="321" t="s">
        <v>75</v>
      </c>
      <c r="C291" s="322">
        <v>2450954269</v>
      </c>
      <c r="D291" s="322">
        <v>767877203</v>
      </c>
      <c r="E291" s="322"/>
      <c r="F291" s="322"/>
      <c r="G291" s="323">
        <f t="shared" si="8"/>
        <v>0</v>
      </c>
      <c r="H291" s="324" t="str">
        <f t="shared" si="9"/>
        <v>0.0%</v>
      </c>
    </row>
    <row r="292" spans="2:9" x14ac:dyDescent="0.25">
      <c r="B292" s="321" t="s">
        <v>82</v>
      </c>
      <c r="C292" s="322">
        <v>1003781918</v>
      </c>
      <c r="D292" s="322">
        <v>2241486982</v>
      </c>
      <c r="E292" s="322">
        <v>14687759.029999999</v>
      </c>
      <c r="F292" s="322">
        <v>9418648</v>
      </c>
      <c r="G292" s="323">
        <f t="shared" si="8"/>
        <v>-5269111.0299999993</v>
      </c>
      <c r="H292" s="324">
        <f t="shared" si="9"/>
        <v>-0.35874165822286097</v>
      </c>
    </row>
    <row r="293" spans="2:9" x14ac:dyDescent="0.25">
      <c r="B293" s="321" t="s">
        <v>85</v>
      </c>
      <c r="C293" s="322">
        <v>114475000</v>
      </c>
      <c r="D293" s="322">
        <v>30000000</v>
      </c>
      <c r="E293" s="322"/>
      <c r="F293" s="322">
        <v>0</v>
      </c>
      <c r="G293" s="323">
        <f t="shared" si="8"/>
        <v>0</v>
      </c>
      <c r="H293" s="324" t="str">
        <f t="shared" si="9"/>
        <v>0.0%</v>
      </c>
    </row>
    <row r="294" spans="2:9" x14ac:dyDescent="0.25">
      <c r="B294" s="321" t="s">
        <v>488</v>
      </c>
      <c r="C294" s="322">
        <v>313978752</v>
      </c>
      <c r="D294" s="322">
        <v>287178752</v>
      </c>
      <c r="E294" s="322">
        <v>3037027.93</v>
      </c>
      <c r="F294" s="322">
        <v>15541405.84</v>
      </c>
      <c r="G294" s="323">
        <f t="shared" si="8"/>
        <v>12504377.91</v>
      </c>
      <c r="H294" s="324">
        <f t="shared" si="9"/>
        <v>4.1173075118871232</v>
      </c>
    </row>
    <row r="295" spans="2:9" x14ac:dyDescent="0.25">
      <c r="B295" s="321" t="s">
        <v>50</v>
      </c>
      <c r="C295" s="322">
        <v>933911692</v>
      </c>
      <c r="D295" s="322">
        <v>551074302</v>
      </c>
      <c r="E295" s="322">
        <v>21202380.129999999</v>
      </c>
      <c r="F295" s="322">
        <v>10064249.48</v>
      </c>
      <c r="G295" s="323">
        <f t="shared" si="8"/>
        <v>-11138130.649999999</v>
      </c>
      <c r="H295" s="324">
        <f t="shared" si="9"/>
        <v>-0.52532454289130792</v>
      </c>
    </row>
    <row r="296" spans="2:9" x14ac:dyDescent="0.25">
      <c r="B296" s="321" t="s">
        <v>489</v>
      </c>
      <c r="C296" s="322">
        <v>3495166</v>
      </c>
      <c r="D296" s="322">
        <v>4993166</v>
      </c>
      <c r="E296" s="322"/>
      <c r="F296" s="322"/>
      <c r="G296" s="323">
        <f t="shared" si="8"/>
        <v>0</v>
      </c>
      <c r="H296" s="324" t="str">
        <f t="shared" si="9"/>
        <v>0.0%</v>
      </c>
    </row>
    <row r="297" spans="2:9" x14ac:dyDescent="0.25">
      <c r="B297" s="321" t="s">
        <v>490</v>
      </c>
      <c r="C297" s="322"/>
      <c r="D297" s="322">
        <v>0</v>
      </c>
      <c r="E297" s="322"/>
      <c r="F297" s="322"/>
      <c r="G297" s="323">
        <f t="shared" si="8"/>
        <v>0</v>
      </c>
      <c r="H297" s="324" t="str">
        <f t="shared" si="9"/>
        <v>0.0%</v>
      </c>
    </row>
    <row r="298" spans="2:9" x14ac:dyDescent="0.25">
      <c r="B298" s="321" t="s">
        <v>52</v>
      </c>
      <c r="C298" s="322">
        <v>665421136</v>
      </c>
      <c r="D298" s="322">
        <v>305721136</v>
      </c>
      <c r="E298" s="322"/>
      <c r="F298" s="322"/>
      <c r="G298" s="323">
        <f t="shared" si="8"/>
        <v>0</v>
      </c>
      <c r="H298" s="324" t="str">
        <f t="shared" si="9"/>
        <v>0.0%</v>
      </c>
      <c r="I298" s="322"/>
    </row>
    <row r="299" spans="2:9" x14ac:dyDescent="0.25">
      <c r="B299" s="321" t="s">
        <v>54</v>
      </c>
      <c r="C299" s="322"/>
      <c r="D299" s="322">
        <v>0</v>
      </c>
      <c r="E299" s="322">
        <v>295508.52</v>
      </c>
      <c r="F299" s="322"/>
      <c r="G299" s="323">
        <f t="shared" si="8"/>
        <v>-295508.52</v>
      </c>
      <c r="H299" s="324">
        <f t="shared" si="9"/>
        <v>-1</v>
      </c>
    </row>
    <row r="300" spans="2:9" ht="15.75" thickBot="1" x14ac:dyDescent="0.3">
      <c r="B300" s="329" t="s">
        <v>108</v>
      </c>
      <c r="C300" s="305">
        <v>83265133182</v>
      </c>
      <c r="D300" s="305">
        <v>92093365188.589996</v>
      </c>
      <c r="E300" s="305">
        <v>9886132000.1899967</v>
      </c>
      <c r="F300" s="305">
        <v>8482379297.6499996</v>
      </c>
      <c r="G300" s="305">
        <f t="shared" si="8"/>
        <v>-1403752702.5399971</v>
      </c>
      <c r="H300" s="330">
        <f t="shared" si="9"/>
        <v>-0.14199210596348694</v>
      </c>
    </row>
  </sheetData>
  <mergeCells count="10">
    <mergeCell ref="B10:B11"/>
    <mergeCell ref="C10:C12"/>
    <mergeCell ref="D10:D12"/>
    <mergeCell ref="E10:F11"/>
    <mergeCell ref="G10:H11"/>
    <mergeCell ref="B2:H2"/>
    <mergeCell ref="B3:H3"/>
    <mergeCell ref="B4:H4"/>
    <mergeCell ref="B6:H6"/>
    <mergeCell ref="B7:H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8B67-4222-4656-A3BB-E58E7BD34BD5}">
  <dimension ref="B2:Q886"/>
  <sheetViews>
    <sheetView showGridLines="0" zoomScale="80" zoomScaleNormal="80" workbookViewId="0">
      <selection activeCell="K874" sqref="K874"/>
    </sheetView>
  </sheetViews>
  <sheetFormatPr baseColWidth="10" defaultColWidth="9.140625" defaultRowHeight="15" x14ac:dyDescent="0.25"/>
  <cols>
    <col min="1" max="1" width="9.140625" style="331"/>
    <col min="2" max="2" width="106.42578125" style="331" customWidth="1"/>
    <col min="3" max="4" width="22.5703125" style="331" customWidth="1"/>
    <col min="5" max="5" width="19.28515625" style="331" customWidth="1"/>
    <col min="6" max="6" width="17.28515625" style="331" customWidth="1"/>
    <col min="7" max="7" width="13.85546875" style="331" customWidth="1"/>
    <col min="8" max="9" width="9.140625" style="331"/>
    <col min="10" max="10" width="32.42578125" style="331" customWidth="1"/>
    <col min="11" max="12" width="26.5703125" style="331" bestFit="1" customWidth="1"/>
    <col min="13" max="13" width="23.28515625" style="331" bestFit="1" customWidth="1"/>
    <col min="14" max="15" width="24.5703125" style="331" bestFit="1" customWidth="1"/>
    <col min="16" max="16384" width="9.140625" style="331"/>
  </cols>
  <sheetData>
    <row r="2" spans="2:8" ht="13.15" customHeight="1" x14ac:dyDescent="0.25">
      <c r="B2" s="468" t="s">
        <v>0</v>
      </c>
      <c r="C2" s="468"/>
      <c r="D2" s="468"/>
      <c r="E2" s="468"/>
      <c r="F2" s="468"/>
      <c r="G2" s="468"/>
      <c r="H2" s="288"/>
    </row>
    <row r="3" spans="2:8" x14ac:dyDescent="0.25">
      <c r="B3" s="468" t="s">
        <v>1</v>
      </c>
      <c r="C3" s="468"/>
      <c r="D3" s="468"/>
      <c r="E3" s="468"/>
      <c r="F3" s="468"/>
      <c r="G3" s="468"/>
      <c r="H3" s="288"/>
    </row>
    <row r="4" spans="2:8" x14ac:dyDescent="0.25">
      <c r="B4" s="469" t="s">
        <v>2</v>
      </c>
      <c r="C4" s="469"/>
      <c r="D4" s="469"/>
      <c r="E4" s="469"/>
      <c r="F4" s="469"/>
      <c r="G4" s="469"/>
      <c r="H4" s="291"/>
    </row>
    <row r="6" spans="2:8" ht="15.75" x14ac:dyDescent="0.25">
      <c r="B6" s="487" t="s">
        <v>519</v>
      </c>
      <c r="C6" s="487"/>
      <c r="D6" s="487"/>
      <c r="E6" s="487"/>
      <c r="F6" s="487"/>
      <c r="G6" s="487"/>
    </row>
    <row r="7" spans="2:8" ht="15.75" x14ac:dyDescent="0.25">
      <c r="B7" s="487" t="s">
        <v>520</v>
      </c>
      <c r="C7" s="487"/>
      <c r="D7" s="487"/>
      <c r="E7" s="487"/>
      <c r="F7" s="487"/>
      <c r="G7" s="487"/>
    </row>
    <row r="8" spans="2:8" ht="16.5" thickBot="1" x14ac:dyDescent="0.3">
      <c r="B8" s="488" t="s">
        <v>283</v>
      </c>
      <c r="C8" s="488"/>
      <c r="D8" s="488"/>
      <c r="E8" s="488"/>
      <c r="F8" s="488"/>
      <c r="G8" s="488"/>
      <c r="H8" s="332"/>
    </row>
    <row r="9" spans="2:8" ht="15" customHeight="1" x14ac:dyDescent="0.25"/>
    <row r="10" spans="2:8" ht="15" customHeight="1" thickBot="1" x14ac:dyDescent="0.3"/>
    <row r="11" spans="2:8" x14ac:dyDescent="0.25">
      <c r="B11" s="489" t="s">
        <v>37</v>
      </c>
      <c r="C11" s="484" t="s">
        <v>38</v>
      </c>
      <c r="D11" s="484" t="s">
        <v>521</v>
      </c>
      <c r="E11" s="484" t="s">
        <v>522</v>
      </c>
      <c r="F11" s="484" t="s">
        <v>482</v>
      </c>
      <c r="G11" s="484" t="s">
        <v>523</v>
      </c>
    </row>
    <row r="12" spans="2:8" x14ac:dyDescent="0.25">
      <c r="B12" s="490"/>
      <c r="C12" s="491"/>
      <c r="D12" s="492"/>
      <c r="E12" s="492"/>
      <c r="F12" s="485"/>
      <c r="G12" s="485"/>
    </row>
    <row r="13" spans="2:8" ht="15.75" thickBot="1" x14ac:dyDescent="0.3">
      <c r="B13" s="333" t="s">
        <v>524</v>
      </c>
      <c r="C13" s="334" t="s">
        <v>525</v>
      </c>
      <c r="D13" s="493"/>
      <c r="E13" s="493"/>
      <c r="F13" s="486"/>
      <c r="G13" s="486"/>
    </row>
    <row r="14" spans="2:8" x14ac:dyDescent="0.25">
      <c r="B14" s="335" t="s">
        <v>526</v>
      </c>
      <c r="C14" s="336">
        <v>3010779124</v>
      </c>
      <c r="D14" s="336">
        <v>3110779124</v>
      </c>
      <c r="E14" s="336">
        <v>250898250</v>
      </c>
      <c r="F14" s="336">
        <v>250898250</v>
      </c>
      <c r="G14" s="336">
        <v>250898250</v>
      </c>
    </row>
    <row r="15" spans="2:8" x14ac:dyDescent="0.25">
      <c r="B15" s="337" t="s">
        <v>987</v>
      </c>
      <c r="C15" s="298">
        <v>3010779124</v>
      </c>
      <c r="D15" s="298">
        <v>3110779124</v>
      </c>
      <c r="E15" s="298">
        <v>250898250</v>
      </c>
      <c r="F15" s="298">
        <v>250898250</v>
      </c>
      <c r="G15" s="298">
        <v>250898250</v>
      </c>
    </row>
    <row r="16" spans="2:8" x14ac:dyDescent="0.25">
      <c r="B16" s="338" t="s">
        <v>527</v>
      </c>
      <c r="C16" s="318">
        <v>3010779124</v>
      </c>
      <c r="D16" s="318">
        <v>3110779124</v>
      </c>
      <c r="E16" s="318">
        <v>250898250</v>
      </c>
      <c r="F16" s="318">
        <v>250898250</v>
      </c>
      <c r="G16" s="318">
        <v>250898250</v>
      </c>
    </row>
    <row r="17" spans="2:7" x14ac:dyDescent="0.25">
      <c r="B17" s="339" t="s">
        <v>528</v>
      </c>
      <c r="C17" s="298">
        <v>2620579124</v>
      </c>
      <c r="D17" s="298">
        <v>2689079124</v>
      </c>
      <c r="E17" s="298">
        <v>215756582</v>
      </c>
      <c r="F17" s="298">
        <v>215756582</v>
      </c>
      <c r="G17" s="298">
        <v>215756582</v>
      </c>
    </row>
    <row r="18" spans="2:7" x14ac:dyDescent="0.25">
      <c r="B18" s="339" t="s">
        <v>529</v>
      </c>
      <c r="C18" s="298">
        <v>390200000</v>
      </c>
      <c r="D18" s="298">
        <v>421700000</v>
      </c>
      <c r="E18" s="298">
        <v>35141668</v>
      </c>
      <c r="F18" s="298">
        <v>35141668</v>
      </c>
      <c r="G18" s="298">
        <v>35141668</v>
      </c>
    </row>
    <row r="19" spans="2:7" ht="16.149999999999999" customHeight="1" x14ac:dyDescent="0.25">
      <c r="B19" s="335" t="s">
        <v>530</v>
      </c>
      <c r="C19" s="336">
        <v>5892940712</v>
      </c>
      <c r="D19" s="336">
        <v>5992940712</v>
      </c>
      <c r="E19" s="336">
        <v>491078381.34000003</v>
      </c>
      <c r="F19" s="336">
        <v>491078381.34000003</v>
      </c>
      <c r="G19" s="336">
        <v>491078381.34000003</v>
      </c>
    </row>
    <row r="20" spans="2:7" x14ac:dyDescent="0.25">
      <c r="B20" s="337" t="s">
        <v>531</v>
      </c>
      <c r="C20" s="298">
        <v>5892940712</v>
      </c>
      <c r="D20" s="298">
        <v>5992940712</v>
      </c>
      <c r="E20" s="298">
        <v>491078381.34000003</v>
      </c>
      <c r="F20" s="298">
        <v>491078381.34000003</v>
      </c>
      <c r="G20" s="298">
        <v>491078381.34000003</v>
      </c>
    </row>
    <row r="21" spans="2:7" x14ac:dyDescent="0.25">
      <c r="B21" s="338" t="s">
        <v>532</v>
      </c>
      <c r="C21" s="318">
        <v>5892940712</v>
      </c>
      <c r="D21" s="318">
        <v>5992940712</v>
      </c>
      <c r="E21" s="318">
        <v>491078381.34000003</v>
      </c>
      <c r="F21" s="318">
        <v>491078381.34000003</v>
      </c>
      <c r="G21" s="318">
        <v>491078381.34000003</v>
      </c>
    </row>
    <row r="22" spans="2:7" x14ac:dyDescent="0.25">
      <c r="B22" s="339" t="s">
        <v>528</v>
      </c>
      <c r="C22" s="298">
        <v>5234626898</v>
      </c>
      <c r="D22" s="298">
        <v>5291126899.3299999</v>
      </c>
      <c r="E22" s="298">
        <v>431629303.59000003</v>
      </c>
      <c r="F22" s="298">
        <v>431629303.59000003</v>
      </c>
      <c r="G22" s="298">
        <v>431629303.59000003</v>
      </c>
    </row>
    <row r="23" spans="2:7" x14ac:dyDescent="0.25">
      <c r="B23" s="339" t="s">
        <v>529</v>
      </c>
      <c r="C23" s="298">
        <v>658313814</v>
      </c>
      <c r="D23" s="298">
        <v>701813812.66999996</v>
      </c>
      <c r="E23" s="298">
        <v>59449077.75</v>
      </c>
      <c r="F23" s="298">
        <v>59449077.75</v>
      </c>
      <c r="G23" s="298">
        <v>59449077.75</v>
      </c>
    </row>
    <row r="24" spans="2:7" x14ac:dyDescent="0.25">
      <c r="B24" s="335" t="s">
        <v>533</v>
      </c>
      <c r="C24" s="336">
        <v>134574460999</v>
      </c>
      <c r="D24" s="336">
        <v>136097716550.53</v>
      </c>
      <c r="E24" s="336">
        <v>15171960279.010002</v>
      </c>
      <c r="F24" s="336">
        <v>17011507160.390003</v>
      </c>
      <c r="G24" s="336">
        <v>8091389130.2600002</v>
      </c>
    </row>
    <row r="25" spans="2:7" x14ac:dyDescent="0.25">
      <c r="B25" s="337" t="s">
        <v>534</v>
      </c>
      <c r="C25" s="298">
        <v>21286149363</v>
      </c>
      <c r="D25" s="298">
        <v>22622909317.060001</v>
      </c>
      <c r="E25" s="298">
        <v>1077390352.29</v>
      </c>
      <c r="F25" s="298">
        <v>1605633440.1700001</v>
      </c>
      <c r="G25" s="298">
        <v>1574707233.5599999</v>
      </c>
    </row>
    <row r="26" spans="2:7" x14ac:dyDescent="0.25">
      <c r="B26" s="338" t="s">
        <v>535</v>
      </c>
      <c r="C26" s="318">
        <v>10740568927</v>
      </c>
      <c r="D26" s="318">
        <v>10723394634.060001</v>
      </c>
      <c r="E26" s="318">
        <v>220065388.26999998</v>
      </c>
      <c r="F26" s="318">
        <v>323451289.82000005</v>
      </c>
      <c r="G26" s="318">
        <v>545705025.25999987</v>
      </c>
    </row>
    <row r="27" spans="2:7" x14ac:dyDescent="0.25">
      <c r="B27" s="339" t="s">
        <v>536</v>
      </c>
      <c r="C27" s="298">
        <v>2359165130</v>
      </c>
      <c r="D27" s="298">
        <v>2969132253.2000003</v>
      </c>
      <c r="E27" s="298">
        <v>95984971.249999985</v>
      </c>
      <c r="F27" s="298">
        <v>199370872.80000001</v>
      </c>
      <c r="G27" s="298">
        <v>265889494.12999994</v>
      </c>
    </row>
    <row r="28" spans="2:7" x14ac:dyDescent="0.25">
      <c r="B28" s="339" t="s">
        <v>537</v>
      </c>
      <c r="C28" s="298">
        <v>5242781293</v>
      </c>
      <c r="D28" s="298">
        <v>3208946586.54</v>
      </c>
      <c r="E28" s="298">
        <v>64521491.200000003</v>
      </c>
      <c r="F28" s="298">
        <v>64521491.200000003</v>
      </c>
      <c r="G28" s="298">
        <v>113321491.19999999</v>
      </c>
    </row>
    <row r="29" spans="2:7" x14ac:dyDescent="0.25">
      <c r="B29" s="339" t="s">
        <v>528</v>
      </c>
      <c r="C29" s="298">
        <v>0</v>
      </c>
      <c r="D29" s="298">
        <v>791320573.87</v>
      </c>
      <c r="E29" s="298"/>
      <c r="F29" s="298"/>
      <c r="G29" s="298"/>
    </row>
    <row r="30" spans="2:7" x14ac:dyDescent="0.25">
      <c r="B30" s="339" t="s">
        <v>529</v>
      </c>
      <c r="C30" s="298">
        <v>2927260324</v>
      </c>
      <c r="D30" s="298">
        <v>3512825401.4099998</v>
      </c>
      <c r="E30" s="298">
        <v>37565008.219999999</v>
      </c>
      <c r="F30" s="298">
        <v>37565008.219999999</v>
      </c>
      <c r="G30" s="298">
        <v>135927970.69999999</v>
      </c>
    </row>
    <row r="31" spans="2:7" x14ac:dyDescent="0.25">
      <c r="B31" s="339" t="s">
        <v>538</v>
      </c>
      <c r="C31" s="298">
        <v>211362180</v>
      </c>
      <c r="D31" s="298">
        <v>241169819.03999999</v>
      </c>
      <c r="E31" s="298">
        <v>21993917.600000001</v>
      </c>
      <c r="F31" s="298">
        <v>21993917.600000001</v>
      </c>
      <c r="G31" s="298">
        <v>30566069.23</v>
      </c>
    </row>
    <row r="32" spans="2:7" x14ac:dyDescent="0.25">
      <c r="B32" s="338" t="s">
        <v>988</v>
      </c>
      <c r="C32" s="318">
        <v>89529315</v>
      </c>
      <c r="D32" s="318">
        <v>89529315</v>
      </c>
      <c r="E32" s="318">
        <v>1666021.03</v>
      </c>
      <c r="F32" s="318">
        <v>6128741.29</v>
      </c>
      <c r="G32" s="318">
        <v>4601007.2300000004</v>
      </c>
    </row>
    <row r="33" spans="2:8" x14ac:dyDescent="0.25">
      <c r="B33" s="339" t="s">
        <v>536</v>
      </c>
      <c r="C33" s="298">
        <v>89529315</v>
      </c>
      <c r="D33" s="298">
        <v>89529315</v>
      </c>
      <c r="E33" s="298">
        <v>1666021.03</v>
      </c>
      <c r="F33" s="298">
        <v>6128741.29</v>
      </c>
      <c r="G33" s="298">
        <v>4601007.2300000004</v>
      </c>
    </row>
    <row r="34" spans="2:8" x14ac:dyDescent="0.25">
      <c r="B34" s="338" t="s">
        <v>539</v>
      </c>
      <c r="C34" s="318">
        <v>1985226842</v>
      </c>
      <c r="D34" s="318">
        <v>2058728380</v>
      </c>
      <c r="E34" s="318">
        <v>178444189.16</v>
      </c>
      <c r="F34" s="318">
        <v>142222081.48999998</v>
      </c>
      <c r="G34" s="318">
        <v>140813236.34999999</v>
      </c>
      <c r="H34" s="340"/>
    </row>
    <row r="35" spans="2:8" x14ac:dyDescent="0.25">
      <c r="B35" s="339" t="s">
        <v>540</v>
      </c>
      <c r="C35" s="298">
        <v>1985226842</v>
      </c>
      <c r="D35" s="298">
        <v>2058728380</v>
      </c>
      <c r="E35" s="298">
        <v>178444189.16</v>
      </c>
      <c r="F35" s="298">
        <v>142222081.48999998</v>
      </c>
      <c r="G35" s="298">
        <v>140813236.34999999</v>
      </c>
      <c r="H35" s="340"/>
    </row>
    <row r="36" spans="2:8" x14ac:dyDescent="0.25">
      <c r="B36" s="338" t="s">
        <v>541</v>
      </c>
      <c r="C36" s="318">
        <v>130378735</v>
      </c>
      <c r="D36" s="318">
        <v>127459598</v>
      </c>
      <c r="E36" s="318">
        <v>4667470.4300000006</v>
      </c>
      <c r="F36" s="318">
        <v>17614603.93</v>
      </c>
      <c r="G36" s="318">
        <v>17685415.289999999</v>
      </c>
      <c r="H36" s="340"/>
    </row>
    <row r="37" spans="2:8" x14ac:dyDescent="0.25">
      <c r="B37" s="339" t="s">
        <v>542</v>
      </c>
      <c r="C37" s="298">
        <v>130378735</v>
      </c>
      <c r="D37" s="298">
        <v>127459598</v>
      </c>
      <c r="E37" s="298">
        <v>4667470.4300000006</v>
      </c>
      <c r="F37" s="298">
        <v>17614603.93</v>
      </c>
      <c r="G37" s="298">
        <v>17685415.289999999</v>
      </c>
      <c r="H37" s="340"/>
    </row>
    <row r="38" spans="2:8" x14ac:dyDescent="0.25">
      <c r="B38" s="338" t="s">
        <v>543</v>
      </c>
      <c r="C38" s="318">
        <v>209551923</v>
      </c>
      <c r="D38" s="318">
        <v>245741613</v>
      </c>
      <c r="E38" s="318">
        <v>36287950.379999995</v>
      </c>
      <c r="F38" s="318">
        <v>37434477.839999996</v>
      </c>
      <c r="G38" s="318">
        <v>22512801.529999994</v>
      </c>
      <c r="H38" s="340"/>
    </row>
    <row r="39" spans="2:8" x14ac:dyDescent="0.25">
      <c r="B39" s="339" t="s">
        <v>544</v>
      </c>
      <c r="C39" s="298">
        <v>209551923</v>
      </c>
      <c r="D39" s="298">
        <v>245741613</v>
      </c>
      <c r="E39" s="298">
        <v>36287950.379999995</v>
      </c>
      <c r="F39" s="298">
        <v>37434477.839999996</v>
      </c>
      <c r="G39" s="298">
        <v>22512801.529999994</v>
      </c>
      <c r="H39" s="340"/>
    </row>
    <row r="40" spans="2:8" x14ac:dyDescent="0.25">
      <c r="B40" s="338" t="s">
        <v>545</v>
      </c>
      <c r="C40" s="318">
        <v>95561245</v>
      </c>
      <c r="D40" s="318">
        <v>95561245</v>
      </c>
      <c r="E40" s="318">
        <v>5150970.5</v>
      </c>
      <c r="F40" s="318">
        <v>10776636.180000002</v>
      </c>
      <c r="G40" s="318">
        <v>11355319.640000001</v>
      </c>
      <c r="H40" s="340"/>
    </row>
    <row r="41" spans="2:8" x14ac:dyDescent="0.25">
      <c r="B41" s="339" t="s">
        <v>544</v>
      </c>
      <c r="C41" s="298">
        <v>95561245</v>
      </c>
      <c r="D41" s="298">
        <v>95561245</v>
      </c>
      <c r="E41" s="298">
        <v>5150970.5</v>
      </c>
      <c r="F41" s="298">
        <v>10776636.180000002</v>
      </c>
      <c r="G41" s="298">
        <v>11355319.640000001</v>
      </c>
      <c r="H41" s="340"/>
    </row>
    <row r="42" spans="2:8" x14ac:dyDescent="0.25">
      <c r="B42" s="338" t="s">
        <v>989</v>
      </c>
      <c r="C42" s="318">
        <v>75030581</v>
      </c>
      <c r="D42" s="318">
        <v>70398004</v>
      </c>
      <c r="E42" s="318">
        <v>6526216.4900000002</v>
      </c>
      <c r="F42" s="318">
        <v>4624157.16</v>
      </c>
      <c r="G42" s="318">
        <v>4741321.46</v>
      </c>
      <c r="H42" s="340"/>
    </row>
    <row r="43" spans="2:8" x14ac:dyDescent="0.25">
      <c r="B43" s="339" t="s">
        <v>546</v>
      </c>
      <c r="C43" s="298">
        <v>75030581</v>
      </c>
      <c r="D43" s="298">
        <v>70398004</v>
      </c>
      <c r="E43" s="298">
        <v>6526216.4900000002</v>
      </c>
      <c r="F43" s="298">
        <v>4624157.16</v>
      </c>
      <c r="G43" s="298">
        <v>4741321.46</v>
      </c>
      <c r="H43" s="340"/>
    </row>
    <row r="44" spans="2:8" x14ac:dyDescent="0.25">
      <c r="B44" s="338" t="s">
        <v>547</v>
      </c>
      <c r="C44" s="318">
        <v>100191553</v>
      </c>
      <c r="D44" s="318">
        <v>100191553</v>
      </c>
      <c r="E44" s="318">
        <v>15449092.400000002</v>
      </c>
      <c r="F44" s="318">
        <v>10920906.59</v>
      </c>
      <c r="G44" s="318">
        <v>8973094.7100000009</v>
      </c>
    </row>
    <row r="45" spans="2:8" x14ac:dyDescent="0.25">
      <c r="B45" s="339" t="s">
        <v>548</v>
      </c>
      <c r="C45" s="298">
        <v>100191553</v>
      </c>
      <c r="D45" s="298">
        <v>100191553</v>
      </c>
      <c r="E45" s="298">
        <v>15449092.400000002</v>
      </c>
      <c r="F45" s="298">
        <v>10920906.59</v>
      </c>
      <c r="G45" s="298">
        <v>8973094.7100000009</v>
      </c>
    </row>
    <row r="46" spans="2:8" x14ac:dyDescent="0.25">
      <c r="B46" s="338" t="s">
        <v>549</v>
      </c>
      <c r="C46" s="318">
        <v>385955881</v>
      </c>
      <c r="D46" s="318">
        <v>400955881</v>
      </c>
      <c r="E46" s="318">
        <v>52097162.649999999</v>
      </c>
      <c r="F46" s="318">
        <v>26511832.969999999</v>
      </c>
      <c r="G46" s="318">
        <v>22620181.660000004</v>
      </c>
    </row>
    <row r="47" spans="2:8" x14ac:dyDescent="0.25">
      <c r="B47" s="339" t="s">
        <v>536</v>
      </c>
      <c r="C47" s="298">
        <v>385955881</v>
      </c>
      <c r="D47" s="298">
        <v>400955881</v>
      </c>
      <c r="E47" s="298">
        <v>52097162.649999999</v>
      </c>
      <c r="F47" s="298">
        <v>26511832.969999999</v>
      </c>
      <c r="G47" s="298">
        <v>22620181.660000004</v>
      </c>
    </row>
    <row r="48" spans="2:8" x14ac:dyDescent="0.25">
      <c r="B48" s="338" t="s">
        <v>550</v>
      </c>
      <c r="C48" s="318">
        <v>367852784</v>
      </c>
      <c r="D48" s="318">
        <v>377852784</v>
      </c>
      <c r="E48" s="318">
        <v>33132833.390000001</v>
      </c>
      <c r="F48" s="318">
        <v>50909925.939999998</v>
      </c>
      <c r="G48" s="318">
        <v>31974750.330000002</v>
      </c>
    </row>
    <row r="49" spans="2:7" x14ac:dyDescent="0.25">
      <c r="B49" s="339" t="s">
        <v>551</v>
      </c>
      <c r="C49" s="298">
        <v>367852784</v>
      </c>
      <c r="D49" s="298">
        <v>377852784</v>
      </c>
      <c r="E49" s="298">
        <v>33132833.390000001</v>
      </c>
      <c r="F49" s="298">
        <v>50909925.939999998</v>
      </c>
      <c r="G49" s="298">
        <v>31974750.330000002</v>
      </c>
    </row>
    <row r="50" spans="2:7" x14ac:dyDescent="0.25">
      <c r="B50" s="338" t="s">
        <v>552</v>
      </c>
      <c r="C50" s="318">
        <v>3829672020</v>
      </c>
      <c r="D50" s="318">
        <v>5311143927</v>
      </c>
      <c r="E50" s="318">
        <v>33380531.950000003</v>
      </c>
      <c r="F50" s="318">
        <v>498300058.29999995</v>
      </c>
      <c r="G50" s="318">
        <v>339498169.18999994</v>
      </c>
    </row>
    <row r="51" spans="2:7" x14ac:dyDescent="0.25">
      <c r="B51" s="339" t="s">
        <v>551</v>
      </c>
      <c r="C51" s="298">
        <v>3829672020</v>
      </c>
      <c r="D51" s="298">
        <v>5311143927</v>
      </c>
      <c r="E51" s="298">
        <v>33380531.950000003</v>
      </c>
      <c r="F51" s="298">
        <v>498300058.29999995</v>
      </c>
      <c r="G51" s="298">
        <v>339498169.18999994</v>
      </c>
    </row>
    <row r="52" spans="2:7" x14ac:dyDescent="0.25">
      <c r="B52" s="338" t="s">
        <v>553</v>
      </c>
      <c r="C52" s="318">
        <v>1434580000</v>
      </c>
      <c r="D52" s="318">
        <v>984830000</v>
      </c>
      <c r="E52" s="318">
        <v>108491713.78</v>
      </c>
      <c r="F52" s="318">
        <v>94707916.799999997</v>
      </c>
      <c r="G52" s="318">
        <v>40743106.530000001</v>
      </c>
    </row>
    <row r="53" spans="2:7" x14ac:dyDescent="0.25">
      <c r="B53" s="339" t="s">
        <v>554</v>
      </c>
      <c r="C53" s="298">
        <v>1434580000</v>
      </c>
      <c r="D53" s="298">
        <v>984830000</v>
      </c>
      <c r="E53" s="298">
        <v>108491713.78</v>
      </c>
      <c r="F53" s="298">
        <v>94707916.799999997</v>
      </c>
      <c r="G53" s="298">
        <v>40743106.530000001</v>
      </c>
    </row>
    <row r="54" spans="2:7" x14ac:dyDescent="0.25">
      <c r="B54" s="338" t="s">
        <v>555</v>
      </c>
      <c r="C54" s="318">
        <v>1842049557</v>
      </c>
      <c r="D54" s="318">
        <v>2037122383</v>
      </c>
      <c r="E54" s="318">
        <v>382030811.86000001</v>
      </c>
      <c r="F54" s="318">
        <v>382030811.86000001</v>
      </c>
      <c r="G54" s="318">
        <v>383483804.38</v>
      </c>
    </row>
    <row r="55" spans="2:7" x14ac:dyDescent="0.25">
      <c r="B55" s="339" t="s">
        <v>536</v>
      </c>
      <c r="C55" s="298">
        <v>1842049557</v>
      </c>
      <c r="D55" s="298">
        <v>2037122383</v>
      </c>
      <c r="E55" s="298">
        <v>382030811.86000001</v>
      </c>
      <c r="F55" s="298">
        <v>382030811.86000001</v>
      </c>
      <c r="G55" s="298">
        <v>383483804.38</v>
      </c>
    </row>
    <row r="56" spans="2:7" x14ac:dyDescent="0.25">
      <c r="B56" s="337" t="s">
        <v>556</v>
      </c>
      <c r="C56" s="298">
        <v>72668224132</v>
      </c>
      <c r="D56" s="298">
        <v>72424491860.089996</v>
      </c>
      <c r="E56" s="298">
        <v>4728200910.8499994</v>
      </c>
      <c r="F56" s="298">
        <v>6034592744.0300007</v>
      </c>
      <c r="G56" s="298">
        <v>5337672546.8599997</v>
      </c>
    </row>
    <row r="57" spans="2:7" x14ac:dyDescent="0.25">
      <c r="B57" s="338" t="s">
        <v>557</v>
      </c>
      <c r="C57" s="318">
        <v>5452668392</v>
      </c>
      <c r="D57" s="318">
        <v>6072759332</v>
      </c>
      <c r="E57" s="318">
        <v>357400070.01999998</v>
      </c>
      <c r="F57" s="318">
        <v>613886900.60000002</v>
      </c>
      <c r="G57" s="318">
        <v>476079337.25</v>
      </c>
    </row>
    <row r="58" spans="2:7" x14ac:dyDescent="0.25">
      <c r="B58" s="339" t="s">
        <v>536</v>
      </c>
      <c r="C58" s="298">
        <v>501120821</v>
      </c>
      <c r="D58" s="298">
        <v>437905810.75999999</v>
      </c>
      <c r="E58" s="298">
        <v>-24885204.459999997</v>
      </c>
      <c r="F58" s="298">
        <v>39715927.160000004</v>
      </c>
      <c r="G58" s="298">
        <v>41306375.290000007</v>
      </c>
    </row>
    <row r="59" spans="2:7" x14ac:dyDescent="0.25">
      <c r="B59" s="339" t="s">
        <v>558</v>
      </c>
      <c r="C59" s="298">
        <v>67722436</v>
      </c>
      <c r="D59" s="298">
        <v>87851193.060000002</v>
      </c>
      <c r="E59" s="298">
        <v>461500</v>
      </c>
      <c r="F59" s="298">
        <v>4636529.63</v>
      </c>
      <c r="G59" s="298">
        <v>461500</v>
      </c>
    </row>
    <row r="60" spans="2:7" x14ac:dyDescent="0.25">
      <c r="B60" s="339" t="s">
        <v>559</v>
      </c>
      <c r="C60" s="298">
        <v>2202337140</v>
      </c>
      <c r="D60" s="298">
        <v>2665514333.1800003</v>
      </c>
      <c r="E60" s="298">
        <v>84317009.349999994</v>
      </c>
      <c r="F60" s="298">
        <v>237961416.82999998</v>
      </c>
      <c r="G60" s="298">
        <v>169272531.56</v>
      </c>
    </row>
    <row r="61" spans="2:7" x14ac:dyDescent="0.25">
      <c r="B61" s="339" t="s">
        <v>560</v>
      </c>
      <c r="C61" s="298">
        <v>754999043</v>
      </c>
      <c r="D61" s="298">
        <v>754999043</v>
      </c>
      <c r="E61" s="298">
        <v>45663025.869999997</v>
      </c>
      <c r="F61" s="298">
        <v>79729287.719999999</v>
      </c>
      <c r="G61" s="298">
        <v>93195191.140000001</v>
      </c>
    </row>
    <row r="62" spans="2:7" x14ac:dyDescent="0.25">
      <c r="B62" s="339" t="s">
        <v>538</v>
      </c>
      <c r="C62" s="298">
        <v>1926488952</v>
      </c>
      <c r="D62" s="298">
        <v>2126488952</v>
      </c>
      <c r="E62" s="298">
        <v>251843739.25999999</v>
      </c>
      <c r="F62" s="298">
        <v>251843739.25999999</v>
      </c>
      <c r="G62" s="298">
        <v>171843739.25999999</v>
      </c>
    </row>
    <row r="63" spans="2:7" x14ac:dyDescent="0.25">
      <c r="B63" s="338" t="s">
        <v>561</v>
      </c>
      <c r="C63" s="318">
        <v>5500022028</v>
      </c>
      <c r="D63" s="318">
        <v>6800022028</v>
      </c>
      <c r="E63" s="318">
        <v>98917835.159999996</v>
      </c>
      <c r="F63" s="318">
        <v>970315271.05000007</v>
      </c>
      <c r="G63" s="318">
        <v>317093846.30000001</v>
      </c>
    </row>
    <row r="64" spans="2:7" x14ac:dyDescent="0.25">
      <c r="B64" s="339" t="s">
        <v>562</v>
      </c>
      <c r="C64" s="298">
        <v>5500022028</v>
      </c>
      <c r="D64" s="298">
        <v>6800022028</v>
      </c>
      <c r="E64" s="298">
        <v>98917835.159999996</v>
      </c>
      <c r="F64" s="298">
        <v>970315271.05000007</v>
      </c>
      <c r="G64" s="298">
        <v>317093846.30000001</v>
      </c>
    </row>
    <row r="65" spans="2:8" x14ac:dyDescent="0.25">
      <c r="B65" s="338" t="s">
        <v>563</v>
      </c>
      <c r="C65" s="318">
        <v>807880837</v>
      </c>
      <c r="D65" s="318">
        <v>811655176</v>
      </c>
      <c r="E65" s="318">
        <v>29276807.079999998</v>
      </c>
      <c r="F65" s="318">
        <v>47932149.880000003</v>
      </c>
      <c r="G65" s="318">
        <v>92234731.090000004</v>
      </c>
    </row>
    <row r="66" spans="2:8" x14ac:dyDescent="0.25">
      <c r="B66" s="339" t="s">
        <v>564</v>
      </c>
      <c r="C66" s="298">
        <v>807880837</v>
      </c>
      <c r="D66" s="298">
        <v>811655176</v>
      </c>
      <c r="E66" s="298">
        <v>29276807.079999998</v>
      </c>
      <c r="F66" s="298">
        <v>47932149.880000003</v>
      </c>
      <c r="G66" s="298">
        <v>92234731.090000004</v>
      </c>
    </row>
    <row r="67" spans="2:8" x14ac:dyDescent="0.25">
      <c r="B67" s="338" t="s">
        <v>565</v>
      </c>
      <c r="C67" s="318">
        <v>54644544142</v>
      </c>
      <c r="D67" s="318">
        <v>50826718487.940002</v>
      </c>
      <c r="E67" s="318">
        <v>3703043145.6499996</v>
      </c>
      <c r="F67" s="318">
        <v>3899932147.2899995</v>
      </c>
      <c r="G67" s="318">
        <v>3895532480.21</v>
      </c>
    </row>
    <row r="68" spans="2:8" x14ac:dyDescent="0.25">
      <c r="B68" s="339" t="s">
        <v>559</v>
      </c>
      <c r="C68" s="298">
        <v>54578544142</v>
      </c>
      <c r="D68" s="298">
        <v>50760718487.940002</v>
      </c>
      <c r="E68" s="298">
        <v>3702593841.2999997</v>
      </c>
      <c r="F68" s="298">
        <v>3892945758.5899997</v>
      </c>
      <c r="G68" s="298">
        <v>3884833087.5700002</v>
      </c>
    </row>
    <row r="69" spans="2:8" x14ac:dyDescent="0.25">
      <c r="B69" s="339" t="s">
        <v>566</v>
      </c>
      <c r="C69" s="298">
        <v>36000000</v>
      </c>
      <c r="D69" s="298">
        <v>36000000</v>
      </c>
      <c r="E69" s="298">
        <v>0</v>
      </c>
      <c r="F69" s="298">
        <v>6071383.2000000002</v>
      </c>
      <c r="G69" s="298">
        <v>6071383.2000000002</v>
      </c>
    </row>
    <row r="70" spans="2:8" x14ac:dyDescent="0.25">
      <c r="B70" s="339" t="s">
        <v>567</v>
      </c>
      <c r="C70" s="298">
        <v>30000000</v>
      </c>
      <c r="D70" s="298">
        <v>30000000</v>
      </c>
      <c r="E70" s="298">
        <v>449304.35</v>
      </c>
      <c r="F70" s="298">
        <v>915005.5</v>
      </c>
      <c r="G70" s="298">
        <v>4628009.4400000004</v>
      </c>
      <c r="H70" s="341"/>
    </row>
    <row r="71" spans="2:8" x14ac:dyDescent="0.25">
      <c r="B71" s="338" t="s">
        <v>568</v>
      </c>
      <c r="C71" s="318">
        <v>541455397</v>
      </c>
      <c r="D71" s="318">
        <v>734679938</v>
      </c>
      <c r="E71" s="318">
        <v>30706955.219999999</v>
      </c>
      <c r="F71" s="318">
        <v>56431479.700000003</v>
      </c>
      <c r="G71" s="318">
        <v>60435579.469999999</v>
      </c>
    </row>
    <row r="72" spans="2:8" x14ac:dyDescent="0.25">
      <c r="B72" s="339" t="s">
        <v>559</v>
      </c>
      <c r="C72" s="298">
        <v>541455397</v>
      </c>
      <c r="D72" s="298">
        <v>734679938</v>
      </c>
      <c r="E72" s="298">
        <v>30706955.219999999</v>
      </c>
      <c r="F72" s="298">
        <v>56431479.700000003</v>
      </c>
      <c r="G72" s="298">
        <v>60435579.469999999</v>
      </c>
    </row>
    <row r="73" spans="2:8" x14ac:dyDescent="0.25">
      <c r="B73" s="338" t="s">
        <v>569</v>
      </c>
      <c r="C73" s="318">
        <v>1488249090</v>
      </c>
      <c r="D73" s="318">
        <v>1698538672.1399999</v>
      </c>
      <c r="E73" s="318">
        <v>110269981.40000001</v>
      </c>
      <c r="F73" s="318">
        <v>118504448.53</v>
      </c>
      <c r="G73" s="318">
        <v>113997988.64</v>
      </c>
    </row>
    <row r="74" spans="2:8" x14ac:dyDescent="0.25">
      <c r="B74" s="339" t="s">
        <v>570</v>
      </c>
      <c r="C74" s="298">
        <v>862744297</v>
      </c>
      <c r="D74" s="298">
        <v>1024223137.0599999</v>
      </c>
      <c r="E74" s="298">
        <v>56819903.350000001</v>
      </c>
      <c r="F74" s="298">
        <v>64685717.770000003</v>
      </c>
      <c r="G74" s="298">
        <v>66214189.760000005</v>
      </c>
    </row>
    <row r="75" spans="2:8" x14ac:dyDescent="0.25">
      <c r="B75" s="339" t="s">
        <v>544</v>
      </c>
      <c r="C75" s="298">
        <v>625504793</v>
      </c>
      <c r="D75" s="298">
        <v>674315535.08000004</v>
      </c>
      <c r="E75" s="298">
        <v>53450078.049999997</v>
      </c>
      <c r="F75" s="298">
        <v>53818730.759999998</v>
      </c>
      <c r="G75" s="298">
        <v>47783798.879999995</v>
      </c>
    </row>
    <row r="76" spans="2:8" x14ac:dyDescent="0.25">
      <c r="B76" s="338" t="s">
        <v>571</v>
      </c>
      <c r="C76" s="318">
        <v>3769466554</v>
      </c>
      <c r="D76" s="318">
        <v>4993797770.5699997</v>
      </c>
      <c r="E76" s="318">
        <v>368821020.13000005</v>
      </c>
      <c r="F76" s="318">
        <v>297963702.78000003</v>
      </c>
      <c r="G76" s="318">
        <v>347451148.46000004</v>
      </c>
    </row>
    <row r="77" spans="2:8" x14ac:dyDescent="0.25">
      <c r="B77" s="339" t="s">
        <v>562</v>
      </c>
      <c r="C77" s="298">
        <v>3769466554</v>
      </c>
      <c r="D77" s="298">
        <v>4993797770.5699997</v>
      </c>
      <c r="E77" s="298">
        <v>368821020.13000005</v>
      </c>
      <c r="F77" s="298">
        <v>297963702.78000003</v>
      </c>
      <c r="G77" s="298">
        <v>347451148.46000004</v>
      </c>
    </row>
    <row r="78" spans="2:8" s="342" customFormat="1" x14ac:dyDescent="0.25">
      <c r="B78" s="338" t="s">
        <v>572</v>
      </c>
      <c r="C78" s="318">
        <v>242838551</v>
      </c>
      <c r="D78" s="318">
        <v>243938551</v>
      </c>
      <c r="E78" s="318">
        <v>6848834.1299999999</v>
      </c>
      <c r="F78" s="318">
        <v>16587024.019999998</v>
      </c>
      <c r="G78" s="318">
        <v>16951952.329999998</v>
      </c>
    </row>
    <row r="79" spans="2:8" x14ac:dyDescent="0.25">
      <c r="B79" s="339" t="s">
        <v>564</v>
      </c>
      <c r="C79" s="298">
        <v>242838551</v>
      </c>
      <c r="D79" s="298">
        <v>243938551</v>
      </c>
      <c r="E79" s="298">
        <v>6848834.1299999999</v>
      </c>
      <c r="F79" s="298">
        <v>16587024.019999998</v>
      </c>
      <c r="G79" s="298">
        <v>16951952.329999998</v>
      </c>
    </row>
    <row r="80" spans="2:8" x14ac:dyDescent="0.25">
      <c r="B80" s="338" t="s">
        <v>573</v>
      </c>
      <c r="C80" s="318">
        <v>221099141</v>
      </c>
      <c r="D80" s="318">
        <v>242381904.44</v>
      </c>
      <c r="E80" s="318">
        <v>22916262.060000002</v>
      </c>
      <c r="F80" s="318">
        <v>13039620.18</v>
      </c>
      <c r="G80" s="318">
        <v>17895483.109999999</v>
      </c>
    </row>
    <row r="81" spans="2:8" x14ac:dyDescent="0.25">
      <c r="B81" s="339" t="s">
        <v>564</v>
      </c>
      <c r="C81" s="298">
        <v>221099141</v>
      </c>
      <c r="D81" s="298">
        <v>242381904.44</v>
      </c>
      <c r="E81" s="298">
        <v>22916262.060000002</v>
      </c>
      <c r="F81" s="298">
        <v>13039620.18</v>
      </c>
      <c r="G81" s="298">
        <v>17895483.109999999</v>
      </c>
    </row>
    <row r="82" spans="2:8" x14ac:dyDescent="0.25">
      <c r="B82" s="337" t="s">
        <v>574</v>
      </c>
      <c r="C82" s="298">
        <v>3128516588</v>
      </c>
      <c r="D82" s="298">
        <v>2993806805.5</v>
      </c>
      <c r="E82" s="298">
        <v>144559952.90000001</v>
      </c>
      <c r="F82" s="298">
        <v>298069217.78000003</v>
      </c>
      <c r="G82" s="298">
        <v>297704850.68000001</v>
      </c>
    </row>
    <row r="83" spans="2:8" x14ac:dyDescent="0.25">
      <c r="B83" s="338" t="s">
        <v>575</v>
      </c>
      <c r="C83" s="318">
        <v>3128516588</v>
      </c>
      <c r="D83" s="318">
        <v>2993806805.5</v>
      </c>
      <c r="E83" s="318">
        <v>144559952.90000001</v>
      </c>
      <c r="F83" s="318">
        <v>298069217.78000003</v>
      </c>
      <c r="G83" s="318">
        <v>297704850.68000001</v>
      </c>
    </row>
    <row r="84" spans="2:8" x14ac:dyDescent="0.25">
      <c r="B84" s="339" t="s">
        <v>576</v>
      </c>
      <c r="C84" s="298">
        <v>180750600</v>
      </c>
      <c r="D84" s="298">
        <v>92080398</v>
      </c>
      <c r="E84" s="298">
        <v>4836583.8800000008</v>
      </c>
      <c r="F84" s="298">
        <v>4836583.8800000008</v>
      </c>
      <c r="G84" s="298">
        <v>4836583.8800000008</v>
      </c>
    </row>
    <row r="85" spans="2:8" x14ac:dyDescent="0.25">
      <c r="B85" s="339" t="s">
        <v>528</v>
      </c>
      <c r="C85" s="298">
        <v>2945565988</v>
      </c>
      <c r="D85" s="298">
        <v>2900426407.5</v>
      </c>
      <c r="E85" s="298">
        <v>139723369.02000001</v>
      </c>
      <c r="F85" s="298">
        <v>293232633.90000004</v>
      </c>
      <c r="G85" s="298">
        <v>292868266.80000001</v>
      </c>
    </row>
    <row r="86" spans="2:8" x14ac:dyDescent="0.25">
      <c r="B86" s="339" t="s">
        <v>529</v>
      </c>
      <c r="C86" s="298">
        <v>2200000</v>
      </c>
      <c r="D86" s="298">
        <v>1300000</v>
      </c>
      <c r="E86" s="298"/>
      <c r="F86" s="298"/>
      <c r="G86" s="298"/>
    </row>
    <row r="87" spans="2:8" x14ac:dyDescent="0.25">
      <c r="B87" s="337" t="s">
        <v>577</v>
      </c>
      <c r="C87" s="298">
        <v>37491570916</v>
      </c>
      <c r="D87" s="298">
        <v>38056508567.880005</v>
      </c>
      <c r="E87" s="298">
        <v>9221809062.9699993</v>
      </c>
      <c r="F87" s="298">
        <v>9073211758.4099998</v>
      </c>
      <c r="G87" s="298">
        <v>881304499.16000021</v>
      </c>
      <c r="H87" s="343"/>
    </row>
    <row r="88" spans="2:8" x14ac:dyDescent="0.25">
      <c r="B88" s="338" t="s">
        <v>578</v>
      </c>
      <c r="C88" s="318">
        <v>30327207526</v>
      </c>
      <c r="D88" s="318">
        <v>29711625863.880001</v>
      </c>
      <c r="E88" s="318">
        <v>8111009112.4200001</v>
      </c>
      <c r="F88" s="318">
        <v>8131564295.96</v>
      </c>
      <c r="G88" s="318">
        <v>141406064.85000002</v>
      </c>
      <c r="H88" s="344"/>
    </row>
    <row r="89" spans="2:8" x14ac:dyDescent="0.25">
      <c r="B89" s="339" t="s">
        <v>536</v>
      </c>
      <c r="C89" s="298">
        <v>694604287</v>
      </c>
      <c r="D89" s="298">
        <v>961155200.40999997</v>
      </c>
      <c r="E89" s="298">
        <v>58639456.420000002</v>
      </c>
      <c r="F89" s="298">
        <v>78145745.36999999</v>
      </c>
      <c r="G89" s="298">
        <v>65134151.230000004</v>
      </c>
      <c r="H89" s="343"/>
    </row>
    <row r="90" spans="2:8" x14ac:dyDescent="0.25">
      <c r="B90" s="339" t="s">
        <v>564</v>
      </c>
      <c r="C90" s="298">
        <v>16000000</v>
      </c>
      <c r="D90" s="298">
        <v>14617416.469999999</v>
      </c>
      <c r="E90" s="298">
        <v>4233156</v>
      </c>
      <c r="F90" s="298">
        <v>5282050.59</v>
      </c>
      <c r="G90" s="298">
        <v>788155.86</v>
      </c>
      <c r="H90" s="344"/>
    </row>
    <row r="91" spans="2:8" x14ac:dyDescent="0.25">
      <c r="B91" s="339" t="s">
        <v>538</v>
      </c>
      <c r="C91" s="298">
        <v>29616603239</v>
      </c>
      <c r="D91" s="298">
        <v>28735853247</v>
      </c>
      <c r="E91" s="298">
        <v>8048136500</v>
      </c>
      <c r="F91" s="298">
        <v>8048136500</v>
      </c>
      <c r="G91" s="298">
        <v>75483757.760000005</v>
      </c>
      <c r="H91" s="343"/>
    </row>
    <row r="92" spans="2:8" x14ac:dyDescent="0.25">
      <c r="B92" s="338" t="s">
        <v>579</v>
      </c>
      <c r="C92" s="318">
        <v>3641414862</v>
      </c>
      <c r="D92" s="318">
        <v>3910328996</v>
      </c>
      <c r="E92" s="318">
        <v>856474873.20000017</v>
      </c>
      <c r="F92" s="318">
        <v>611459113.51999998</v>
      </c>
      <c r="G92" s="318">
        <v>297649515.75</v>
      </c>
      <c r="H92" s="344"/>
    </row>
    <row r="93" spans="2:8" x14ac:dyDescent="0.25">
      <c r="B93" s="339" t="s">
        <v>559</v>
      </c>
      <c r="C93" s="298">
        <v>2365114862</v>
      </c>
      <c r="D93" s="298">
        <v>2716221885.9100003</v>
      </c>
      <c r="E93" s="298">
        <v>546190767.86000013</v>
      </c>
      <c r="F93" s="298">
        <v>305298153.83999997</v>
      </c>
      <c r="G93" s="298">
        <v>223979926.53</v>
      </c>
      <c r="H93" s="344"/>
    </row>
    <row r="94" spans="2:8" x14ac:dyDescent="0.25">
      <c r="B94" s="339" t="s">
        <v>580</v>
      </c>
      <c r="C94" s="298">
        <v>1276300000</v>
      </c>
      <c r="D94" s="298">
        <v>1194107110.0899999</v>
      </c>
      <c r="E94" s="298">
        <v>310284105.34000003</v>
      </c>
      <c r="F94" s="298">
        <v>306160959.67999995</v>
      </c>
      <c r="G94" s="298">
        <v>73669589.219999999</v>
      </c>
      <c r="H94" s="343"/>
    </row>
    <row r="95" spans="2:8" x14ac:dyDescent="0.25">
      <c r="B95" s="338" t="s">
        <v>990</v>
      </c>
      <c r="C95" s="318">
        <v>178349806</v>
      </c>
      <c r="D95" s="318">
        <v>1025500166</v>
      </c>
      <c r="E95" s="318">
        <v>84665625.629999995</v>
      </c>
      <c r="F95" s="318">
        <v>80177399.420000002</v>
      </c>
      <c r="G95" s="318">
        <v>136961307.77000001</v>
      </c>
      <c r="H95" s="344"/>
    </row>
    <row r="96" spans="2:8" x14ac:dyDescent="0.25">
      <c r="B96" s="339" t="s">
        <v>546</v>
      </c>
      <c r="C96" s="298">
        <v>178349806</v>
      </c>
      <c r="D96" s="298">
        <v>261085928.38</v>
      </c>
      <c r="E96" s="298">
        <v>11710553.899999999</v>
      </c>
      <c r="F96" s="298">
        <v>14441663.18</v>
      </c>
      <c r="G96" s="298">
        <v>21832001.760000002</v>
      </c>
      <c r="H96" s="343"/>
    </row>
    <row r="97" spans="2:8" x14ac:dyDescent="0.25">
      <c r="B97" s="339" t="s">
        <v>581</v>
      </c>
      <c r="C97" s="298"/>
      <c r="D97" s="298">
        <v>764414237.62</v>
      </c>
      <c r="E97" s="298">
        <v>72955071.729999989</v>
      </c>
      <c r="F97" s="298">
        <v>65735736.240000002</v>
      </c>
      <c r="G97" s="298">
        <v>115129306.01000001</v>
      </c>
      <c r="H97" s="344"/>
    </row>
    <row r="98" spans="2:8" x14ac:dyDescent="0.25">
      <c r="B98" s="338" t="s">
        <v>582</v>
      </c>
      <c r="C98" s="318">
        <v>112183641</v>
      </c>
      <c r="D98" s="318">
        <v>126183641</v>
      </c>
      <c r="E98" s="318">
        <v>16862768.240000002</v>
      </c>
      <c r="F98" s="318">
        <v>10934181.869999999</v>
      </c>
      <c r="G98" s="318">
        <v>16121419.819999998</v>
      </c>
      <c r="H98" s="343"/>
    </row>
    <row r="99" spans="2:8" x14ac:dyDescent="0.25">
      <c r="B99" s="339" t="s">
        <v>583</v>
      </c>
      <c r="C99" s="298"/>
      <c r="D99" s="298">
        <v>2072800</v>
      </c>
      <c r="E99" s="298"/>
      <c r="F99" s="298"/>
      <c r="G99" s="298"/>
      <c r="H99" s="344"/>
    </row>
    <row r="100" spans="2:8" x14ac:dyDescent="0.25">
      <c r="B100" s="339" t="s">
        <v>564</v>
      </c>
      <c r="C100" s="298">
        <v>112183641</v>
      </c>
      <c r="D100" s="298">
        <v>124110841</v>
      </c>
      <c r="E100" s="298">
        <v>16862768.240000002</v>
      </c>
      <c r="F100" s="298">
        <v>10934181.869999999</v>
      </c>
      <c r="G100" s="298">
        <v>16121419.819999998</v>
      </c>
      <c r="H100" s="343"/>
    </row>
    <row r="101" spans="2:8" x14ac:dyDescent="0.25">
      <c r="B101" s="338" t="s">
        <v>584</v>
      </c>
      <c r="C101" s="318">
        <v>334176821</v>
      </c>
      <c r="D101" s="318">
        <v>420676821</v>
      </c>
      <c r="E101" s="318">
        <v>20977214.5</v>
      </c>
      <c r="F101" s="318">
        <v>40172687.180000007</v>
      </c>
      <c r="G101" s="318">
        <v>31716939.079999998</v>
      </c>
    </row>
    <row r="102" spans="2:8" x14ac:dyDescent="0.25">
      <c r="B102" s="339" t="s">
        <v>560</v>
      </c>
      <c r="C102" s="298">
        <v>328331821</v>
      </c>
      <c r="D102" s="298">
        <v>414607321</v>
      </c>
      <c r="E102" s="298">
        <v>20901101.309999999</v>
      </c>
      <c r="F102" s="298">
        <v>40076366.49000001</v>
      </c>
      <c r="G102" s="298">
        <v>31716939.079999998</v>
      </c>
    </row>
    <row r="103" spans="2:8" x14ac:dyDescent="0.25">
      <c r="B103" s="339" t="s">
        <v>585</v>
      </c>
      <c r="C103" s="298">
        <v>5845000</v>
      </c>
      <c r="D103" s="298">
        <v>6069500</v>
      </c>
      <c r="E103" s="298">
        <v>76113.19</v>
      </c>
      <c r="F103" s="298">
        <v>96320.69</v>
      </c>
      <c r="G103" s="298">
        <v>0</v>
      </c>
    </row>
    <row r="104" spans="2:8" x14ac:dyDescent="0.25">
      <c r="B104" s="338" t="s">
        <v>586</v>
      </c>
      <c r="C104" s="318">
        <v>2127499425</v>
      </c>
      <c r="D104" s="318">
        <v>2121854245</v>
      </c>
      <c r="E104" s="318">
        <v>79576042.640000001</v>
      </c>
      <c r="F104" s="318">
        <v>137525683.56</v>
      </c>
      <c r="G104" s="318">
        <v>201374094.5</v>
      </c>
    </row>
    <row r="105" spans="2:8" x14ac:dyDescent="0.25">
      <c r="B105" s="339" t="s">
        <v>587</v>
      </c>
      <c r="C105" s="298">
        <v>2127499425</v>
      </c>
      <c r="D105" s="298">
        <v>2121854245</v>
      </c>
      <c r="E105" s="298">
        <v>79576042.640000001</v>
      </c>
      <c r="F105" s="298">
        <v>137525683.56</v>
      </c>
      <c r="G105" s="298">
        <v>201374094.5</v>
      </c>
    </row>
    <row r="106" spans="2:8" x14ac:dyDescent="0.25">
      <c r="B106" s="338" t="s">
        <v>588</v>
      </c>
      <c r="C106" s="318">
        <v>770738835</v>
      </c>
      <c r="D106" s="318">
        <v>740338835</v>
      </c>
      <c r="E106" s="318">
        <v>52243426.339999996</v>
      </c>
      <c r="F106" s="318">
        <v>61378396.900000006</v>
      </c>
      <c r="G106" s="318">
        <v>56075157.390000001</v>
      </c>
    </row>
    <row r="107" spans="2:8" x14ac:dyDescent="0.25">
      <c r="B107" s="339" t="s">
        <v>562</v>
      </c>
      <c r="C107" s="298">
        <v>763538835</v>
      </c>
      <c r="D107" s="298">
        <v>735656188</v>
      </c>
      <c r="E107" s="298">
        <v>52238267.509999998</v>
      </c>
      <c r="F107" s="298">
        <v>61373238.070000008</v>
      </c>
      <c r="G107" s="298">
        <v>56069998.560000002</v>
      </c>
    </row>
    <row r="108" spans="2:8" x14ac:dyDescent="0.25">
      <c r="B108" s="339" t="s">
        <v>589</v>
      </c>
      <c r="C108" s="298">
        <v>7200000</v>
      </c>
      <c r="D108" s="298">
        <v>4682647</v>
      </c>
      <c r="E108" s="298">
        <v>5158.83</v>
      </c>
      <c r="F108" s="298">
        <v>5158.83</v>
      </c>
      <c r="G108" s="298">
        <v>5158.83</v>
      </c>
    </row>
    <row r="109" spans="2:8" x14ac:dyDescent="0.25">
      <c r="B109" s="335" t="s">
        <v>991</v>
      </c>
      <c r="C109" s="336">
        <v>63356076866</v>
      </c>
      <c r="D109" s="336">
        <v>70482526614.269989</v>
      </c>
      <c r="E109" s="336">
        <v>4012593974.9800005</v>
      </c>
      <c r="F109" s="336">
        <v>5549040916.5200005</v>
      </c>
      <c r="G109" s="336">
        <v>6089113699.2900009</v>
      </c>
    </row>
    <row r="110" spans="2:8" x14ac:dyDescent="0.25">
      <c r="B110" s="337" t="s">
        <v>590</v>
      </c>
      <c r="C110" s="298">
        <v>32787717011</v>
      </c>
      <c r="D110" s="298">
        <v>34670942421.050003</v>
      </c>
      <c r="E110" s="298">
        <v>2506218897.4200006</v>
      </c>
      <c r="F110" s="298">
        <v>2765504125.940001</v>
      </c>
      <c r="G110" s="298">
        <v>2825854578.3700008</v>
      </c>
    </row>
    <row r="111" spans="2:8" x14ac:dyDescent="0.25">
      <c r="B111" s="338" t="s">
        <v>591</v>
      </c>
      <c r="C111" s="318">
        <v>29415015339</v>
      </c>
      <c r="D111" s="318">
        <v>30395705624.510002</v>
      </c>
      <c r="E111" s="318">
        <v>2452834500.7200003</v>
      </c>
      <c r="F111" s="318">
        <v>2581797380.5800004</v>
      </c>
      <c r="G111" s="318">
        <v>2493452561.9700003</v>
      </c>
    </row>
    <row r="112" spans="2:8" x14ac:dyDescent="0.25">
      <c r="B112" s="339" t="s">
        <v>536</v>
      </c>
      <c r="C112" s="298">
        <v>1848957243</v>
      </c>
      <c r="D112" s="298">
        <v>1966719459.3</v>
      </c>
      <c r="E112" s="298">
        <v>146939638.65000001</v>
      </c>
      <c r="F112" s="298">
        <v>194860938.02000004</v>
      </c>
      <c r="G112" s="298">
        <v>143990128.85999998</v>
      </c>
    </row>
    <row r="113" spans="2:7" x14ac:dyDescent="0.25">
      <c r="B113" s="339" t="s">
        <v>592</v>
      </c>
      <c r="C113" s="298">
        <v>1412375</v>
      </c>
      <c r="D113" s="298">
        <v>0</v>
      </c>
      <c r="E113" s="298"/>
      <c r="F113" s="298"/>
      <c r="G113" s="298"/>
    </row>
    <row r="114" spans="2:7" x14ac:dyDescent="0.25">
      <c r="B114" s="339" t="s">
        <v>528</v>
      </c>
      <c r="C114" s="298">
        <v>612037530</v>
      </c>
      <c r="D114" s="298">
        <v>544284344</v>
      </c>
      <c r="E114" s="298">
        <v>31795695.439999998</v>
      </c>
      <c r="F114" s="298">
        <v>62804933.210000008</v>
      </c>
      <c r="G114" s="298">
        <v>56624944.980000004</v>
      </c>
    </row>
    <row r="115" spans="2:7" x14ac:dyDescent="0.25">
      <c r="B115" s="339" t="s">
        <v>559</v>
      </c>
      <c r="C115" s="298">
        <v>90234580</v>
      </c>
      <c r="D115" s="298">
        <v>83803640</v>
      </c>
      <c r="E115" s="298">
        <v>2750577.72</v>
      </c>
      <c r="F115" s="298">
        <v>6590531.3100000005</v>
      </c>
      <c r="G115" s="298">
        <v>6989427.1900000004</v>
      </c>
    </row>
    <row r="116" spans="2:7" x14ac:dyDescent="0.25">
      <c r="B116" s="339" t="s">
        <v>570</v>
      </c>
      <c r="C116" s="298">
        <v>55639539</v>
      </c>
      <c r="D116" s="298">
        <v>98036650.700000003</v>
      </c>
      <c r="E116" s="298">
        <v>36703232.649999999</v>
      </c>
      <c r="F116" s="298">
        <v>36703232.649999999</v>
      </c>
      <c r="G116" s="298">
        <v>36703232.649999999</v>
      </c>
    </row>
    <row r="117" spans="2:7" x14ac:dyDescent="0.25">
      <c r="B117" s="339" t="s">
        <v>544</v>
      </c>
      <c r="C117" s="298">
        <v>452972425</v>
      </c>
      <c r="D117" s="298">
        <v>436410845.86000001</v>
      </c>
      <c r="E117" s="298">
        <v>2694834.0900000003</v>
      </c>
      <c r="F117" s="298">
        <v>17186150.800000001</v>
      </c>
      <c r="G117" s="298">
        <v>19609098.310000002</v>
      </c>
    </row>
    <row r="118" spans="2:7" x14ac:dyDescent="0.25">
      <c r="B118" s="339" t="s">
        <v>593</v>
      </c>
      <c r="C118" s="298">
        <v>13526586</v>
      </c>
      <c r="D118" s="298">
        <v>8600532.290000001</v>
      </c>
      <c r="E118" s="298">
        <v>6016.94</v>
      </c>
      <c r="F118" s="298">
        <v>6016.94</v>
      </c>
      <c r="G118" s="298">
        <v>6016.94</v>
      </c>
    </row>
    <row r="119" spans="2:7" x14ac:dyDescent="0.25">
      <c r="B119" s="339" t="s">
        <v>594</v>
      </c>
      <c r="C119" s="298">
        <v>1158300000</v>
      </c>
      <c r="D119" s="298">
        <v>988000000</v>
      </c>
      <c r="E119" s="298">
        <v>30453612.640000001</v>
      </c>
      <c r="F119" s="298">
        <v>61867514.899999999</v>
      </c>
      <c r="G119" s="298">
        <v>61690741.969999991</v>
      </c>
    </row>
    <row r="120" spans="2:7" x14ac:dyDescent="0.25">
      <c r="B120" s="339" t="s">
        <v>529</v>
      </c>
      <c r="C120" s="298">
        <v>1183852910</v>
      </c>
      <c r="D120" s="298">
        <v>748492410</v>
      </c>
      <c r="E120" s="298">
        <v>51981280</v>
      </c>
      <c r="F120" s="298">
        <v>52268450.160000004</v>
      </c>
      <c r="G120" s="298">
        <v>52511469.740000002</v>
      </c>
    </row>
    <row r="121" spans="2:7" x14ac:dyDescent="0.25">
      <c r="B121" s="339" t="s">
        <v>538</v>
      </c>
      <c r="C121" s="298">
        <v>23998082151</v>
      </c>
      <c r="D121" s="298">
        <v>25521357742.360001</v>
      </c>
      <c r="E121" s="298">
        <v>2149509612.5900002</v>
      </c>
      <c r="F121" s="298">
        <v>2149509612.5900002</v>
      </c>
      <c r="G121" s="298">
        <v>2115327501.3300002</v>
      </c>
    </row>
    <row r="122" spans="2:7" x14ac:dyDescent="0.25">
      <c r="B122" s="338" t="s">
        <v>595</v>
      </c>
      <c r="C122" s="318">
        <v>2799145782</v>
      </c>
      <c r="D122" s="318">
        <v>3685508025.54</v>
      </c>
      <c r="E122" s="318">
        <v>6483459.0599999996</v>
      </c>
      <c r="F122" s="318">
        <v>143886853.35999998</v>
      </c>
      <c r="G122" s="318">
        <v>291544546.45999998</v>
      </c>
    </row>
    <row r="123" spans="2:7" x14ac:dyDescent="0.25">
      <c r="B123" s="339" t="s">
        <v>559</v>
      </c>
      <c r="C123" s="298">
        <v>2799145782</v>
      </c>
      <c r="D123" s="298">
        <v>3684545264.9200001</v>
      </c>
      <c r="E123" s="298">
        <v>6383459.0599999996</v>
      </c>
      <c r="F123" s="298">
        <v>143786853.35999998</v>
      </c>
      <c r="G123" s="298">
        <v>291544546.45999998</v>
      </c>
    </row>
    <row r="124" spans="2:7" x14ac:dyDescent="0.25">
      <c r="B124" s="339" t="s">
        <v>580</v>
      </c>
      <c r="C124" s="298"/>
      <c r="D124" s="298">
        <v>447760.62</v>
      </c>
      <c r="E124" s="298"/>
      <c r="F124" s="298"/>
      <c r="G124" s="298"/>
    </row>
    <row r="125" spans="2:7" x14ac:dyDescent="0.25">
      <c r="B125" s="339" t="s">
        <v>596</v>
      </c>
      <c r="C125" s="298"/>
      <c r="D125" s="298">
        <v>515000</v>
      </c>
      <c r="E125" s="298">
        <v>100000</v>
      </c>
      <c r="F125" s="298">
        <v>100000</v>
      </c>
      <c r="G125" s="298">
        <v>0</v>
      </c>
    </row>
    <row r="126" spans="2:7" x14ac:dyDescent="0.25">
      <c r="B126" s="338" t="s">
        <v>597</v>
      </c>
      <c r="C126" s="318">
        <v>243662467</v>
      </c>
      <c r="D126" s="318">
        <v>246174848</v>
      </c>
      <c r="E126" s="318">
        <v>12068763.129999999</v>
      </c>
      <c r="F126" s="318">
        <v>12741107.460000001</v>
      </c>
      <c r="G126" s="318">
        <v>11781802.659999998</v>
      </c>
    </row>
    <row r="127" spans="2:7" x14ac:dyDescent="0.25">
      <c r="B127" s="339" t="s">
        <v>562</v>
      </c>
      <c r="C127" s="298">
        <v>243468267</v>
      </c>
      <c r="D127" s="298">
        <v>240657703.34999999</v>
      </c>
      <c r="E127" s="298">
        <v>12068763.129999999</v>
      </c>
      <c r="F127" s="298">
        <v>12699087.66</v>
      </c>
      <c r="G127" s="298">
        <v>11781802.659999998</v>
      </c>
    </row>
    <row r="128" spans="2:7" x14ac:dyDescent="0.25">
      <c r="B128" s="339" t="s">
        <v>589</v>
      </c>
      <c r="C128" s="298">
        <v>194200</v>
      </c>
      <c r="D128" s="298">
        <v>5517144.6499999994</v>
      </c>
      <c r="E128" s="298">
        <v>0</v>
      </c>
      <c r="F128" s="298">
        <v>42019.8</v>
      </c>
      <c r="G128" s="298">
        <v>0</v>
      </c>
    </row>
    <row r="129" spans="2:8" x14ac:dyDescent="0.25">
      <c r="B129" s="338" t="s">
        <v>598</v>
      </c>
      <c r="C129" s="318">
        <v>154804254</v>
      </c>
      <c r="D129" s="318">
        <v>160920599</v>
      </c>
      <c r="E129" s="318">
        <v>21067082.41</v>
      </c>
      <c r="F129" s="318">
        <v>10790618.449999999</v>
      </c>
      <c r="G129" s="318">
        <v>13400488.759999998</v>
      </c>
    </row>
    <row r="130" spans="2:8" x14ac:dyDescent="0.25">
      <c r="B130" s="339" t="s">
        <v>599</v>
      </c>
      <c r="C130" s="298">
        <v>154804254</v>
      </c>
      <c r="D130" s="298">
        <v>160920599</v>
      </c>
      <c r="E130" s="298">
        <v>21067082.41</v>
      </c>
      <c r="F130" s="298">
        <v>10790618.449999999</v>
      </c>
      <c r="G130" s="298">
        <v>13400488.759999998</v>
      </c>
    </row>
    <row r="131" spans="2:8" x14ac:dyDescent="0.25">
      <c r="B131" s="338" t="s">
        <v>600</v>
      </c>
      <c r="C131" s="318">
        <v>28358299</v>
      </c>
      <c r="D131" s="318">
        <v>29609887</v>
      </c>
      <c r="E131" s="318">
        <v>3632559.87</v>
      </c>
      <c r="F131" s="318">
        <v>3827961.29</v>
      </c>
      <c r="G131" s="318">
        <v>3393161.3899999997</v>
      </c>
    </row>
    <row r="132" spans="2:8" x14ac:dyDescent="0.25">
      <c r="B132" s="339" t="s">
        <v>599</v>
      </c>
      <c r="C132" s="298">
        <v>28358299</v>
      </c>
      <c r="D132" s="298">
        <v>29609887</v>
      </c>
      <c r="E132" s="298">
        <v>3632559.87</v>
      </c>
      <c r="F132" s="298">
        <v>3827961.29</v>
      </c>
      <c r="G132" s="298">
        <v>3393161.3899999997</v>
      </c>
    </row>
    <row r="133" spans="2:8" x14ac:dyDescent="0.25">
      <c r="B133" s="338" t="s">
        <v>601</v>
      </c>
      <c r="C133" s="318">
        <v>58083742</v>
      </c>
      <c r="D133" s="318">
        <v>60228742</v>
      </c>
      <c r="E133" s="318">
        <v>3545462.8000000003</v>
      </c>
      <c r="F133" s="318">
        <v>3614030.23</v>
      </c>
      <c r="G133" s="318">
        <v>3827164.15</v>
      </c>
    </row>
    <row r="134" spans="2:8" x14ac:dyDescent="0.25">
      <c r="B134" s="339" t="s">
        <v>599</v>
      </c>
      <c r="C134" s="298">
        <v>58083742</v>
      </c>
      <c r="D134" s="298">
        <v>60228742</v>
      </c>
      <c r="E134" s="298">
        <v>3545462.8000000003</v>
      </c>
      <c r="F134" s="298">
        <v>3614030.23</v>
      </c>
      <c r="G134" s="298">
        <v>3827164.15</v>
      </c>
    </row>
    <row r="135" spans="2:8" x14ac:dyDescent="0.25">
      <c r="B135" s="338" t="s">
        <v>602</v>
      </c>
      <c r="C135" s="318">
        <v>23220164</v>
      </c>
      <c r="D135" s="318">
        <v>23220164</v>
      </c>
      <c r="E135" s="318">
        <v>451410.92</v>
      </c>
      <c r="F135" s="318">
        <v>1827875.4000000001</v>
      </c>
      <c r="G135" s="318">
        <v>1445239.26</v>
      </c>
    </row>
    <row r="136" spans="2:8" x14ac:dyDescent="0.25">
      <c r="B136" s="339" t="s">
        <v>599</v>
      </c>
      <c r="C136" s="298">
        <v>23220164</v>
      </c>
      <c r="D136" s="298">
        <v>23220164</v>
      </c>
      <c r="E136" s="298">
        <v>451410.92</v>
      </c>
      <c r="F136" s="298">
        <v>1827875.4000000001</v>
      </c>
      <c r="G136" s="298">
        <v>1445239.26</v>
      </c>
    </row>
    <row r="137" spans="2:8" x14ac:dyDescent="0.25">
      <c r="B137" s="338" t="s">
        <v>603</v>
      </c>
      <c r="C137" s="318">
        <v>19538990</v>
      </c>
      <c r="D137" s="318">
        <v>20472557</v>
      </c>
      <c r="E137" s="318">
        <v>1147936.75</v>
      </c>
      <c r="F137" s="318">
        <v>1915770.7600000002</v>
      </c>
      <c r="G137" s="318">
        <v>1588929.2600000002</v>
      </c>
    </row>
    <row r="138" spans="2:8" x14ac:dyDescent="0.25">
      <c r="B138" s="339" t="s">
        <v>599</v>
      </c>
      <c r="C138" s="298">
        <v>19538990</v>
      </c>
      <c r="D138" s="298">
        <v>20472557</v>
      </c>
      <c r="E138" s="298">
        <v>1147936.75</v>
      </c>
      <c r="F138" s="298">
        <v>1915770.7600000002</v>
      </c>
      <c r="G138" s="298">
        <v>1588929.2600000002</v>
      </c>
    </row>
    <row r="139" spans="2:8" x14ac:dyDescent="0.25">
      <c r="B139" s="338" t="s">
        <v>604</v>
      </c>
      <c r="C139" s="318">
        <v>18714095</v>
      </c>
      <c r="D139" s="318">
        <v>18856095</v>
      </c>
      <c r="E139" s="318">
        <v>1910141.48</v>
      </c>
      <c r="F139" s="318">
        <v>1572893.3800000001</v>
      </c>
      <c r="G139" s="318">
        <v>1407447.18</v>
      </c>
    </row>
    <row r="140" spans="2:8" x14ac:dyDescent="0.25">
      <c r="B140" s="339" t="s">
        <v>599</v>
      </c>
      <c r="C140" s="298">
        <v>18714095</v>
      </c>
      <c r="D140" s="298">
        <v>18856095</v>
      </c>
      <c r="E140" s="298">
        <v>1910141.48</v>
      </c>
      <c r="F140" s="298">
        <v>1572893.3800000001</v>
      </c>
      <c r="G140" s="298">
        <v>1407447.18</v>
      </c>
    </row>
    <row r="141" spans="2:8" x14ac:dyDescent="0.25">
      <c r="B141" s="338" t="s">
        <v>605</v>
      </c>
      <c r="C141" s="318">
        <v>27173879</v>
      </c>
      <c r="D141" s="318">
        <v>30245879</v>
      </c>
      <c r="E141" s="318">
        <v>3077580.2800000003</v>
      </c>
      <c r="F141" s="318">
        <v>3529635.03</v>
      </c>
      <c r="G141" s="318">
        <v>4013237.2800000003</v>
      </c>
      <c r="H141" s="340"/>
    </row>
    <row r="142" spans="2:8" x14ac:dyDescent="0.25">
      <c r="B142" s="339" t="s">
        <v>599</v>
      </c>
      <c r="C142" s="298">
        <v>27173879</v>
      </c>
      <c r="D142" s="298">
        <v>30245879</v>
      </c>
      <c r="E142" s="298">
        <v>3077580.2800000003</v>
      </c>
      <c r="F142" s="298">
        <v>3529635.03</v>
      </c>
      <c r="G142" s="298">
        <v>4013237.2800000003</v>
      </c>
      <c r="H142" s="340"/>
    </row>
    <row r="143" spans="2:8" x14ac:dyDescent="0.25">
      <c r="B143" s="337" t="s">
        <v>606</v>
      </c>
      <c r="C143" s="298">
        <v>30568359855</v>
      </c>
      <c r="D143" s="298">
        <v>35811584193.220001</v>
      </c>
      <c r="E143" s="298">
        <v>1506375077.5599999</v>
      </c>
      <c r="F143" s="298">
        <v>2783536790.5800004</v>
      </c>
      <c r="G143" s="298">
        <v>3263259120.9199996</v>
      </c>
      <c r="H143" s="340"/>
    </row>
    <row r="144" spans="2:8" x14ac:dyDescent="0.25">
      <c r="B144" s="338" t="s">
        <v>607</v>
      </c>
      <c r="C144" s="318">
        <v>27327318461</v>
      </c>
      <c r="D144" s="318">
        <v>31920359096.700001</v>
      </c>
      <c r="E144" s="318">
        <v>1375121977.0600002</v>
      </c>
      <c r="F144" s="318">
        <v>2515198461.48</v>
      </c>
      <c r="G144" s="318">
        <v>2962844029.2199998</v>
      </c>
      <c r="H144" s="340"/>
    </row>
    <row r="145" spans="2:9" x14ac:dyDescent="0.25">
      <c r="B145" s="339" t="s">
        <v>576</v>
      </c>
      <c r="C145" s="298"/>
      <c r="D145" s="298">
        <v>700111540.16999996</v>
      </c>
      <c r="E145" s="298"/>
      <c r="F145" s="298"/>
      <c r="G145" s="298"/>
      <c r="H145" s="340"/>
    </row>
    <row r="146" spans="2:9" x14ac:dyDescent="0.25">
      <c r="B146" s="339" t="s">
        <v>528</v>
      </c>
      <c r="C146" s="298">
        <v>26581221212</v>
      </c>
      <c r="D146" s="298">
        <v>30473145428.060001</v>
      </c>
      <c r="E146" s="298">
        <v>1373817477.0600002</v>
      </c>
      <c r="F146" s="298">
        <v>2478187266.4900002</v>
      </c>
      <c r="G146" s="298">
        <v>2925832834.23</v>
      </c>
      <c r="H146" s="340"/>
    </row>
    <row r="147" spans="2:9" x14ac:dyDescent="0.25">
      <c r="B147" s="339" t="s">
        <v>608</v>
      </c>
      <c r="C147" s="298">
        <v>106097249</v>
      </c>
      <c r="D147" s="298">
        <v>107102128.47</v>
      </c>
      <c r="E147" s="298"/>
      <c r="F147" s="298"/>
      <c r="G147" s="298"/>
      <c r="H147" s="340"/>
    </row>
    <row r="148" spans="2:9" x14ac:dyDescent="0.25">
      <c r="B148" s="339" t="s">
        <v>594</v>
      </c>
      <c r="C148" s="298">
        <v>640000000</v>
      </c>
      <c r="D148" s="298">
        <v>640000000</v>
      </c>
      <c r="E148" s="298">
        <v>1304500</v>
      </c>
      <c r="F148" s="298">
        <v>37011194.990000002</v>
      </c>
      <c r="G148" s="298">
        <v>37011194.990000002</v>
      </c>
      <c r="H148" s="340"/>
    </row>
    <row r="149" spans="2:9" x14ac:dyDescent="0.25">
      <c r="B149" s="338" t="s">
        <v>609</v>
      </c>
      <c r="C149" s="318">
        <v>155897779</v>
      </c>
      <c r="D149" s="318">
        <v>507320423.51999998</v>
      </c>
      <c r="E149" s="318">
        <v>18125158.579999998</v>
      </c>
      <c r="F149" s="318">
        <v>19065149.869999997</v>
      </c>
      <c r="G149" s="318">
        <v>18437208.390000001</v>
      </c>
      <c r="H149" s="340"/>
    </row>
    <row r="150" spans="2:9" x14ac:dyDescent="0.25">
      <c r="B150" s="339" t="s">
        <v>583</v>
      </c>
      <c r="C150" s="298"/>
      <c r="D150" s="298">
        <v>8728</v>
      </c>
      <c r="E150" s="298"/>
      <c r="F150" s="298"/>
      <c r="G150" s="298"/>
      <c r="H150" s="340"/>
    </row>
    <row r="151" spans="2:9" x14ac:dyDescent="0.25">
      <c r="B151" s="339" t="s">
        <v>564</v>
      </c>
      <c r="C151" s="298">
        <v>155897779</v>
      </c>
      <c r="D151" s="298">
        <v>507311695.51999998</v>
      </c>
      <c r="E151" s="298">
        <v>18125158.579999998</v>
      </c>
      <c r="F151" s="298">
        <v>19065149.869999997</v>
      </c>
      <c r="G151" s="298">
        <v>18437208.390000001</v>
      </c>
      <c r="H151" s="340"/>
    </row>
    <row r="152" spans="2:9" x14ac:dyDescent="0.25">
      <c r="B152" s="339" t="s">
        <v>610</v>
      </c>
      <c r="C152" s="298"/>
      <c r="D152" s="298">
        <v>0</v>
      </c>
      <c r="E152" s="298"/>
      <c r="F152" s="298"/>
      <c r="G152" s="298"/>
      <c r="H152" s="340"/>
    </row>
    <row r="153" spans="2:9" x14ac:dyDescent="0.25">
      <c r="B153" s="338" t="s">
        <v>992</v>
      </c>
      <c r="C153" s="318">
        <v>571559118</v>
      </c>
      <c r="D153" s="318">
        <v>751633002</v>
      </c>
      <c r="E153" s="318">
        <v>45973848.43</v>
      </c>
      <c r="F153" s="318">
        <v>42665443.259999998</v>
      </c>
      <c r="G153" s="318">
        <v>53556905.960000001</v>
      </c>
      <c r="H153" s="340"/>
    </row>
    <row r="154" spans="2:9" x14ac:dyDescent="0.25">
      <c r="B154" s="339" t="s">
        <v>576</v>
      </c>
      <c r="C154" s="298"/>
      <c r="D154" s="298">
        <v>57414180</v>
      </c>
      <c r="E154" s="298"/>
      <c r="F154" s="298"/>
      <c r="G154" s="298"/>
      <c r="H154" s="340"/>
    </row>
    <row r="155" spans="2:9" x14ac:dyDescent="0.25">
      <c r="B155" s="339" t="s">
        <v>528</v>
      </c>
      <c r="C155" s="298">
        <v>571559118</v>
      </c>
      <c r="D155" s="298">
        <v>694218822</v>
      </c>
      <c r="E155" s="298">
        <v>45973848.43</v>
      </c>
      <c r="F155" s="298">
        <v>42665443.259999998</v>
      </c>
      <c r="G155" s="298">
        <v>53556905.960000001</v>
      </c>
      <c r="H155" s="340"/>
    </row>
    <row r="156" spans="2:9" x14ac:dyDescent="0.25">
      <c r="B156" s="338" t="s">
        <v>611</v>
      </c>
      <c r="C156" s="318">
        <v>1290877592</v>
      </c>
      <c r="D156" s="318">
        <v>1389911706</v>
      </c>
      <c r="E156" s="318">
        <v>33377195.370000005</v>
      </c>
      <c r="F156" s="318">
        <v>110321768.06999999</v>
      </c>
      <c r="G156" s="318">
        <v>120609832.03000002</v>
      </c>
      <c r="H156" s="340"/>
    </row>
    <row r="157" spans="2:9" x14ac:dyDescent="0.25">
      <c r="B157" s="339" t="s">
        <v>559</v>
      </c>
      <c r="C157" s="298">
        <v>1290877592</v>
      </c>
      <c r="D157" s="298">
        <v>1389911706</v>
      </c>
      <c r="E157" s="298">
        <v>33377195.370000005</v>
      </c>
      <c r="F157" s="298">
        <v>110321768.06999999</v>
      </c>
      <c r="G157" s="298">
        <v>120609832.03000002</v>
      </c>
      <c r="H157" s="340"/>
    </row>
    <row r="158" spans="2:9" x14ac:dyDescent="0.25">
      <c r="B158" s="339" t="s">
        <v>580</v>
      </c>
      <c r="C158" s="298"/>
      <c r="D158" s="298">
        <v>0</v>
      </c>
      <c r="E158" s="298"/>
      <c r="F158" s="298"/>
      <c r="G158" s="298"/>
      <c r="H158" s="340"/>
    </row>
    <row r="159" spans="2:9" x14ac:dyDescent="0.25">
      <c r="B159" s="338" t="s">
        <v>612</v>
      </c>
      <c r="C159" s="318">
        <v>86748868</v>
      </c>
      <c r="D159" s="318">
        <v>93328868</v>
      </c>
      <c r="E159" s="318">
        <v>2456721.2800000003</v>
      </c>
      <c r="F159" s="318">
        <v>5119920.7899999991</v>
      </c>
      <c r="G159" s="318">
        <v>11208385.469999999</v>
      </c>
      <c r="H159" s="340"/>
    </row>
    <row r="160" spans="2:9" x14ac:dyDescent="0.25">
      <c r="B160" s="339" t="s">
        <v>562</v>
      </c>
      <c r="C160" s="298">
        <v>86748868</v>
      </c>
      <c r="D160" s="298">
        <v>93328868</v>
      </c>
      <c r="E160" s="298">
        <v>2456721.2800000003</v>
      </c>
      <c r="F160" s="298">
        <v>5119920.7899999991</v>
      </c>
      <c r="G160" s="298">
        <v>11208385.469999999</v>
      </c>
      <c r="H160" s="340"/>
      <c r="I160" s="340"/>
    </row>
    <row r="161" spans="2:8" x14ac:dyDescent="0.25">
      <c r="B161" s="338" t="s">
        <v>613</v>
      </c>
      <c r="C161" s="318">
        <v>1061940904</v>
      </c>
      <c r="D161" s="318">
        <v>1061940904</v>
      </c>
      <c r="E161" s="318">
        <v>30827087.109999999</v>
      </c>
      <c r="F161" s="318">
        <v>86701297.379999995</v>
      </c>
      <c r="G161" s="318">
        <v>85910899.220000014</v>
      </c>
      <c r="H161" s="340"/>
    </row>
    <row r="162" spans="2:8" x14ac:dyDescent="0.25">
      <c r="B162" s="339" t="s">
        <v>562</v>
      </c>
      <c r="C162" s="298">
        <v>1061940904</v>
      </c>
      <c r="D162" s="298">
        <v>1061833904</v>
      </c>
      <c r="E162" s="298">
        <v>30827087.109999999</v>
      </c>
      <c r="F162" s="298">
        <v>86701297.379999995</v>
      </c>
      <c r="G162" s="298">
        <v>85910899.220000014</v>
      </c>
      <c r="H162" s="340"/>
    </row>
    <row r="163" spans="2:8" x14ac:dyDescent="0.25">
      <c r="B163" s="339" t="s">
        <v>614</v>
      </c>
      <c r="C163" s="298"/>
      <c r="D163" s="298">
        <v>107000</v>
      </c>
      <c r="E163" s="298"/>
      <c r="F163" s="298"/>
      <c r="G163" s="298"/>
    </row>
    <row r="164" spans="2:8" x14ac:dyDescent="0.25">
      <c r="B164" s="338" t="s">
        <v>615</v>
      </c>
      <c r="C164" s="318">
        <v>74017133</v>
      </c>
      <c r="D164" s="318">
        <v>87090193</v>
      </c>
      <c r="E164" s="318">
        <v>493089.73</v>
      </c>
      <c r="F164" s="318">
        <v>4464749.7300000004</v>
      </c>
      <c r="G164" s="318">
        <v>10691860.629999999</v>
      </c>
    </row>
    <row r="165" spans="2:8" x14ac:dyDescent="0.25">
      <c r="B165" s="339" t="s">
        <v>562</v>
      </c>
      <c r="C165" s="298">
        <v>74017133</v>
      </c>
      <c r="D165" s="298">
        <v>87090193</v>
      </c>
      <c r="E165" s="298">
        <v>493089.73</v>
      </c>
      <c r="F165" s="298">
        <v>4464749.7300000004</v>
      </c>
      <c r="G165" s="298">
        <v>10171860.629999999</v>
      </c>
    </row>
    <row r="166" spans="2:8" x14ac:dyDescent="0.25">
      <c r="B166" s="339" t="s">
        <v>614</v>
      </c>
      <c r="C166" s="298"/>
      <c r="D166" s="298">
        <v>0</v>
      </c>
      <c r="E166" s="298">
        <v>0</v>
      </c>
      <c r="F166" s="298">
        <v>0</v>
      </c>
      <c r="G166" s="298">
        <v>520000</v>
      </c>
    </row>
    <row r="167" spans="2:8" x14ac:dyDescent="0.25">
      <c r="B167" s="335" t="s">
        <v>616</v>
      </c>
      <c r="C167" s="336">
        <v>58313394674</v>
      </c>
      <c r="D167" s="336">
        <v>62493696167.23999</v>
      </c>
      <c r="E167" s="336">
        <v>1812401717.9299998</v>
      </c>
      <c r="F167" s="336">
        <v>4841432797.4400005</v>
      </c>
      <c r="G167" s="336">
        <v>4839760091.6400003</v>
      </c>
    </row>
    <row r="168" spans="2:8" x14ac:dyDescent="0.25">
      <c r="B168" s="337" t="s">
        <v>617</v>
      </c>
      <c r="C168" s="298">
        <v>19600126063</v>
      </c>
      <c r="D168" s="298">
        <v>20318651181.209995</v>
      </c>
      <c r="E168" s="298">
        <v>867464736.15999985</v>
      </c>
      <c r="F168" s="298">
        <v>1700717050.03</v>
      </c>
      <c r="G168" s="298">
        <v>1704728016.5999999</v>
      </c>
    </row>
    <row r="169" spans="2:8" x14ac:dyDescent="0.25">
      <c r="B169" s="338" t="s">
        <v>618</v>
      </c>
      <c r="C169" s="318">
        <v>14619897239</v>
      </c>
      <c r="D169" s="318">
        <v>14506345685.58</v>
      </c>
      <c r="E169" s="318">
        <v>530482947.64999992</v>
      </c>
      <c r="F169" s="318">
        <v>1116925754.49</v>
      </c>
      <c r="G169" s="318">
        <v>1288698554.6199999</v>
      </c>
    </row>
    <row r="170" spans="2:8" x14ac:dyDescent="0.25">
      <c r="B170" s="339" t="s">
        <v>536</v>
      </c>
      <c r="C170" s="298">
        <v>5170075406</v>
      </c>
      <c r="D170" s="298">
        <v>5479560614</v>
      </c>
      <c r="E170" s="298">
        <v>519428973.19999993</v>
      </c>
      <c r="F170" s="298">
        <v>414893314.60000002</v>
      </c>
      <c r="G170" s="298">
        <v>581755414.10000002</v>
      </c>
    </row>
    <row r="171" spans="2:8" x14ac:dyDescent="0.25">
      <c r="B171" s="339" t="s">
        <v>529</v>
      </c>
      <c r="C171" s="298">
        <v>9449821833</v>
      </c>
      <c r="D171" s="298">
        <v>9026785071.5799999</v>
      </c>
      <c r="E171" s="298">
        <v>11053974.449999999</v>
      </c>
      <c r="F171" s="298">
        <v>702032439.88999999</v>
      </c>
      <c r="G171" s="298">
        <v>706943140.51999998</v>
      </c>
    </row>
    <row r="172" spans="2:8" x14ac:dyDescent="0.25">
      <c r="B172" s="338" t="s">
        <v>619</v>
      </c>
      <c r="C172" s="318">
        <v>744949995</v>
      </c>
      <c r="D172" s="318">
        <v>752444215</v>
      </c>
      <c r="E172" s="318">
        <v>13464328.210000001</v>
      </c>
      <c r="F172" s="318">
        <v>59957247.300000004</v>
      </c>
      <c r="G172" s="318">
        <v>45552184.75</v>
      </c>
    </row>
    <row r="173" spans="2:8" x14ac:dyDescent="0.25">
      <c r="B173" s="339" t="s">
        <v>583</v>
      </c>
      <c r="C173" s="298"/>
      <c r="D173" s="298">
        <v>0</v>
      </c>
      <c r="E173" s="298"/>
      <c r="F173" s="298"/>
      <c r="G173" s="298"/>
    </row>
    <row r="174" spans="2:8" x14ac:dyDescent="0.25">
      <c r="B174" s="339" t="s">
        <v>564</v>
      </c>
      <c r="C174" s="298">
        <v>744949995</v>
      </c>
      <c r="D174" s="298">
        <v>753044643</v>
      </c>
      <c r="E174" s="298">
        <v>13464328.210000001</v>
      </c>
      <c r="F174" s="298">
        <v>59957247.300000004</v>
      </c>
      <c r="G174" s="298">
        <v>45552184.75</v>
      </c>
    </row>
    <row r="175" spans="2:8" x14ac:dyDescent="0.25">
      <c r="B175" s="339" t="s">
        <v>620</v>
      </c>
      <c r="C175" s="298"/>
      <c r="D175" s="298">
        <v>-600428</v>
      </c>
      <c r="E175" s="298"/>
      <c r="F175" s="298"/>
      <c r="G175" s="298"/>
    </row>
    <row r="176" spans="2:8" x14ac:dyDescent="0.25">
      <c r="B176" s="339" t="s">
        <v>610</v>
      </c>
      <c r="C176" s="298"/>
      <c r="D176" s="298">
        <v>0</v>
      </c>
      <c r="E176" s="298"/>
      <c r="F176" s="298"/>
      <c r="G176" s="298"/>
    </row>
    <row r="177" spans="2:7" x14ac:dyDescent="0.25">
      <c r="B177" s="338" t="s">
        <v>621</v>
      </c>
      <c r="C177" s="318">
        <v>33945918</v>
      </c>
      <c r="D177" s="318">
        <v>34590325</v>
      </c>
      <c r="E177" s="318">
        <v>1594501.31</v>
      </c>
      <c r="F177" s="318">
        <v>5004841.76</v>
      </c>
      <c r="G177" s="318">
        <v>3886046.71</v>
      </c>
    </row>
    <row r="178" spans="2:7" x14ac:dyDescent="0.25">
      <c r="B178" s="339" t="s">
        <v>559</v>
      </c>
      <c r="C178" s="298">
        <v>33945918</v>
      </c>
      <c r="D178" s="298">
        <v>34590325</v>
      </c>
      <c r="E178" s="298">
        <v>1594501.31</v>
      </c>
      <c r="F178" s="298">
        <v>5004841.76</v>
      </c>
      <c r="G178" s="298">
        <v>3886046.71</v>
      </c>
    </row>
    <row r="179" spans="2:7" x14ac:dyDescent="0.25">
      <c r="B179" s="338" t="s">
        <v>622</v>
      </c>
      <c r="C179" s="318">
        <v>103047702</v>
      </c>
      <c r="D179" s="318">
        <v>127049996</v>
      </c>
      <c r="E179" s="318">
        <v>5785751.9199999999</v>
      </c>
      <c r="F179" s="318">
        <v>8022176.7300000004</v>
      </c>
      <c r="G179" s="318">
        <v>8208436.7300000004</v>
      </c>
    </row>
    <row r="180" spans="2:7" x14ac:dyDescent="0.25">
      <c r="B180" s="339" t="s">
        <v>559</v>
      </c>
      <c r="C180" s="298">
        <v>103047702</v>
      </c>
      <c r="D180" s="298">
        <v>127049996</v>
      </c>
      <c r="E180" s="298">
        <v>5785751.9199999999</v>
      </c>
      <c r="F180" s="298">
        <v>8022176.7300000004</v>
      </c>
      <c r="G180" s="298">
        <v>8208436.7300000004</v>
      </c>
    </row>
    <row r="181" spans="2:7" x14ac:dyDescent="0.25">
      <c r="B181" s="338" t="s">
        <v>993</v>
      </c>
      <c r="C181" s="318">
        <v>930879902</v>
      </c>
      <c r="D181" s="318">
        <v>1106856472.5899999</v>
      </c>
      <c r="E181" s="318">
        <v>61982759.959999993</v>
      </c>
      <c r="F181" s="318">
        <v>90948744.160000011</v>
      </c>
      <c r="G181" s="318">
        <v>85125642.980000004</v>
      </c>
    </row>
    <row r="182" spans="2:7" x14ac:dyDescent="0.25">
      <c r="B182" s="339" t="s">
        <v>559</v>
      </c>
      <c r="C182" s="298">
        <v>930879902</v>
      </c>
      <c r="D182" s="298">
        <v>1106785790.5899999</v>
      </c>
      <c r="E182" s="298">
        <v>61982759.959999993</v>
      </c>
      <c r="F182" s="298">
        <v>90948744.160000011</v>
      </c>
      <c r="G182" s="298">
        <v>85125642.980000004</v>
      </c>
    </row>
    <row r="183" spans="2:7" x14ac:dyDescent="0.25">
      <c r="B183" s="339" t="s">
        <v>580</v>
      </c>
      <c r="C183" s="298"/>
      <c r="D183" s="298">
        <v>70682</v>
      </c>
      <c r="E183" s="298"/>
      <c r="F183" s="298"/>
      <c r="G183" s="298"/>
    </row>
    <row r="184" spans="2:7" x14ac:dyDescent="0.25">
      <c r="B184" s="338" t="s">
        <v>623</v>
      </c>
      <c r="C184" s="318">
        <v>44932006</v>
      </c>
      <c r="D184" s="318">
        <v>46342068</v>
      </c>
      <c r="E184" s="318">
        <v>1586656.3499999999</v>
      </c>
      <c r="F184" s="318">
        <v>4104208.4599999995</v>
      </c>
      <c r="G184" s="318">
        <v>3482582.85</v>
      </c>
    </row>
    <row r="185" spans="2:7" x14ac:dyDescent="0.25">
      <c r="B185" s="339" t="s">
        <v>624</v>
      </c>
      <c r="C185" s="298">
        <v>44932006</v>
      </c>
      <c r="D185" s="298">
        <v>46342068</v>
      </c>
      <c r="E185" s="298">
        <v>1586656.3499999999</v>
      </c>
      <c r="F185" s="298">
        <v>4104208.4599999995</v>
      </c>
      <c r="G185" s="298">
        <v>3482582.85</v>
      </c>
    </row>
    <row r="186" spans="2:7" x14ac:dyDescent="0.25">
      <c r="B186" s="338" t="s">
        <v>625</v>
      </c>
      <c r="C186" s="318">
        <v>48550007</v>
      </c>
      <c r="D186" s="318">
        <v>50887147</v>
      </c>
      <c r="E186" s="318">
        <v>1276614.78</v>
      </c>
      <c r="F186" s="318">
        <v>5120433.21</v>
      </c>
      <c r="G186" s="318">
        <v>5043330.92</v>
      </c>
    </row>
    <row r="187" spans="2:7" x14ac:dyDescent="0.25">
      <c r="B187" s="339" t="s">
        <v>564</v>
      </c>
      <c r="C187" s="298">
        <v>48550007</v>
      </c>
      <c r="D187" s="298">
        <v>50887147</v>
      </c>
      <c r="E187" s="298">
        <v>1276614.78</v>
      </c>
      <c r="F187" s="298">
        <v>5120433.21</v>
      </c>
      <c r="G187" s="298">
        <v>5043330.92</v>
      </c>
    </row>
    <row r="188" spans="2:7" x14ac:dyDescent="0.25">
      <c r="B188" s="338" t="s">
        <v>626</v>
      </c>
      <c r="C188" s="318">
        <v>22880448</v>
      </c>
      <c r="D188" s="318">
        <v>22910566</v>
      </c>
      <c r="E188" s="318">
        <v>1522009.76</v>
      </c>
      <c r="F188" s="318">
        <v>1522009.76</v>
      </c>
      <c r="G188" s="318">
        <v>1445446.38</v>
      </c>
    </row>
    <row r="189" spans="2:7" x14ac:dyDescent="0.25">
      <c r="B189" s="339" t="s">
        <v>599</v>
      </c>
      <c r="C189" s="298">
        <v>22305848</v>
      </c>
      <c r="D189" s="298">
        <v>22193666</v>
      </c>
      <c r="E189" s="298">
        <v>1522009.76</v>
      </c>
      <c r="F189" s="298">
        <v>1522009.76</v>
      </c>
      <c r="G189" s="298">
        <v>1445446.38</v>
      </c>
    </row>
    <row r="190" spans="2:7" x14ac:dyDescent="0.25">
      <c r="B190" s="339" t="s">
        <v>620</v>
      </c>
      <c r="C190" s="298">
        <v>574600</v>
      </c>
      <c r="D190" s="298">
        <v>716900</v>
      </c>
      <c r="E190" s="298"/>
      <c r="F190" s="298"/>
      <c r="G190" s="298"/>
    </row>
    <row r="191" spans="2:7" x14ac:dyDescent="0.25">
      <c r="B191" s="338" t="s">
        <v>627</v>
      </c>
      <c r="C191" s="318">
        <v>45966882</v>
      </c>
      <c r="D191" s="318">
        <v>62581661</v>
      </c>
      <c r="E191" s="318">
        <v>1395785.21</v>
      </c>
      <c r="F191" s="318">
        <v>4598132.3</v>
      </c>
      <c r="G191" s="318">
        <v>4201553.8900000006</v>
      </c>
    </row>
    <row r="192" spans="2:7" x14ac:dyDescent="0.25">
      <c r="B192" s="339" t="s">
        <v>583</v>
      </c>
      <c r="C192" s="298"/>
      <c r="D192" s="298">
        <v>0</v>
      </c>
      <c r="E192" s="298"/>
      <c r="F192" s="298"/>
      <c r="G192" s="298"/>
    </row>
    <row r="193" spans="2:7" x14ac:dyDescent="0.25">
      <c r="B193" s="339" t="s">
        <v>564</v>
      </c>
      <c r="C193" s="298">
        <v>39409320</v>
      </c>
      <c r="D193" s="298">
        <v>55908222</v>
      </c>
      <c r="E193" s="298">
        <v>1395785.21</v>
      </c>
      <c r="F193" s="298">
        <v>4598132.3</v>
      </c>
      <c r="G193" s="298">
        <v>4201553.8900000006</v>
      </c>
    </row>
    <row r="194" spans="2:7" x14ac:dyDescent="0.25">
      <c r="B194" s="339" t="s">
        <v>620</v>
      </c>
      <c r="C194" s="298">
        <v>6557562</v>
      </c>
      <c r="D194" s="298">
        <v>6673439</v>
      </c>
      <c r="E194" s="298"/>
      <c r="F194" s="298"/>
      <c r="G194" s="298"/>
    </row>
    <row r="195" spans="2:7" x14ac:dyDescent="0.25">
      <c r="B195" s="338" t="s">
        <v>628</v>
      </c>
      <c r="C195" s="318">
        <v>35548460</v>
      </c>
      <c r="D195" s="318">
        <v>41061377</v>
      </c>
      <c r="E195" s="318">
        <v>3261324.96</v>
      </c>
      <c r="F195" s="318">
        <v>5361601.7700000005</v>
      </c>
      <c r="G195" s="318">
        <v>2294142.13</v>
      </c>
    </row>
    <row r="196" spans="2:7" x14ac:dyDescent="0.25">
      <c r="B196" s="339" t="s">
        <v>564</v>
      </c>
      <c r="C196" s="298">
        <v>35548460</v>
      </c>
      <c r="D196" s="298">
        <v>41061377</v>
      </c>
      <c r="E196" s="298">
        <v>3261324.96</v>
      </c>
      <c r="F196" s="298">
        <v>5361601.7700000005</v>
      </c>
      <c r="G196" s="298">
        <v>2294142.13</v>
      </c>
    </row>
    <row r="197" spans="2:7" x14ac:dyDescent="0.25">
      <c r="B197" s="338" t="s">
        <v>994</v>
      </c>
      <c r="C197" s="318">
        <v>26497431</v>
      </c>
      <c r="D197" s="318">
        <v>27335494</v>
      </c>
      <c r="E197" s="318">
        <v>2108623.2999999998</v>
      </c>
      <c r="F197" s="318">
        <v>2812688.4299999997</v>
      </c>
      <c r="G197" s="318">
        <v>1861727.02</v>
      </c>
    </row>
    <row r="198" spans="2:7" x14ac:dyDescent="0.25">
      <c r="B198" s="339" t="s">
        <v>536</v>
      </c>
      <c r="C198" s="298">
        <v>26497431</v>
      </c>
      <c r="D198" s="298">
        <v>27335494</v>
      </c>
      <c r="E198" s="298">
        <v>2108623.2999999998</v>
      </c>
      <c r="F198" s="298">
        <v>2812688.4299999997</v>
      </c>
      <c r="G198" s="298">
        <v>1861727.02</v>
      </c>
    </row>
    <row r="199" spans="2:7" x14ac:dyDescent="0.25">
      <c r="B199" s="338" t="s">
        <v>629</v>
      </c>
      <c r="C199" s="318">
        <v>502430792</v>
      </c>
      <c r="D199" s="318">
        <v>510430792</v>
      </c>
      <c r="E199" s="318">
        <v>10904068.75</v>
      </c>
      <c r="F199" s="318">
        <v>42577912.600000001</v>
      </c>
      <c r="G199" s="318">
        <v>42577912.600000001</v>
      </c>
    </row>
    <row r="200" spans="2:7" x14ac:dyDescent="0.25">
      <c r="B200" s="339" t="s">
        <v>576</v>
      </c>
      <c r="C200" s="298"/>
      <c r="D200" s="298">
        <v>1004000.06</v>
      </c>
      <c r="E200" s="298"/>
      <c r="F200" s="298"/>
      <c r="G200" s="298"/>
    </row>
    <row r="201" spans="2:7" x14ac:dyDescent="0.25">
      <c r="B201" s="339" t="s">
        <v>624</v>
      </c>
      <c r="C201" s="298">
        <v>500000</v>
      </c>
      <c r="D201" s="298">
        <v>0</v>
      </c>
      <c r="E201" s="298">
        <v>0</v>
      </c>
      <c r="F201" s="298">
        <v>0</v>
      </c>
      <c r="G201" s="298">
        <v>0</v>
      </c>
    </row>
    <row r="202" spans="2:7" x14ac:dyDescent="0.25">
      <c r="B202" s="339" t="s">
        <v>528</v>
      </c>
      <c r="C202" s="298">
        <v>501930792</v>
      </c>
      <c r="D202" s="298">
        <v>509426791.94</v>
      </c>
      <c r="E202" s="298">
        <v>10904068.75</v>
      </c>
      <c r="F202" s="298">
        <v>42577912.600000001</v>
      </c>
      <c r="G202" s="298">
        <v>42577912.600000001</v>
      </c>
    </row>
    <row r="203" spans="2:7" x14ac:dyDescent="0.25">
      <c r="B203" s="338" t="s">
        <v>630</v>
      </c>
      <c r="C203" s="318">
        <v>59148407</v>
      </c>
      <c r="D203" s="318">
        <v>64172188</v>
      </c>
      <c r="E203" s="318">
        <v>9288254.9399999995</v>
      </c>
      <c r="F203" s="318">
        <v>8502705.5899999999</v>
      </c>
      <c r="G203" s="318">
        <v>3900633.7</v>
      </c>
    </row>
    <row r="204" spans="2:7" x14ac:dyDescent="0.25">
      <c r="B204" s="339" t="s">
        <v>528</v>
      </c>
      <c r="C204" s="298">
        <v>59148407</v>
      </c>
      <c r="D204" s="298">
        <v>64172188</v>
      </c>
      <c r="E204" s="298">
        <v>9288254.9399999995</v>
      </c>
      <c r="F204" s="298">
        <v>8502705.5899999999</v>
      </c>
      <c r="G204" s="298">
        <v>3900633.7</v>
      </c>
    </row>
    <row r="205" spans="2:7" x14ac:dyDescent="0.25">
      <c r="B205" s="338" t="s">
        <v>631</v>
      </c>
      <c r="C205" s="318">
        <v>110678266</v>
      </c>
      <c r="D205" s="318">
        <v>129713313</v>
      </c>
      <c r="E205" s="318">
        <v>1062917.49</v>
      </c>
      <c r="F205" s="318">
        <v>12529329.910000002</v>
      </c>
      <c r="G205" s="318">
        <v>9209305.4199999999</v>
      </c>
    </row>
    <row r="206" spans="2:7" x14ac:dyDescent="0.25">
      <c r="B206" s="339" t="s">
        <v>528</v>
      </c>
      <c r="C206" s="298">
        <v>110678266</v>
      </c>
      <c r="D206" s="298">
        <v>129713313</v>
      </c>
      <c r="E206" s="298">
        <v>1062917.49</v>
      </c>
      <c r="F206" s="298">
        <v>12529329.910000002</v>
      </c>
      <c r="G206" s="298">
        <v>9209305.4199999999</v>
      </c>
    </row>
    <row r="207" spans="2:7" x14ac:dyDescent="0.25">
      <c r="B207" s="338" t="s">
        <v>632</v>
      </c>
      <c r="C207" s="318">
        <v>56066383</v>
      </c>
      <c r="D207" s="318">
        <v>57429839</v>
      </c>
      <c r="E207" s="318">
        <v>2208306.1999999997</v>
      </c>
      <c r="F207" s="318">
        <v>4677774.76</v>
      </c>
      <c r="G207" s="318">
        <v>3685151.3</v>
      </c>
    </row>
    <row r="208" spans="2:7" x14ac:dyDescent="0.25">
      <c r="B208" s="339" t="s">
        <v>564</v>
      </c>
      <c r="C208" s="298">
        <v>56066383</v>
      </c>
      <c r="D208" s="298">
        <v>57429839</v>
      </c>
      <c r="E208" s="298">
        <v>2208306.1999999997</v>
      </c>
      <c r="F208" s="298">
        <v>4677774.76</v>
      </c>
      <c r="G208" s="298">
        <v>3685151.3</v>
      </c>
    </row>
    <row r="209" spans="2:7" x14ac:dyDescent="0.25">
      <c r="B209" s="338" t="s">
        <v>633</v>
      </c>
      <c r="C209" s="318">
        <v>67330163</v>
      </c>
      <c r="D209" s="318">
        <v>72555209</v>
      </c>
      <c r="E209" s="318">
        <v>5598905.75</v>
      </c>
      <c r="F209" s="318">
        <v>6973259.7300000004</v>
      </c>
      <c r="G209" s="318">
        <v>5011620.33</v>
      </c>
    </row>
    <row r="210" spans="2:7" x14ac:dyDescent="0.25">
      <c r="B210" s="339" t="s">
        <v>528</v>
      </c>
      <c r="C210" s="298">
        <v>67330163</v>
      </c>
      <c r="D210" s="298">
        <v>72555209</v>
      </c>
      <c r="E210" s="298">
        <v>5598905.75</v>
      </c>
      <c r="F210" s="298">
        <v>6973259.7300000004</v>
      </c>
      <c r="G210" s="298">
        <v>5011620.33</v>
      </c>
    </row>
    <row r="211" spans="2:7" x14ac:dyDescent="0.25">
      <c r="B211" s="338" t="s">
        <v>634</v>
      </c>
      <c r="C211" s="318">
        <v>349724674</v>
      </c>
      <c r="D211" s="318">
        <v>428012552.42000002</v>
      </c>
      <c r="E211" s="318">
        <v>31140749.809999999</v>
      </c>
      <c r="F211" s="318">
        <v>31373644.120000001</v>
      </c>
      <c r="G211" s="318">
        <v>31351227.330000002</v>
      </c>
    </row>
    <row r="212" spans="2:7" x14ac:dyDescent="0.25">
      <c r="B212" s="339" t="s">
        <v>576</v>
      </c>
      <c r="C212" s="298"/>
      <c r="D212" s="298">
        <v>-500000</v>
      </c>
      <c r="E212" s="298"/>
      <c r="F212" s="298"/>
      <c r="G212" s="298"/>
    </row>
    <row r="213" spans="2:7" x14ac:dyDescent="0.25">
      <c r="B213" s="339" t="s">
        <v>624</v>
      </c>
      <c r="C213" s="298">
        <v>700000</v>
      </c>
      <c r="D213" s="298">
        <v>1478540</v>
      </c>
      <c r="E213" s="298">
        <v>0</v>
      </c>
      <c r="F213" s="298">
        <v>0</v>
      </c>
      <c r="G213" s="298">
        <v>0</v>
      </c>
    </row>
    <row r="214" spans="2:7" x14ac:dyDescent="0.25">
      <c r="B214" s="339" t="s">
        <v>528</v>
      </c>
      <c r="C214" s="298">
        <v>349024674</v>
      </c>
      <c r="D214" s="298">
        <v>427034012.42000002</v>
      </c>
      <c r="E214" s="298">
        <v>31140749.809999999</v>
      </c>
      <c r="F214" s="298">
        <v>31373644.120000001</v>
      </c>
      <c r="G214" s="298">
        <v>31351227.330000002</v>
      </c>
    </row>
    <row r="215" spans="2:7" x14ac:dyDescent="0.25">
      <c r="B215" s="338" t="s">
        <v>635</v>
      </c>
      <c r="C215" s="318">
        <v>1438381563</v>
      </c>
      <c r="D215" s="318">
        <v>1442204583</v>
      </c>
      <c r="E215" s="318">
        <v>38648778.740000002</v>
      </c>
      <c r="F215" s="318">
        <v>104204153.48</v>
      </c>
      <c r="G215" s="318">
        <v>92467246.290000007</v>
      </c>
    </row>
    <row r="216" spans="2:7" x14ac:dyDescent="0.25">
      <c r="B216" s="339" t="s">
        <v>576</v>
      </c>
      <c r="C216" s="298"/>
      <c r="D216" s="298">
        <v>-3125399.9</v>
      </c>
      <c r="E216" s="298"/>
      <c r="F216" s="298"/>
      <c r="G216" s="298"/>
    </row>
    <row r="217" spans="2:7" x14ac:dyDescent="0.25">
      <c r="B217" s="339" t="s">
        <v>624</v>
      </c>
      <c r="C217" s="298">
        <v>0</v>
      </c>
      <c r="D217" s="298">
        <v>700000</v>
      </c>
      <c r="E217" s="298"/>
      <c r="F217" s="298"/>
      <c r="G217" s="298"/>
    </row>
    <row r="218" spans="2:7" x14ac:dyDescent="0.25">
      <c r="B218" s="339" t="s">
        <v>528</v>
      </c>
      <c r="C218" s="298">
        <v>1438381563</v>
      </c>
      <c r="D218" s="298">
        <v>1444629982.9000001</v>
      </c>
      <c r="E218" s="298">
        <v>38648778.740000002</v>
      </c>
      <c r="F218" s="298">
        <v>104204153.48</v>
      </c>
      <c r="G218" s="298">
        <v>92467246.290000007</v>
      </c>
    </row>
    <row r="219" spans="2:7" x14ac:dyDescent="0.25">
      <c r="B219" s="338" t="s">
        <v>636</v>
      </c>
      <c r="C219" s="318">
        <v>48158069</v>
      </c>
      <c r="D219" s="318">
        <v>48158069</v>
      </c>
      <c r="E219" s="318">
        <v>4834335.4000000004</v>
      </c>
      <c r="F219" s="318">
        <v>4297359.12</v>
      </c>
      <c r="G219" s="318">
        <v>2353283</v>
      </c>
    </row>
    <row r="220" spans="2:7" x14ac:dyDescent="0.25">
      <c r="B220" s="339" t="s">
        <v>536</v>
      </c>
      <c r="C220" s="298">
        <v>48158069</v>
      </c>
      <c r="D220" s="298">
        <v>48158069</v>
      </c>
      <c r="E220" s="298">
        <v>4834335.4000000004</v>
      </c>
      <c r="F220" s="298">
        <v>4297359.12</v>
      </c>
      <c r="G220" s="298">
        <v>2353283</v>
      </c>
    </row>
    <row r="221" spans="2:7" x14ac:dyDescent="0.25">
      <c r="B221" s="338" t="s">
        <v>995</v>
      </c>
      <c r="C221" s="318">
        <v>76493359</v>
      </c>
      <c r="D221" s="318">
        <v>133607061.5</v>
      </c>
      <c r="E221" s="318">
        <v>4488793.91</v>
      </c>
      <c r="F221" s="318">
        <v>10721332.719999999</v>
      </c>
      <c r="G221" s="318">
        <v>10771936.33</v>
      </c>
    </row>
    <row r="222" spans="2:7" x14ac:dyDescent="0.25">
      <c r="B222" s="339" t="s">
        <v>564</v>
      </c>
      <c r="C222" s="298">
        <v>76493359</v>
      </c>
      <c r="D222" s="298">
        <v>133507061.5</v>
      </c>
      <c r="E222" s="298">
        <v>4488793.91</v>
      </c>
      <c r="F222" s="298">
        <v>10721332.719999999</v>
      </c>
      <c r="G222" s="298">
        <v>10771936.33</v>
      </c>
    </row>
    <row r="223" spans="2:7" x14ac:dyDescent="0.25">
      <c r="B223" s="339" t="s">
        <v>620</v>
      </c>
      <c r="C223" s="298"/>
      <c r="D223" s="298">
        <v>100000</v>
      </c>
      <c r="E223" s="298"/>
      <c r="F223" s="298"/>
      <c r="G223" s="298"/>
    </row>
    <row r="224" spans="2:7" x14ac:dyDescent="0.25">
      <c r="B224" s="338" t="s">
        <v>637</v>
      </c>
      <c r="C224" s="318">
        <v>175132118</v>
      </c>
      <c r="D224" s="318">
        <v>176674404</v>
      </c>
      <c r="E224" s="318">
        <v>4115447.78</v>
      </c>
      <c r="F224" s="318">
        <v>13419961.92</v>
      </c>
      <c r="G224" s="318">
        <v>14362808.039999999</v>
      </c>
    </row>
    <row r="225" spans="2:8" x14ac:dyDescent="0.25">
      <c r="B225" s="339" t="s">
        <v>624</v>
      </c>
      <c r="C225" s="298">
        <v>1187777</v>
      </c>
      <c r="D225" s="298">
        <v>300180</v>
      </c>
      <c r="E225" s="298">
        <v>0</v>
      </c>
      <c r="F225" s="298">
        <v>0</v>
      </c>
      <c r="G225" s="298">
        <v>0</v>
      </c>
    </row>
    <row r="226" spans="2:8" x14ac:dyDescent="0.25">
      <c r="B226" s="339" t="s">
        <v>528</v>
      </c>
      <c r="C226" s="298">
        <v>173944341</v>
      </c>
      <c r="D226" s="298">
        <v>176374224</v>
      </c>
      <c r="E226" s="298">
        <v>4115447.78</v>
      </c>
      <c r="F226" s="298">
        <v>13419961.92</v>
      </c>
      <c r="G226" s="298">
        <v>14362808.039999999</v>
      </c>
    </row>
    <row r="227" spans="2:8" x14ac:dyDescent="0.25">
      <c r="B227" s="338" t="s">
        <v>638</v>
      </c>
      <c r="C227" s="318">
        <v>59486279</v>
      </c>
      <c r="D227" s="318">
        <v>248818811.62</v>
      </c>
      <c r="E227" s="318">
        <v>1952827.3199999998</v>
      </c>
      <c r="F227" s="318">
        <v>97598577.180000007</v>
      </c>
      <c r="G227" s="318">
        <v>23221465.809999999</v>
      </c>
    </row>
    <row r="228" spans="2:8" x14ac:dyDescent="0.25">
      <c r="B228" s="339" t="s">
        <v>536</v>
      </c>
      <c r="C228" s="298">
        <v>59486279</v>
      </c>
      <c r="D228" s="298">
        <v>248818811.62</v>
      </c>
      <c r="E228" s="298">
        <v>1952827.3199999998</v>
      </c>
      <c r="F228" s="298">
        <v>97598577.180000007</v>
      </c>
      <c r="G228" s="298">
        <v>23221465.809999999</v>
      </c>
    </row>
    <row r="229" spans="2:8" x14ac:dyDescent="0.25">
      <c r="B229" s="338" t="s">
        <v>639</v>
      </c>
      <c r="C229" s="318"/>
      <c r="D229" s="318">
        <v>228469351.5</v>
      </c>
      <c r="E229" s="318">
        <v>128760046.66000001</v>
      </c>
      <c r="F229" s="318">
        <v>59463200.530000001</v>
      </c>
      <c r="G229" s="318">
        <v>16015777.470000001</v>
      </c>
    </row>
    <row r="230" spans="2:8" x14ac:dyDescent="0.25">
      <c r="B230" s="339" t="s">
        <v>624</v>
      </c>
      <c r="C230" s="298"/>
      <c r="D230" s="298">
        <v>180000</v>
      </c>
      <c r="E230" s="298">
        <v>37500</v>
      </c>
      <c r="F230" s="298">
        <v>37500</v>
      </c>
      <c r="G230" s="298">
        <v>0</v>
      </c>
    </row>
    <row r="231" spans="2:8" x14ac:dyDescent="0.25">
      <c r="B231" s="339" t="s">
        <v>528</v>
      </c>
      <c r="C231" s="298"/>
      <c r="D231" s="298">
        <v>228289351.5</v>
      </c>
      <c r="E231" s="298">
        <v>128722546.66000001</v>
      </c>
      <c r="F231" s="298">
        <v>59425700.530000001</v>
      </c>
      <c r="G231" s="298">
        <v>16015777.470000001</v>
      </c>
    </row>
    <row r="232" spans="2:8" x14ac:dyDescent="0.25">
      <c r="B232" s="337" t="s">
        <v>996</v>
      </c>
      <c r="C232" s="298">
        <v>17740340483</v>
      </c>
      <c r="D232" s="298">
        <v>19760702716</v>
      </c>
      <c r="E232" s="298">
        <v>140720581.31</v>
      </c>
      <c r="F232" s="298">
        <v>1539393871.5500002</v>
      </c>
      <c r="G232" s="298">
        <v>1555534684.5699999</v>
      </c>
    </row>
    <row r="233" spans="2:8" x14ac:dyDescent="0.25">
      <c r="B233" s="338" t="s">
        <v>640</v>
      </c>
      <c r="C233" s="318">
        <v>17612644404</v>
      </c>
      <c r="D233" s="318">
        <v>19522666780</v>
      </c>
      <c r="E233" s="318">
        <v>85769123.050000012</v>
      </c>
      <c r="F233" s="318">
        <v>1519014451.6800001</v>
      </c>
      <c r="G233" s="318">
        <v>1548601765.71</v>
      </c>
    </row>
    <row r="234" spans="2:8" x14ac:dyDescent="0.25">
      <c r="B234" s="339" t="s">
        <v>576</v>
      </c>
      <c r="C234" s="298"/>
      <c r="D234" s="298">
        <v>213829440</v>
      </c>
      <c r="E234" s="298"/>
      <c r="F234" s="298"/>
      <c r="G234" s="298"/>
    </row>
    <row r="235" spans="2:8" x14ac:dyDescent="0.25">
      <c r="B235" s="339" t="s">
        <v>624</v>
      </c>
      <c r="C235" s="298">
        <v>5659972269</v>
      </c>
      <c r="D235" s="298">
        <v>6479688339.3000002</v>
      </c>
      <c r="E235" s="298">
        <v>35120121.030000001</v>
      </c>
      <c r="F235" s="298">
        <v>452443797.86000001</v>
      </c>
      <c r="G235" s="298">
        <v>472335030.93000001</v>
      </c>
      <c r="H235" s="343"/>
    </row>
    <row r="236" spans="2:8" x14ac:dyDescent="0.25">
      <c r="B236" s="339" t="s">
        <v>641</v>
      </c>
      <c r="C236" s="298"/>
      <c r="D236" s="298">
        <v>50170544.890000001</v>
      </c>
      <c r="E236" s="298">
        <v>1630199.9</v>
      </c>
      <c r="F236" s="298">
        <v>48185916.68</v>
      </c>
      <c r="G236" s="298">
        <v>48185916.68</v>
      </c>
      <c r="H236" s="344"/>
    </row>
    <row r="237" spans="2:8" x14ac:dyDescent="0.25">
      <c r="B237" s="339" t="s">
        <v>528</v>
      </c>
      <c r="C237" s="298">
        <v>11952672135</v>
      </c>
      <c r="D237" s="298">
        <v>12778978455.809999</v>
      </c>
      <c r="E237" s="298">
        <v>49018802.120000005</v>
      </c>
      <c r="F237" s="298">
        <v>1018384737.14</v>
      </c>
      <c r="G237" s="298">
        <v>1028080818.0999999</v>
      </c>
      <c r="H237" s="343"/>
    </row>
    <row r="238" spans="2:8" x14ac:dyDescent="0.25">
      <c r="B238" s="338" t="s">
        <v>642</v>
      </c>
      <c r="C238" s="318">
        <v>73836947</v>
      </c>
      <c r="D238" s="318">
        <v>73836947</v>
      </c>
      <c r="E238" s="318">
        <v>7405617.9399999995</v>
      </c>
      <c r="F238" s="318">
        <v>8030899.8000000007</v>
      </c>
      <c r="G238" s="318">
        <v>4083794.54</v>
      </c>
      <c r="H238" s="344"/>
    </row>
    <row r="239" spans="2:8" x14ac:dyDescent="0.25">
      <c r="B239" s="339" t="s">
        <v>997</v>
      </c>
      <c r="C239" s="298">
        <v>1007821</v>
      </c>
      <c r="D239" s="298">
        <v>1007821</v>
      </c>
      <c r="E239" s="298">
        <v>3419815.14</v>
      </c>
      <c r="F239" s="298">
        <v>3419815.14</v>
      </c>
      <c r="G239" s="298">
        <v>2997440.04</v>
      </c>
      <c r="H239" s="343"/>
    </row>
    <row r="240" spans="2:8" x14ac:dyDescent="0.25">
      <c r="B240" s="339" t="s">
        <v>559</v>
      </c>
      <c r="C240" s="298">
        <v>72829126</v>
      </c>
      <c r="D240" s="298">
        <v>72829126</v>
      </c>
      <c r="E240" s="298">
        <v>3985802.8</v>
      </c>
      <c r="F240" s="298">
        <v>4611084.66</v>
      </c>
      <c r="G240" s="298">
        <v>1086354.5</v>
      </c>
      <c r="H240" s="343"/>
    </row>
    <row r="241" spans="2:8" x14ac:dyDescent="0.25">
      <c r="B241" s="338" t="s">
        <v>643</v>
      </c>
      <c r="C241" s="318">
        <v>53859132</v>
      </c>
      <c r="D241" s="318">
        <v>53859132</v>
      </c>
      <c r="E241" s="318">
        <v>6273226.3200000003</v>
      </c>
      <c r="F241" s="318">
        <v>6448714.3200000003</v>
      </c>
      <c r="G241" s="318">
        <v>2849124.32</v>
      </c>
      <c r="H241" s="343"/>
    </row>
    <row r="242" spans="2:8" x14ac:dyDescent="0.25">
      <c r="B242" s="339" t="s">
        <v>997</v>
      </c>
      <c r="C242" s="298">
        <v>1450000</v>
      </c>
      <c r="D242" s="298">
        <v>1953823</v>
      </c>
      <c r="E242" s="298">
        <v>2255136.3199999998</v>
      </c>
      <c r="F242" s="298">
        <v>2255136.3199999998</v>
      </c>
      <c r="G242" s="298">
        <v>2255136.3199999998</v>
      </c>
      <c r="H242" s="344"/>
    </row>
    <row r="243" spans="2:8" x14ac:dyDescent="0.25">
      <c r="B243" s="339" t="s">
        <v>559</v>
      </c>
      <c r="C243" s="298">
        <v>52409132</v>
      </c>
      <c r="D243" s="298">
        <v>51905309</v>
      </c>
      <c r="E243" s="298">
        <v>4018090</v>
      </c>
      <c r="F243" s="298">
        <v>4193578</v>
      </c>
      <c r="G243" s="298">
        <v>593988</v>
      </c>
      <c r="H243" s="343"/>
    </row>
    <row r="244" spans="2:8" x14ac:dyDescent="0.25">
      <c r="B244" s="338" t="s">
        <v>644</v>
      </c>
      <c r="C244" s="318"/>
      <c r="D244" s="318">
        <v>110339857</v>
      </c>
      <c r="E244" s="318">
        <v>41272614</v>
      </c>
      <c r="F244" s="318">
        <v>5899805.75</v>
      </c>
      <c r="G244" s="318">
        <v>0</v>
      </c>
      <c r="H244" s="344"/>
    </row>
    <row r="245" spans="2:8" x14ac:dyDescent="0.25">
      <c r="B245" s="339" t="s">
        <v>624</v>
      </c>
      <c r="C245" s="298"/>
      <c r="D245" s="298">
        <v>110339857</v>
      </c>
      <c r="E245" s="298">
        <v>41272614</v>
      </c>
      <c r="F245" s="298">
        <v>5899805.75</v>
      </c>
      <c r="G245" s="298">
        <v>0</v>
      </c>
      <c r="H245" s="343"/>
    </row>
    <row r="246" spans="2:8" x14ac:dyDescent="0.25">
      <c r="B246" s="337" t="s">
        <v>645</v>
      </c>
      <c r="C246" s="298">
        <v>8162078164</v>
      </c>
      <c r="D246" s="298">
        <v>8883190716.0299988</v>
      </c>
      <c r="E246" s="298">
        <v>707211066.70000017</v>
      </c>
      <c r="F246" s="298">
        <v>667480709.91000021</v>
      </c>
      <c r="G246" s="298">
        <v>672503465.08000004</v>
      </c>
      <c r="H246" s="344"/>
    </row>
    <row r="247" spans="2:8" x14ac:dyDescent="0.25">
      <c r="B247" s="338" t="s">
        <v>646</v>
      </c>
      <c r="C247" s="318">
        <v>8043373588</v>
      </c>
      <c r="D247" s="318">
        <v>8763610057.1299992</v>
      </c>
      <c r="E247" s="318">
        <v>698942306.07000017</v>
      </c>
      <c r="F247" s="318">
        <v>657282479.44000018</v>
      </c>
      <c r="G247" s="318">
        <v>661535588</v>
      </c>
    </row>
    <row r="248" spans="2:8" x14ac:dyDescent="0.25">
      <c r="B248" s="339" t="s">
        <v>592</v>
      </c>
      <c r="C248" s="298">
        <v>10700000</v>
      </c>
      <c r="D248" s="298">
        <v>8300000</v>
      </c>
      <c r="E248" s="298"/>
      <c r="F248" s="298"/>
      <c r="G248" s="298"/>
    </row>
    <row r="249" spans="2:8" x14ac:dyDescent="0.25">
      <c r="B249" s="339" t="s">
        <v>576</v>
      </c>
      <c r="C249" s="298">
        <v>0</v>
      </c>
      <c r="D249" s="298">
        <v>-700000</v>
      </c>
      <c r="E249" s="298"/>
      <c r="F249" s="298"/>
      <c r="G249" s="298"/>
    </row>
    <row r="250" spans="2:8" x14ac:dyDescent="0.25">
      <c r="B250" s="339" t="s">
        <v>624</v>
      </c>
      <c r="C250" s="298"/>
      <c r="D250" s="298">
        <v>0</v>
      </c>
      <c r="E250" s="298">
        <v>691600</v>
      </c>
      <c r="F250" s="298">
        <v>0</v>
      </c>
      <c r="G250" s="298">
        <v>0</v>
      </c>
    </row>
    <row r="251" spans="2:8" x14ac:dyDescent="0.25">
      <c r="B251" s="339" t="s">
        <v>647</v>
      </c>
      <c r="C251" s="298"/>
      <c r="D251" s="298">
        <v>8763650</v>
      </c>
      <c r="E251" s="298">
        <v>0</v>
      </c>
      <c r="F251" s="298">
        <v>0</v>
      </c>
      <c r="G251" s="298">
        <v>0</v>
      </c>
    </row>
    <row r="252" spans="2:8" x14ac:dyDescent="0.25">
      <c r="B252" s="339" t="s">
        <v>641</v>
      </c>
      <c r="C252" s="298"/>
      <c r="D252" s="298">
        <v>-2547000</v>
      </c>
      <c r="E252" s="298">
        <v>4981075</v>
      </c>
      <c r="F252" s="298">
        <v>0</v>
      </c>
      <c r="G252" s="298">
        <v>0</v>
      </c>
    </row>
    <row r="253" spans="2:8" x14ac:dyDescent="0.25">
      <c r="B253" s="339" t="s">
        <v>537</v>
      </c>
      <c r="C253" s="298"/>
      <c r="D253" s="298">
        <v>0</v>
      </c>
      <c r="E253" s="298"/>
      <c r="F253" s="298"/>
      <c r="G253" s="298"/>
    </row>
    <row r="254" spans="2:8" x14ac:dyDescent="0.25">
      <c r="B254" s="339" t="s">
        <v>528</v>
      </c>
      <c r="C254" s="298">
        <v>7435698947</v>
      </c>
      <c r="D254" s="298">
        <v>8033420912.0900002</v>
      </c>
      <c r="E254" s="298">
        <v>638859909.98000014</v>
      </c>
      <c r="F254" s="298">
        <v>602710442.35000014</v>
      </c>
      <c r="G254" s="298">
        <v>599177531.27999997</v>
      </c>
    </row>
    <row r="255" spans="2:8" x14ac:dyDescent="0.25">
      <c r="B255" s="339" t="s">
        <v>559</v>
      </c>
      <c r="C255" s="298">
        <v>297659396</v>
      </c>
      <c r="D255" s="298">
        <v>359805881.31999999</v>
      </c>
      <c r="E255" s="298">
        <v>25920124.02</v>
      </c>
      <c r="F255" s="298">
        <v>25691440.02</v>
      </c>
      <c r="G255" s="298">
        <v>25991440.02</v>
      </c>
    </row>
    <row r="256" spans="2:8" x14ac:dyDescent="0.25">
      <c r="B256" s="339" t="s">
        <v>580</v>
      </c>
      <c r="C256" s="298"/>
      <c r="D256" s="298">
        <v>200000</v>
      </c>
      <c r="E256" s="298"/>
      <c r="F256" s="298"/>
      <c r="G256" s="298"/>
    </row>
    <row r="257" spans="2:7" x14ac:dyDescent="0.25">
      <c r="B257" s="339" t="s">
        <v>564</v>
      </c>
      <c r="C257" s="298">
        <v>299315245</v>
      </c>
      <c r="D257" s="298">
        <v>356366613.72000003</v>
      </c>
      <c r="E257" s="298">
        <v>28489597.07</v>
      </c>
      <c r="F257" s="298">
        <v>28880597.07</v>
      </c>
      <c r="G257" s="298">
        <v>36366616.700000003</v>
      </c>
    </row>
    <row r="258" spans="2:7" x14ac:dyDescent="0.25">
      <c r="B258" s="338" t="s">
        <v>998</v>
      </c>
      <c r="C258" s="318">
        <v>78182369</v>
      </c>
      <c r="D258" s="318">
        <v>79058451.900000006</v>
      </c>
      <c r="E258" s="318">
        <v>6378971.9000000004</v>
      </c>
      <c r="F258" s="318">
        <v>7510943.3600000003</v>
      </c>
      <c r="G258" s="318">
        <v>8063809.9699999997</v>
      </c>
    </row>
    <row r="259" spans="2:7" x14ac:dyDescent="0.25">
      <c r="B259" s="339" t="s">
        <v>576</v>
      </c>
      <c r="C259" s="298"/>
      <c r="D259" s="298">
        <v>53480</v>
      </c>
      <c r="E259" s="298"/>
      <c r="F259" s="298"/>
      <c r="G259" s="298"/>
    </row>
    <row r="260" spans="2:7" x14ac:dyDescent="0.25">
      <c r="B260" s="339" t="s">
        <v>528</v>
      </c>
      <c r="C260" s="298">
        <v>78182369</v>
      </c>
      <c r="D260" s="298">
        <v>79004971.900000006</v>
      </c>
      <c r="E260" s="298">
        <v>6378971.9000000004</v>
      </c>
      <c r="F260" s="298">
        <v>7510943.3600000003</v>
      </c>
      <c r="G260" s="298">
        <v>8063809.9699999997</v>
      </c>
    </row>
    <row r="261" spans="2:7" x14ac:dyDescent="0.25">
      <c r="B261" s="338" t="s">
        <v>648</v>
      </c>
      <c r="C261" s="318">
        <v>40522207</v>
      </c>
      <c r="D261" s="318">
        <v>40522207</v>
      </c>
      <c r="E261" s="318">
        <v>1889788.73</v>
      </c>
      <c r="F261" s="318">
        <v>2687287.11</v>
      </c>
      <c r="G261" s="318">
        <v>2904067.1100000003</v>
      </c>
    </row>
    <row r="262" spans="2:7" x14ac:dyDescent="0.25">
      <c r="B262" s="339" t="s">
        <v>528</v>
      </c>
      <c r="C262" s="298">
        <v>40522207</v>
      </c>
      <c r="D262" s="298">
        <v>40522207</v>
      </c>
      <c r="E262" s="298">
        <v>1889788.73</v>
      </c>
      <c r="F262" s="298">
        <v>2687287.11</v>
      </c>
      <c r="G262" s="298">
        <v>2904067.1100000003</v>
      </c>
    </row>
    <row r="263" spans="2:7" x14ac:dyDescent="0.25">
      <c r="B263" s="338" t="s">
        <v>999</v>
      </c>
      <c r="C263" s="318">
        <v>12810849964</v>
      </c>
      <c r="D263" s="318">
        <v>13531151554</v>
      </c>
      <c r="E263" s="318">
        <v>97005333.75999999</v>
      </c>
      <c r="F263" s="318">
        <v>933841165.95000005</v>
      </c>
      <c r="G263" s="318">
        <v>906993925.3900001</v>
      </c>
    </row>
    <row r="264" spans="2:7" x14ac:dyDescent="0.25">
      <c r="B264" s="339" t="s">
        <v>1000</v>
      </c>
      <c r="C264" s="298">
        <v>11347215818</v>
      </c>
      <c r="D264" s="298">
        <v>11954551353.030001</v>
      </c>
      <c r="E264" s="298">
        <v>59141472.479999997</v>
      </c>
      <c r="F264" s="298">
        <v>819066414.50999999</v>
      </c>
      <c r="G264" s="298">
        <v>796274163.29000008</v>
      </c>
    </row>
    <row r="265" spans="2:7" x14ac:dyDescent="0.25">
      <c r="B265" s="339" t="s">
        <v>592</v>
      </c>
      <c r="C265" s="298">
        <v>3600000</v>
      </c>
      <c r="D265" s="298">
        <v>3600000</v>
      </c>
      <c r="E265" s="298"/>
      <c r="F265" s="298"/>
      <c r="G265" s="298"/>
    </row>
    <row r="266" spans="2:7" x14ac:dyDescent="0.25">
      <c r="B266" s="339" t="s">
        <v>576</v>
      </c>
      <c r="C266" s="298">
        <v>0</v>
      </c>
      <c r="D266" s="298">
        <v>10857500</v>
      </c>
      <c r="E266" s="298"/>
      <c r="F266" s="298"/>
      <c r="G266" s="298"/>
    </row>
    <row r="267" spans="2:7" x14ac:dyDescent="0.25">
      <c r="B267" s="339" t="s">
        <v>649</v>
      </c>
      <c r="C267" s="298"/>
      <c r="D267" s="298">
        <v>-6600000</v>
      </c>
      <c r="E267" s="298"/>
      <c r="F267" s="298"/>
      <c r="G267" s="298"/>
    </row>
    <row r="268" spans="2:7" x14ac:dyDescent="0.25">
      <c r="B268" s="339" t="s">
        <v>624</v>
      </c>
      <c r="C268" s="298">
        <v>215000</v>
      </c>
      <c r="D268" s="298">
        <v>215000</v>
      </c>
      <c r="E268" s="298">
        <v>0</v>
      </c>
      <c r="F268" s="298">
        <v>300000</v>
      </c>
      <c r="G268" s="298">
        <v>300000</v>
      </c>
    </row>
    <row r="269" spans="2:7" x14ac:dyDescent="0.25">
      <c r="B269" s="339" t="s">
        <v>647</v>
      </c>
      <c r="C269" s="298"/>
      <c r="D269" s="298">
        <v>1950000</v>
      </c>
      <c r="E269" s="298">
        <v>0</v>
      </c>
      <c r="F269" s="298">
        <v>4921972.05</v>
      </c>
      <c r="G269" s="298">
        <v>4921972.05</v>
      </c>
    </row>
    <row r="270" spans="2:7" x14ac:dyDescent="0.25">
      <c r="B270" s="339" t="s">
        <v>641</v>
      </c>
      <c r="C270" s="298"/>
      <c r="D270" s="298">
        <v>0</v>
      </c>
      <c r="E270" s="298">
        <v>1126124.98</v>
      </c>
      <c r="F270" s="298">
        <v>0</v>
      </c>
      <c r="G270" s="298">
        <v>0</v>
      </c>
    </row>
    <row r="271" spans="2:7" x14ac:dyDescent="0.25">
      <c r="B271" s="339" t="s">
        <v>537</v>
      </c>
      <c r="C271" s="298"/>
      <c r="D271" s="298">
        <v>0</v>
      </c>
      <c r="E271" s="298"/>
      <c r="F271" s="298"/>
      <c r="G271" s="298"/>
    </row>
    <row r="272" spans="2:7" x14ac:dyDescent="0.25">
      <c r="B272" s="339" t="s">
        <v>528</v>
      </c>
      <c r="C272" s="298">
        <v>11343400818</v>
      </c>
      <c r="D272" s="298">
        <v>11944528853.030001</v>
      </c>
      <c r="E272" s="298">
        <v>58015347.5</v>
      </c>
      <c r="F272" s="298">
        <v>813844442.46000004</v>
      </c>
      <c r="G272" s="298">
        <v>791052191.24000013</v>
      </c>
    </row>
    <row r="273" spans="2:7" x14ac:dyDescent="0.25">
      <c r="B273" s="338" t="s">
        <v>650</v>
      </c>
      <c r="C273" s="318">
        <v>1320019506</v>
      </c>
      <c r="D273" s="318">
        <v>1424572260.97</v>
      </c>
      <c r="E273" s="318">
        <v>37863861.280000001</v>
      </c>
      <c r="F273" s="318">
        <v>104961515.59999999</v>
      </c>
      <c r="G273" s="318">
        <v>100380382.77</v>
      </c>
    </row>
    <row r="274" spans="2:7" x14ac:dyDescent="0.25">
      <c r="B274" s="339" t="s">
        <v>583</v>
      </c>
      <c r="C274" s="298"/>
      <c r="D274" s="298">
        <v>0</v>
      </c>
      <c r="E274" s="298"/>
      <c r="F274" s="298"/>
      <c r="G274" s="298"/>
    </row>
    <row r="275" spans="2:7" x14ac:dyDescent="0.25">
      <c r="B275" s="339" t="s">
        <v>564</v>
      </c>
      <c r="C275" s="298">
        <v>1320019506</v>
      </c>
      <c r="D275" s="298">
        <v>1424446000.97</v>
      </c>
      <c r="E275" s="298">
        <v>37863861.280000001</v>
      </c>
      <c r="F275" s="298">
        <v>104961515.59999999</v>
      </c>
      <c r="G275" s="298">
        <v>100380382.77</v>
      </c>
    </row>
    <row r="276" spans="2:7" x14ac:dyDescent="0.25">
      <c r="B276" s="339" t="s">
        <v>620</v>
      </c>
      <c r="C276" s="298"/>
      <c r="D276" s="298">
        <v>0</v>
      </c>
      <c r="E276" s="298"/>
      <c r="F276" s="298"/>
      <c r="G276" s="298"/>
    </row>
    <row r="277" spans="2:7" x14ac:dyDescent="0.25">
      <c r="B277" s="339" t="s">
        <v>610</v>
      </c>
      <c r="C277" s="298"/>
      <c r="D277" s="298">
        <v>0</v>
      </c>
      <c r="E277" s="298"/>
      <c r="F277" s="298"/>
      <c r="G277" s="298"/>
    </row>
    <row r="278" spans="2:7" x14ac:dyDescent="0.25">
      <c r="B278" s="339" t="s">
        <v>651</v>
      </c>
      <c r="C278" s="298"/>
      <c r="D278" s="298">
        <v>126260</v>
      </c>
      <c r="E278" s="298"/>
      <c r="F278" s="298"/>
      <c r="G278" s="298"/>
    </row>
    <row r="279" spans="2:7" x14ac:dyDescent="0.25">
      <c r="B279" s="335" t="s">
        <v>652</v>
      </c>
      <c r="C279" s="336">
        <v>143614640</v>
      </c>
      <c r="D279" s="336">
        <v>152027940</v>
      </c>
      <c r="E279" s="336">
        <v>0</v>
      </c>
      <c r="F279" s="336">
        <v>9813235.8399999999</v>
      </c>
      <c r="G279" s="336">
        <v>10339379.33</v>
      </c>
    </row>
    <row r="280" spans="2:7" x14ac:dyDescent="0.25">
      <c r="B280" s="337" t="s">
        <v>559</v>
      </c>
      <c r="C280" s="298">
        <v>143614640</v>
      </c>
      <c r="D280" s="298">
        <v>152027940</v>
      </c>
      <c r="E280" s="298">
        <v>0</v>
      </c>
      <c r="F280" s="298">
        <v>9813235.8399999999</v>
      </c>
      <c r="G280" s="298">
        <v>10339379.33</v>
      </c>
    </row>
    <row r="281" spans="2:7" x14ac:dyDescent="0.25">
      <c r="B281" s="335" t="s">
        <v>653</v>
      </c>
      <c r="C281" s="336">
        <v>13587977681</v>
      </c>
      <c r="D281" s="336">
        <v>13333718539</v>
      </c>
      <c r="E281" s="336">
        <v>777336488.60000014</v>
      </c>
      <c r="F281" s="336">
        <v>991678349.99000001</v>
      </c>
      <c r="G281" s="336">
        <v>1034762866.7200003</v>
      </c>
    </row>
    <row r="282" spans="2:7" x14ac:dyDescent="0.25">
      <c r="B282" s="337" t="s">
        <v>654</v>
      </c>
      <c r="C282" s="298">
        <v>13587977681</v>
      </c>
      <c r="D282" s="298">
        <v>13333718539</v>
      </c>
      <c r="E282" s="298">
        <v>777336488.60000014</v>
      </c>
      <c r="F282" s="298">
        <v>991678349.99000001</v>
      </c>
      <c r="G282" s="298">
        <v>1034762866.7200003</v>
      </c>
    </row>
    <row r="283" spans="2:7" x14ac:dyDescent="0.25">
      <c r="B283" s="338" t="s">
        <v>655</v>
      </c>
      <c r="C283" s="318">
        <v>11286899086</v>
      </c>
      <c r="D283" s="318">
        <v>11043397155</v>
      </c>
      <c r="E283" s="318">
        <v>713493880.88000011</v>
      </c>
      <c r="F283" s="318">
        <v>864136716.2700001</v>
      </c>
      <c r="G283" s="318">
        <v>894727532.84000015</v>
      </c>
    </row>
    <row r="284" spans="2:7" x14ac:dyDescent="0.25">
      <c r="B284" s="339" t="s">
        <v>536</v>
      </c>
      <c r="C284" s="298">
        <v>2591849641</v>
      </c>
      <c r="D284" s="298">
        <v>2342037537</v>
      </c>
      <c r="E284" s="298">
        <v>149124047.33000001</v>
      </c>
      <c r="F284" s="298">
        <v>248576041.00999999</v>
      </c>
      <c r="G284" s="298">
        <v>259171028.19</v>
      </c>
    </row>
    <row r="285" spans="2:7" x14ac:dyDescent="0.25">
      <c r="B285" s="339" t="s">
        <v>528</v>
      </c>
      <c r="C285" s="298">
        <v>8257319499</v>
      </c>
      <c r="D285" s="298">
        <v>8263629672</v>
      </c>
      <c r="E285" s="298">
        <v>563678905.67000008</v>
      </c>
      <c r="F285" s="298">
        <v>614869747.38000011</v>
      </c>
      <c r="G285" s="298">
        <v>635215504.6500001</v>
      </c>
    </row>
    <row r="286" spans="2:7" x14ac:dyDescent="0.25">
      <c r="B286" s="339" t="s">
        <v>529</v>
      </c>
      <c r="C286" s="298">
        <v>437729946</v>
      </c>
      <c r="D286" s="298">
        <v>437729946</v>
      </c>
      <c r="E286" s="298">
        <v>690927.88</v>
      </c>
      <c r="F286" s="298">
        <v>690927.88</v>
      </c>
      <c r="G286" s="298">
        <v>341000</v>
      </c>
    </row>
    <row r="287" spans="2:7" x14ac:dyDescent="0.25">
      <c r="B287" s="338" t="s">
        <v>656</v>
      </c>
      <c r="C287" s="318">
        <v>2025735038</v>
      </c>
      <c r="D287" s="318">
        <v>2023139432</v>
      </c>
      <c r="E287" s="318">
        <v>54137492.609999999</v>
      </c>
      <c r="F287" s="318">
        <v>104002519.17999999</v>
      </c>
      <c r="G287" s="318">
        <v>115695014.33000001</v>
      </c>
    </row>
    <row r="288" spans="2:7" x14ac:dyDescent="0.25">
      <c r="B288" s="339" t="s">
        <v>559</v>
      </c>
      <c r="C288" s="298">
        <v>2025735038</v>
      </c>
      <c r="D288" s="298">
        <v>2023139432</v>
      </c>
      <c r="E288" s="298">
        <v>54137492.609999999</v>
      </c>
      <c r="F288" s="298">
        <v>104002519.17999999</v>
      </c>
      <c r="G288" s="298">
        <v>115695014.33000001</v>
      </c>
    </row>
    <row r="289" spans="2:7" x14ac:dyDescent="0.25">
      <c r="B289" s="339" t="s">
        <v>580</v>
      </c>
      <c r="C289" s="298"/>
      <c r="D289" s="298">
        <v>0</v>
      </c>
      <c r="E289" s="298"/>
      <c r="F289" s="298"/>
      <c r="G289" s="298"/>
    </row>
    <row r="290" spans="2:7" x14ac:dyDescent="0.25">
      <c r="B290" s="338" t="s">
        <v>657</v>
      </c>
      <c r="C290" s="318">
        <v>177246110</v>
      </c>
      <c r="D290" s="318">
        <v>171537470</v>
      </c>
      <c r="E290" s="318">
        <v>7993100.2299999995</v>
      </c>
      <c r="F290" s="318">
        <v>16944498.419999998</v>
      </c>
      <c r="G290" s="318">
        <v>17415524.07</v>
      </c>
    </row>
    <row r="291" spans="2:7" x14ac:dyDescent="0.25">
      <c r="B291" s="339" t="s">
        <v>599</v>
      </c>
      <c r="C291" s="298">
        <v>174856110</v>
      </c>
      <c r="D291" s="298">
        <v>169397470</v>
      </c>
      <c r="E291" s="298">
        <v>7993100.2299999995</v>
      </c>
      <c r="F291" s="298">
        <v>16944498.419999998</v>
      </c>
      <c r="G291" s="298">
        <v>17415524.07</v>
      </c>
    </row>
    <row r="292" spans="2:7" x14ac:dyDescent="0.25">
      <c r="B292" s="339" t="s">
        <v>658</v>
      </c>
      <c r="C292" s="298">
        <v>2300000</v>
      </c>
      <c r="D292" s="298">
        <v>2050000</v>
      </c>
      <c r="E292" s="298">
        <v>0</v>
      </c>
      <c r="F292" s="298">
        <v>0</v>
      </c>
      <c r="G292" s="298">
        <v>0</v>
      </c>
    </row>
    <row r="293" spans="2:7" x14ac:dyDescent="0.25">
      <c r="B293" s="339" t="s">
        <v>620</v>
      </c>
      <c r="C293" s="298">
        <v>90000</v>
      </c>
      <c r="D293" s="298">
        <v>90000</v>
      </c>
      <c r="E293" s="298"/>
      <c r="F293" s="298"/>
      <c r="G293" s="298"/>
    </row>
    <row r="294" spans="2:7" x14ac:dyDescent="0.25">
      <c r="B294" s="338" t="s">
        <v>659</v>
      </c>
      <c r="C294" s="318">
        <v>53537459</v>
      </c>
      <c r="D294" s="318">
        <v>53537459</v>
      </c>
      <c r="E294" s="318">
        <v>242484.05</v>
      </c>
      <c r="F294" s="318">
        <v>3580146.6</v>
      </c>
      <c r="G294" s="318">
        <v>3693280.49</v>
      </c>
    </row>
    <row r="295" spans="2:7" x14ac:dyDescent="0.25">
      <c r="B295" s="339" t="s">
        <v>660</v>
      </c>
      <c r="C295" s="298">
        <v>53537459</v>
      </c>
      <c r="D295" s="298">
        <v>53537459</v>
      </c>
      <c r="E295" s="298">
        <v>242484.05</v>
      </c>
      <c r="F295" s="298">
        <v>3580146.6</v>
      </c>
      <c r="G295" s="298">
        <v>3693280.49</v>
      </c>
    </row>
    <row r="296" spans="2:7" x14ac:dyDescent="0.25">
      <c r="B296" s="338" t="s">
        <v>1001</v>
      </c>
      <c r="C296" s="318">
        <v>44559988</v>
      </c>
      <c r="D296" s="318">
        <v>42107023</v>
      </c>
      <c r="E296" s="318">
        <v>1469530.83</v>
      </c>
      <c r="F296" s="318">
        <v>3014469.52</v>
      </c>
      <c r="G296" s="318">
        <v>3231514.99</v>
      </c>
    </row>
    <row r="297" spans="2:7" x14ac:dyDescent="0.25">
      <c r="B297" s="339" t="s">
        <v>624</v>
      </c>
      <c r="C297" s="298">
        <v>44559988</v>
      </c>
      <c r="D297" s="298">
        <v>42107023</v>
      </c>
      <c r="E297" s="298">
        <v>1469530.83</v>
      </c>
      <c r="F297" s="298">
        <v>3014469.52</v>
      </c>
      <c r="G297" s="298">
        <v>3231514.99</v>
      </c>
    </row>
    <row r="298" spans="2:7" x14ac:dyDescent="0.25">
      <c r="B298" s="335" t="s">
        <v>661</v>
      </c>
      <c r="C298" s="336">
        <v>23351049641</v>
      </c>
      <c r="D298" s="336">
        <v>25062088629.439999</v>
      </c>
      <c r="E298" s="336">
        <v>2015391938.2500007</v>
      </c>
      <c r="F298" s="336">
        <v>2273289843.3800006</v>
      </c>
      <c r="G298" s="336">
        <v>2219764097.96</v>
      </c>
    </row>
    <row r="299" spans="2:7" x14ac:dyDescent="0.25">
      <c r="B299" s="337" t="s">
        <v>662</v>
      </c>
      <c r="C299" s="298">
        <v>23351049641</v>
      </c>
      <c r="D299" s="298">
        <v>25062088629.439999</v>
      </c>
      <c r="E299" s="298">
        <v>2015391938.2500007</v>
      </c>
      <c r="F299" s="298">
        <v>2273289843.3800006</v>
      </c>
      <c r="G299" s="298">
        <v>2219764097.96</v>
      </c>
    </row>
    <row r="300" spans="2:7" x14ac:dyDescent="0.25">
      <c r="B300" s="338" t="s">
        <v>663</v>
      </c>
      <c r="C300" s="318">
        <v>17019125722</v>
      </c>
      <c r="D300" s="318">
        <v>18444634960.130001</v>
      </c>
      <c r="E300" s="318">
        <v>1693476869.8900003</v>
      </c>
      <c r="F300" s="318">
        <v>1757252347.5000002</v>
      </c>
      <c r="G300" s="318">
        <v>1750867532.5800002</v>
      </c>
    </row>
    <row r="301" spans="2:7" x14ac:dyDescent="0.25">
      <c r="B301" s="339" t="s">
        <v>536</v>
      </c>
      <c r="C301" s="298">
        <v>3496257442</v>
      </c>
      <c r="D301" s="298">
        <v>2997215227.1300001</v>
      </c>
      <c r="E301" s="298">
        <v>119468431.59</v>
      </c>
      <c r="F301" s="298">
        <v>204718909.19999999</v>
      </c>
      <c r="G301" s="298">
        <v>198196814.30000004</v>
      </c>
    </row>
    <row r="302" spans="2:7" x14ac:dyDescent="0.25">
      <c r="B302" s="339" t="s">
        <v>664</v>
      </c>
      <c r="C302" s="298">
        <v>209280272</v>
      </c>
      <c r="D302" s="298">
        <v>209631725</v>
      </c>
      <c r="E302" s="298">
        <v>24943808.399999999</v>
      </c>
      <c r="F302" s="298">
        <v>3468808.4</v>
      </c>
      <c r="G302" s="298">
        <v>3468808.4</v>
      </c>
    </row>
    <row r="303" spans="2:7" x14ac:dyDescent="0.25">
      <c r="B303" s="339" t="s">
        <v>529</v>
      </c>
      <c r="C303" s="298">
        <v>300000000</v>
      </c>
      <c r="D303" s="298">
        <v>309500000</v>
      </c>
      <c r="E303" s="298">
        <v>947697.86</v>
      </c>
      <c r="F303" s="298">
        <v>947697.86</v>
      </c>
      <c r="G303" s="298">
        <v>2623438.84</v>
      </c>
    </row>
    <row r="304" spans="2:7" x14ac:dyDescent="0.25">
      <c r="B304" s="339" t="s">
        <v>538</v>
      </c>
      <c r="C304" s="298">
        <v>13013588008</v>
      </c>
      <c r="D304" s="298">
        <v>14928288008</v>
      </c>
      <c r="E304" s="298">
        <v>1548116932.0400002</v>
      </c>
      <c r="F304" s="298">
        <v>1548116932.0400002</v>
      </c>
      <c r="G304" s="298">
        <v>1546578471.0400002</v>
      </c>
    </row>
    <row r="305" spans="2:7" x14ac:dyDescent="0.25">
      <c r="B305" s="338" t="s">
        <v>665</v>
      </c>
      <c r="C305" s="318">
        <v>315600396</v>
      </c>
      <c r="D305" s="318">
        <v>330785396</v>
      </c>
      <c r="E305" s="318">
        <v>34761971.75</v>
      </c>
      <c r="F305" s="318">
        <v>33416037.41</v>
      </c>
      <c r="G305" s="318">
        <v>32901073.970000003</v>
      </c>
    </row>
    <row r="306" spans="2:7" x14ac:dyDescent="0.25">
      <c r="B306" s="339" t="s">
        <v>559</v>
      </c>
      <c r="C306" s="298">
        <v>315600396</v>
      </c>
      <c r="D306" s="298">
        <v>330785396</v>
      </c>
      <c r="E306" s="298">
        <v>34761971.75</v>
      </c>
      <c r="F306" s="298">
        <v>33416037.41</v>
      </c>
      <c r="G306" s="298">
        <v>32901073.970000003</v>
      </c>
    </row>
    <row r="307" spans="2:7" x14ac:dyDescent="0.25">
      <c r="B307" s="338" t="s">
        <v>666</v>
      </c>
      <c r="C307" s="318">
        <v>2457348209</v>
      </c>
      <c r="D307" s="318">
        <v>2615895157</v>
      </c>
      <c r="E307" s="318">
        <v>116201563.66</v>
      </c>
      <c r="F307" s="318">
        <v>111783946.16</v>
      </c>
      <c r="G307" s="318">
        <v>109421370.62</v>
      </c>
    </row>
    <row r="308" spans="2:7" x14ac:dyDescent="0.25">
      <c r="B308" s="339" t="s">
        <v>667</v>
      </c>
      <c r="C308" s="298">
        <v>1510200000</v>
      </c>
      <c r="D308" s="298">
        <v>1501445000</v>
      </c>
      <c r="E308" s="298"/>
      <c r="F308" s="298"/>
      <c r="G308" s="298"/>
    </row>
    <row r="309" spans="2:7" x14ac:dyDescent="0.25">
      <c r="B309" s="339" t="s">
        <v>564</v>
      </c>
      <c r="C309" s="298">
        <v>947148209</v>
      </c>
      <c r="D309" s="298">
        <v>1114450157</v>
      </c>
      <c r="E309" s="298">
        <v>116201563.66</v>
      </c>
      <c r="F309" s="298">
        <v>111783946.16</v>
      </c>
      <c r="G309" s="298">
        <v>109421370.62</v>
      </c>
    </row>
    <row r="310" spans="2:7" x14ac:dyDescent="0.25">
      <c r="B310" s="338" t="s">
        <v>668</v>
      </c>
      <c r="C310" s="318">
        <v>585577987</v>
      </c>
      <c r="D310" s="318">
        <v>609616261.25000012</v>
      </c>
      <c r="E310" s="318">
        <v>24682555.23</v>
      </c>
      <c r="F310" s="318">
        <v>63163442.68</v>
      </c>
      <c r="G310" s="318">
        <v>59204066.460000001</v>
      </c>
    </row>
    <row r="311" spans="2:7" x14ac:dyDescent="0.25">
      <c r="B311" s="339" t="s">
        <v>562</v>
      </c>
      <c r="C311" s="298">
        <v>576562987</v>
      </c>
      <c r="D311" s="298">
        <v>598122623.80000007</v>
      </c>
      <c r="E311" s="298">
        <v>23267566.68</v>
      </c>
      <c r="F311" s="298">
        <v>60192658.359999999</v>
      </c>
      <c r="G311" s="298">
        <v>58237346.850000001</v>
      </c>
    </row>
    <row r="312" spans="2:7" x14ac:dyDescent="0.25">
      <c r="B312" s="339" t="s">
        <v>589</v>
      </c>
      <c r="C312" s="298">
        <v>9000000</v>
      </c>
      <c r="D312" s="298">
        <v>11124326.25</v>
      </c>
      <c r="E312" s="298">
        <v>1369532.8</v>
      </c>
      <c r="F312" s="298">
        <v>2925328.57</v>
      </c>
      <c r="G312" s="298">
        <v>877287.76</v>
      </c>
    </row>
    <row r="313" spans="2:7" x14ac:dyDescent="0.25">
      <c r="B313" s="339" t="s">
        <v>669</v>
      </c>
      <c r="C313" s="298">
        <v>15000</v>
      </c>
      <c r="D313" s="298">
        <v>391901.32</v>
      </c>
      <c r="E313" s="298">
        <v>45455.75</v>
      </c>
      <c r="F313" s="298">
        <v>45455.75</v>
      </c>
      <c r="G313" s="298">
        <v>89431.85</v>
      </c>
    </row>
    <row r="314" spans="2:7" x14ac:dyDescent="0.25">
      <c r="B314" s="339" t="s">
        <v>614</v>
      </c>
      <c r="C314" s="298"/>
      <c r="D314" s="298">
        <v>-22590.12</v>
      </c>
      <c r="E314" s="298"/>
      <c r="F314" s="298"/>
      <c r="G314" s="298"/>
    </row>
    <row r="315" spans="2:7" x14ac:dyDescent="0.25">
      <c r="B315" s="338" t="s">
        <v>670</v>
      </c>
      <c r="C315" s="318">
        <v>130210775</v>
      </c>
      <c r="D315" s="318">
        <v>144773474.62</v>
      </c>
      <c r="E315" s="318">
        <v>6346055.9699999997</v>
      </c>
      <c r="F315" s="318">
        <v>14235660.559999999</v>
      </c>
      <c r="G315" s="318">
        <v>17381874.280000001</v>
      </c>
    </row>
    <row r="316" spans="2:7" x14ac:dyDescent="0.25">
      <c r="B316" s="339" t="s">
        <v>570</v>
      </c>
      <c r="C316" s="298">
        <v>0</v>
      </c>
      <c r="D316" s="298">
        <v>50000</v>
      </c>
      <c r="E316" s="298"/>
      <c r="F316" s="298"/>
      <c r="G316" s="298"/>
    </row>
    <row r="317" spans="2:7" x14ac:dyDescent="0.25">
      <c r="B317" s="339" t="s">
        <v>544</v>
      </c>
      <c r="C317" s="298">
        <v>130210775</v>
      </c>
      <c r="D317" s="298">
        <v>144723474.62</v>
      </c>
      <c r="E317" s="298">
        <v>6346055.9699999997</v>
      </c>
      <c r="F317" s="298">
        <v>14235660.559999999</v>
      </c>
      <c r="G317" s="298">
        <v>17381874.280000001</v>
      </c>
    </row>
    <row r="318" spans="2:7" x14ac:dyDescent="0.25">
      <c r="B318" s="338" t="s">
        <v>671</v>
      </c>
      <c r="C318" s="318">
        <v>286290776</v>
      </c>
      <c r="D318" s="318">
        <v>304846726.29999995</v>
      </c>
      <c r="E318" s="318">
        <v>9324866.6899999995</v>
      </c>
      <c r="F318" s="318">
        <v>24023873.709999997</v>
      </c>
      <c r="G318" s="318">
        <v>25162069.299999997</v>
      </c>
    </row>
    <row r="319" spans="2:7" x14ac:dyDescent="0.25">
      <c r="B319" s="339" t="s">
        <v>672</v>
      </c>
      <c r="C319" s="298">
        <v>0</v>
      </c>
      <c r="D319" s="298">
        <v>11716319.380000001</v>
      </c>
      <c r="E319" s="298"/>
      <c r="F319" s="298"/>
      <c r="G319" s="298"/>
    </row>
    <row r="320" spans="2:7" x14ac:dyDescent="0.25">
      <c r="B320" s="339" t="s">
        <v>560</v>
      </c>
      <c r="C320" s="298">
        <v>286290776</v>
      </c>
      <c r="D320" s="298">
        <v>292887806.91999996</v>
      </c>
      <c r="E320" s="298">
        <v>9324866.6899999995</v>
      </c>
      <c r="F320" s="298">
        <v>24023873.709999997</v>
      </c>
      <c r="G320" s="298">
        <v>25162069.299999997</v>
      </c>
    </row>
    <row r="321" spans="2:8" x14ac:dyDescent="0.25">
      <c r="B321" s="339" t="s">
        <v>585</v>
      </c>
      <c r="C321" s="298"/>
      <c r="D321" s="298">
        <v>242600</v>
      </c>
      <c r="E321" s="298"/>
      <c r="F321" s="298"/>
      <c r="G321" s="298"/>
    </row>
    <row r="322" spans="2:8" x14ac:dyDescent="0.25">
      <c r="B322" s="338" t="s">
        <v>673</v>
      </c>
      <c r="C322" s="318">
        <v>494722596</v>
      </c>
      <c r="D322" s="318">
        <v>493398466.51999998</v>
      </c>
      <c r="E322" s="318">
        <v>19707151.210000001</v>
      </c>
      <c r="F322" s="318">
        <v>57339784.630000003</v>
      </c>
      <c r="G322" s="318">
        <v>43790796.670000002</v>
      </c>
    </row>
    <row r="323" spans="2:8" x14ac:dyDescent="0.25">
      <c r="B323" s="339" t="s">
        <v>592</v>
      </c>
      <c r="C323" s="298">
        <v>75000</v>
      </c>
      <c r="D323" s="298">
        <v>75000</v>
      </c>
      <c r="E323" s="298"/>
      <c r="F323" s="298"/>
      <c r="G323" s="298"/>
    </row>
    <row r="324" spans="2:8" x14ac:dyDescent="0.25">
      <c r="B324" s="339" t="s">
        <v>624</v>
      </c>
      <c r="C324" s="298"/>
      <c r="D324" s="298">
        <v>0</v>
      </c>
      <c r="E324" s="298">
        <v>65000</v>
      </c>
      <c r="F324" s="298">
        <v>65000</v>
      </c>
      <c r="G324" s="298">
        <v>0</v>
      </c>
    </row>
    <row r="325" spans="2:8" x14ac:dyDescent="0.25">
      <c r="B325" s="339" t="s">
        <v>537</v>
      </c>
      <c r="C325" s="298"/>
      <c r="D325" s="298">
        <v>130000</v>
      </c>
      <c r="E325" s="298"/>
      <c r="F325" s="298"/>
      <c r="G325" s="298"/>
    </row>
    <row r="326" spans="2:8" x14ac:dyDescent="0.25">
      <c r="B326" s="339" t="s">
        <v>528</v>
      </c>
      <c r="C326" s="298">
        <v>494647596</v>
      </c>
      <c r="D326" s="298">
        <v>493193466.51999998</v>
      </c>
      <c r="E326" s="298">
        <v>19642151.210000001</v>
      </c>
      <c r="F326" s="298">
        <v>57274784.630000003</v>
      </c>
      <c r="G326" s="298">
        <v>43790796.670000002</v>
      </c>
    </row>
    <row r="327" spans="2:8" x14ac:dyDescent="0.25">
      <c r="B327" s="338" t="s">
        <v>674</v>
      </c>
      <c r="C327" s="318">
        <v>553271603</v>
      </c>
      <c r="D327" s="318">
        <v>553601305</v>
      </c>
      <c r="E327" s="318">
        <v>29287929.960000001</v>
      </c>
      <c r="F327" s="318">
        <v>58938006.329999998</v>
      </c>
      <c r="G327" s="318">
        <v>56227443.990000002</v>
      </c>
    </row>
    <row r="328" spans="2:8" x14ac:dyDescent="0.25">
      <c r="B328" s="339" t="s">
        <v>675</v>
      </c>
      <c r="C328" s="298">
        <v>553271603</v>
      </c>
      <c r="D328" s="298">
        <v>553601305</v>
      </c>
      <c r="E328" s="298">
        <v>29287929.960000001</v>
      </c>
      <c r="F328" s="298">
        <v>58938006.329999998</v>
      </c>
      <c r="G328" s="298">
        <v>56227443.990000002</v>
      </c>
    </row>
    <row r="329" spans="2:8" x14ac:dyDescent="0.25">
      <c r="B329" s="338" t="s">
        <v>1002</v>
      </c>
      <c r="C329" s="318">
        <v>721592971</v>
      </c>
      <c r="D329" s="318">
        <v>781001471</v>
      </c>
      <c r="E329" s="318">
        <v>38181818.649999991</v>
      </c>
      <c r="F329" s="318">
        <v>72276272.530000001</v>
      </c>
      <c r="G329" s="318">
        <v>65733874.399999999</v>
      </c>
    </row>
    <row r="330" spans="2:8" x14ac:dyDescent="0.25">
      <c r="B330" s="339" t="s">
        <v>676</v>
      </c>
      <c r="C330" s="298">
        <v>721592971</v>
      </c>
      <c r="D330" s="298">
        <v>781001471</v>
      </c>
      <c r="E330" s="298">
        <v>38181818.649999991</v>
      </c>
      <c r="F330" s="298">
        <v>72276272.530000001</v>
      </c>
      <c r="G330" s="298">
        <v>65733874.399999999</v>
      </c>
    </row>
    <row r="331" spans="2:8" x14ac:dyDescent="0.25">
      <c r="B331" s="338" t="s">
        <v>677</v>
      </c>
      <c r="C331" s="318">
        <v>165461386</v>
      </c>
      <c r="D331" s="318">
        <v>161288191.62</v>
      </c>
      <c r="E331" s="318">
        <v>7529975.6600000001</v>
      </c>
      <c r="F331" s="318">
        <v>9976892.7599999998</v>
      </c>
      <c r="G331" s="318">
        <v>12967532.43</v>
      </c>
    </row>
    <row r="332" spans="2:8" x14ac:dyDescent="0.25">
      <c r="B332" s="339" t="s">
        <v>678</v>
      </c>
      <c r="C332" s="298">
        <v>1004125</v>
      </c>
      <c r="D332" s="298">
        <v>404125</v>
      </c>
      <c r="E332" s="298"/>
      <c r="F332" s="298"/>
      <c r="G332" s="298"/>
    </row>
    <row r="333" spans="2:8" x14ac:dyDescent="0.25">
      <c r="B333" s="339" t="s">
        <v>546</v>
      </c>
      <c r="C333" s="298">
        <v>164457261</v>
      </c>
      <c r="D333" s="298">
        <v>157434066.62</v>
      </c>
      <c r="E333" s="298">
        <v>7529975.6600000001</v>
      </c>
      <c r="F333" s="298">
        <v>9976892.7599999998</v>
      </c>
      <c r="G333" s="298">
        <v>11259482.43</v>
      </c>
    </row>
    <row r="334" spans="2:8" x14ac:dyDescent="0.25">
      <c r="B334" s="339" t="s">
        <v>581</v>
      </c>
      <c r="C334" s="298"/>
      <c r="D334" s="298">
        <v>3450000</v>
      </c>
      <c r="E334" s="298">
        <v>0</v>
      </c>
      <c r="F334" s="298">
        <v>0</v>
      </c>
      <c r="G334" s="298">
        <v>1708050</v>
      </c>
    </row>
    <row r="335" spans="2:8" x14ac:dyDescent="0.25">
      <c r="B335" s="338" t="s">
        <v>679</v>
      </c>
      <c r="C335" s="318">
        <v>621847220</v>
      </c>
      <c r="D335" s="318">
        <v>622247220</v>
      </c>
      <c r="E335" s="318">
        <v>35891179.579999998</v>
      </c>
      <c r="F335" s="318">
        <v>70883579.110000014</v>
      </c>
      <c r="G335" s="318">
        <v>46106463.260000005</v>
      </c>
    </row>
    <row r="336" spans="2:8" x14ac:dyDescent="0.25">
      <c r="B336" s="339" t="s">
        <v>680</v>
      </c>
      <c r="C336" s="298">
        <v>621847220</v>
      </c>
      <c r="D336" s="298">
        <v>622247220</v>
      </c>
      <c r="E336" s="298">
        <v>35891179.579999998</v>
      </c>
      <c r="F336" s="298">
        <v>70883579.110000014</v>
      </c>
      <c r="G336" s="298">
        <v>46106463.260000005</v>
      </c>
      <c r="H336" s="344"/>
    </row>
    <row r="337" spans="2:8" x14ac:dyDescent="0.25">
      <c r="B337" s="335" t="s">
        <v>681</v>
      </c>
      <c r="C337" s="336">
        <v>297041500000</v>
      </c>
      <c r="D337" s="336">
        <v>297033703860.52997</v>
      </c>
      <c r="E337" s="336">
        <v>9444274401.2699986</v>
      </c>
      <c r="F337" s="336">
        <v>26166837136.039986</v>
      </c>
      <c r="G337" s="336">
        <v>24939070765.769997</v>
      </c>
      <c r="H337" s="344"/>
    </row>
    <row r="338" spans="2:8" x14ac:dyDescent="0.25">
      <c r="B338" s="337" t="s">
        <v>682</v>
      </c>
      <c r="C338" s="298">
        <v>297041500000</v>
      </c>
      <c r="D338" s="298">
        <v>297033703860.52997</v>
      </c>
      <c r="E338" s="298">
        <v>9444274401.2699986</v>
      </c>
      <c r="F338" s="298">
        <v>26166837136.039986</v>
      </c>
      <c r="G338" s="298">
        <v>24939070765.769997</v>
      </c>
      <c r="H338" s="344"/>
    </row>
    <row r="339" spans="2:8" x14ac:dyDescent="0.25">
      <c r="B339" s="338" t="s">
        <v>683</v>
      </c>
      <c r="C339" s="318">
        <v>232828502416</v>
      </c>
      <c r="D339" s="318">
        <v>227629518110.69995</v>
      </c>
      <c r="E339" s="318">
        <v>6402030058.9299994</v>
      </c>
      <c r="F339" s="318">
        <v>20833713358.429993</v>
      </c>
      <c r="G339" s="318">
        <v>18793614679.48</v>
      </c>
      <c r="H339" s="344"/>
    </row>
    <row r="340" spans="2:8" x14ac:dyDescent="0.25">
      <c r="B340" s="339" t="s">
        <v>536</v>
      </c>
      <c r="C340" s="298">
        <v>32802316088</v>
      </c>
      <c r="D340" s="298">
        <v>30728281178.999996</v>
      </c>
      <c r="E340" s="298">
        <v>4521913767.9499998</v>
      </c>
      <c r="F340" s="298">
        <v>4765974512.0299997</v>
      </c>
      <c r="G340" s="298">
        <v>4228017484.25</v>
      </c>
      <c r="H340" s="344"/>
    </row>
    <row r="341" spans="2:8" x14ac:dyDescent="0.25">
      <c r="B341" s="339" t="s">
        <v>684</v>
      </c>
      <c r="C341" s="298">
        <v>1900418385</v>
      </c>
      <c r="D341" s="298">
        <v>5762683431.4099998</v>
      </c>
      <c r="E341" s="298">
        <v>195338329.65000004</v>
      </c>
      <c r="F341" s="298">
        <v>1173599017.03</v>
      </c>
      <c r="G341" s="298">
        <v>371037506.10000002</v>
      </c>
      <c r="H341" s="344"/>
    </row>
    <row r="342" spans="2:8" x14ac:dyDescent="0.25">
      <c r="B342" s="339" t="s">
        <v>592</v>
      </c>
      <c r="C342" s="298"/>
      <c r="D342" s="298">
        <v>0</v>
      </c>
      <c r="E342" s="298"/>
      <c r="F342" s="298"/>
      <c r="G342" s="298"/>
      <c r="H342" s="344"/>
    </row>
    <row r="343" spans="2:8" x14ac:dyDescent="0.25">
      <c r="B343" s="339" t="s">
        <v>576</v>
      </c>
      <c r="C343" s="298"/>
      <c r="D343" s="298">
        <v>111500</v>
      </c>
      <c r="E343" s="298"/>
      <c r="F343" s="298"/>
      <c r="G343" s="298"/>
    </row>
    <row r="344" spans="2:8" x14ac:dyDescent="0.25">
      <c r="B344" s="339" t="s">
        <v>649</v>
      </c>
      <c r="C344" s="298"/>
      <c r="D344" s="298">
        <v>0</v>
      </c>
      <c r="E344" s="298"/>
      <c r="F344" s="298"/>
      <c r="G344" s="298"/>
    </row>
    <row r="345" spans="2:8" x14ac:dyDescent="0.25">
      <c r="B345" s="339" t="s">
        <v>624</v>
      </c>
      <c r="C345" s="298"/>
      <c r="D345" s="298">
        <v>183161.28</v>
      </c>
      <c r="E345" s="298">
        <v>39288.32</v>
      </c>
      <c r="F345" s="298">
        <v>39288.32</v>
      </c>
      <c r="G345" s="298">
        <v>85442.559999999998</v>
      </c>
    </row>
    <row r="346" spans="2:8" x14ac:dyDescent="0.25">
      <c r="B346" s="339" t="s">
        <v>537</v>
      </c>
      <c r="C346" s="298"/>
      <c r="D346" s="298">
        <v>-7273649</v>
      </c>
      <c r="E346" s="298"/>
      <c r="F346" s="298"/>
      <c r="G346" s="298"/>
    </row>
    <row r="347" spans="2:8" x14ac:dyDescent="0.25">
      <c r="B347" s="339" t="s">
        <v>528</v>
      </c>
      <c r="C347" s="298">
        <v>26319658762</v>
      </c>
      <c r="D347" s="298">
        <v>17076790119.379993</v>
      </c>
      <c r="E347" s="298">
        <v>272512503.33999997</v>
      </c>
      <c r="F347" s="298">
        <v>1489449106.52</v>
      </c>
      <c r="G347" s="298">
        <v>1245939810.21</v>
      </c>
    </row>
    <row r="348" spans="2:8" x14ac:dyDescent="0.25">
      <c r="B348" s="339" t="s">
        <v>608</v>
      </c>
      <c r="C348" s="298">
        <v>12500000</v>
      </c>
      <c r="D348" s="298">
        <v>12500000</v>
      </c>
      <c r="E348" s="298"/>
      <c r="F348" s="298"/>
      <c r="G348" s="298"/>
    </row>
    <row r="349" spans="2:8" x14ac:dyDescent="0.25">
      <c r="B349" s="339" t="s">
        <v>685</v>
      </c>
      <c r="C349" s="298">
        <v>1268505625</v>
      </c>
      <c r="D349" s="298">
        <v>812464073.56999993</v>
      </c>
      <c r="E349" s="298">
        <v>198790112.19999999</v>
      </c>
      <c r="F349" s="298">
        <v>198790112.19999999</v>
      </c>
      <c r="G349" s="298">
        <v>164803539.17000002</v>
      </c>
    </row>
    <row r="350" spans="2:8" x14ac:dyDescent="0.25">
      <c r="B350" s="339" t="s">
        <v>667</v>
      </c>
      <c r="C350" s="298"/>
      <c r="D350" s="298">
        <v>127650000</v>
      </c>
      <c r="E350" s="298"/>
      <c r="F350" s="298"/>
      <c r="G350" s="298"/>
    </row>
    <row r="351" spans="2:8" x14ac:dyDescent="0.25">
      <c r="B351" s="339" t="s">
        <v>564</v>
      </c>
      <c r="C351" s="298">
        <v>93655196857</v>
      </c>
      <c r="D351" s="298">
        <v>97741906379.149994</v>
      </c>
      <c r="E351" s="298">
        <v>-159385349.52999997</v>
      </c>
      <c r="F351" s="298">
        <v>8004597136.1199999</v>
      </c>
      <c r="G351" s="298">
        <v>8002138301.1200008</v>
      </c>
    </row>
    <row r="352" spans="2:8" x14ac:dyDescent="0.25">
      <c r="B352" s="339" t="s">
        <v>686</v>
      </c>
      <c r="C352" s="298">
        <v>4752942872</v>
      </c>
      <c r="D352" s="298">
        <v>2620515388.7400002</v>
      </c>
      <c r="E352" s="298">
        <v>-67205143.960000008</v>
      </c>
      <c r="F352" s="298">
        <v>2651666.8199999998</v>
      </c>
      <c r="G352" s="298">
        <v>4000096.82</v>
      </c>
    </row>
    <row r="353" spans="2:7" x14ac:dyDescent="0.25">
      <c r="B353" s="339" t="s">
        <v>562</v>
      </c>
      <c r="C353" s="298">
        <v>37140218926</v>
      </c>
      <c r="D353" s="298">
        <v>39545801631.229996</v>
      </c>
      <c r="E353" s="298">
        <v>27323880.059999999</v>
      </c>
      <c r="F353" s="298">
        <v>2983067376.5900002</v>
      </c>
      <c r="G353" s="298">
        <v>3031685566.8300004</v>
      </c>
    </row>
    <row r="354" spans="2:7" x14ac:dyDescent="0.25">
      <c r="B354" s="339" t="s">
        <v>589</v>
      </c>
      <c r="C354" s="298"/>
      <c r="D354" s="298">
        <v>9758501.0500000007</v>
      </c>
      <c r="E354" s="298">
        <v>2057021.01</v>
      </c>
      <c r="F354" s="298">
        <v>2057021.01</v>
      </c>
      <c r="G354" s="298">
        <v>0</v>
      </c>
    </row>
    <row r="355" spans="2:7" x14ac:dyDescent="0.25">
      <c r="B355" s="339" t="s">
        <v>669</v>
      </c>
      <c r="C355" s="298"/>
      <c r="D355" s="298">
        <v>0</v>
      </c>
      <c r="E355" s="298"/>
      <c r="F355" s="298"/>
      <c r="G355" s="298"/>
    </row>
    <row r="356" spans="2:7" x14ac:dyDescent="0.25">
      <c r="B356" s="339" t="s">
        <v>687</v>
      </c>
      <c r="C356" s="298">
        <v>3163260775</v>
      </c>
      <c r="D356" s="298">
        <v>2150076260.0799999</v>
      </c>
      <c r="E356" s="298">
        <v>63334148.289999992</v>
      </c>
      <c r="F356" s="298">
        <v>281088291.26999998</v>
      </c>
      <c r="G356" s="298">
        <v>59347564.269999996</v>
      </c>
    </row>
    <row r="357" spans="2:7" x14ac:dyDescent="0.25">
      <c r="B357" s="339" t="s">
        <v>544</v>
      </c>
      <c r="C357" s="298">
        <v>3732161359</v>
      </c>
      <c r="D357" s="298">
        <v>3916772518.7200003</v>
      </c>
      <c r="E357" s="298">
        <v>-6701684.2800000003</v>
      </c>
      <c r="F357" s="298">
        <v>209148277.79000002</v>
      </c>
      <c r="G357" s="298">
        <v>222022252.79000002</v>
      </c>
    </row>
    <row r="358" spans="2:7" x14ac:dyDescent="0.25">
      <c r="B358" s="339" t="s">
        <v>688</v>
      </c>
      <c r="C358" s="298">
        <v>284345000</v>
      </c>
      <c r="D358" s="298">
        <v>126155730.40000001</v>
      </c>
      <c r="E358" s="298">
        <v>20903430.82</v>
      </c>
      <c r="F358" s="298">
        <v>24012152.990000002</v>
      </c>
      <c r="G358" s="298">
        <v>535000</v>
      </c>
    </row>
    <row r="359" spans="2:7" x14ac:dyDescent="0.25">
      <c r="B359" s="339" t="s">
        <v>689</v>
      </c>
      <c r="C359" s="298"/>
      <c r="D359" s="298">
        <v>-36495764.809999995</v>
      </c>
      <c r="E359" s="298"/>
      <c r="F359" s="298"/>
      <c r="G359" s="298"/>
    </row>
    <row r="360" spans="2:7" x14ac:dyDescent="0.25">
      <c r="B360" s="339" t="s">
        <v>690</v>
      </c>
      <c r="C360" s="298">
        <v>10000000000</v>
      </c>
      <c r="D360" s="298">
        <v>11526612055.100002</v>
      </c>
      <c r="E360" s="298">
        <v>1177799930.0599997</v>
      </c>
      <c r="F360" s="298">
        <v>1229532403.1599998</v>
      </c>
      <c r="G360" s="298">
        <v>1013528702.26</v>
      </c>
    </row>
    <row r="361" spans="2:7" x14ac:dyDescent="0.25">
      <c r="B361" s="339" t="s">
        <v>675</v>
      </c>
      <c r="C361" s="298">
        <v>93619780</v>
      </c>
      <c r="D361" s="298">
        <v>80601613.449999988</v>
      </c>
      <c r="E361" s="298">
        <v>135342.46</v>
      </c>
      <c r="F361" s="298">
        <v>3292742.35</v>
      </c>
      <c r="G361" s="298">
        <v>3292742.35</v>
      </c>
    </row>
    <row r="362" spans="2:7" x14ac:dyDescent="0.25">
      <c r="B362" s="339" t="s">
        <v>678</v>
      </c>
      <c r="C362" s="298"/>
      <c r="D362" s="298">
        <v>-3000000</v>
      </c>
      <c r="E362" s="298"/>
      <c r="F362" s="298"/>
      <c r="G362" s="298"/>
    </row>
    <row r="363" spans="2:7" x14ac:dyDescent="0.25">
      <c r="B363" s="339" t="s">
        <v>546</v>
      </c>
      <c r="C363" s="298">
        <v>304808796</v>
      </c>
      <c r="D363" s="298">
        <v>677267321.06000006</v>
      </c>
      <c r="E363" s="298">
        <v>244906.79</v>
      </c>
      <c r="F363" s="298">
        <v>10522418.530000001</v>
      </c>
      <c r="G363" s="298">
        <v>16381999.34</v>
      </c>
    </row>
    <row r="364" spans="2:7" x14ac:dyDescent="0.25">
      <c r="B364" s="339" t="s">
        <v>581</v>
      </c>
      <c r="C364" s="298"/>
      <c r="D364" s="298">
        <v>50000</v>
      </c>
      <c r="E364" s="298"/>
      <c r="F364" s="298"/>
      <c r="G364" s="298"/>
    </row>
    <row r="365" spans="2:7" x14ac:dyDescent="0.25">
      <c r="B365" s="339" t="s">
        <v>691</v>
      </c>
      <c r="C365" s="298">
        <v>2138400</v>
      </c>
      <c r="D365" s="298">
        <v>40126840.480000004</v>
      </c>
      <c r="E365" s="298">
        <v>24060000</v>
      </c>
      <c r="F365" s="298">
        <v>24060000</v>
      </c>
      <c r="G365" s="298">
        <v>0</v>
      </c>
    </row>
    <row r="366" spans="2:7" x14ac:dyDescent="0.25">
      <c r="B366" s="339" t="s">
        <v>587</v>
      </c>
      <c r="C366" s="298">
        <v>976839007</v>
      </c>
      <c r="D366" s="298">
        <v>1034985056.1200001</v>
      </c>
      <c r="E366" s="298">
        <v>-128755.14999999991</v>
      </c>
      <c r="F366" s="298">
        <v>74620332.50999999</v>
      </c>
      <c r="G366" s="298">
        <v>76523538.179999992</v>
      </c>
    </row>
    <row r="367" spans="2:7" x14ac:dyDescent="0.25">
      <c r="B367" s="339" t="s">
        <v>692</v>
      </c>
      <c r="C367" s="298">
        <v>50000000</v>
      </c>
      <c r="D367" s="298">
        <v>51110520</v>
      </c>
      <c r="E367" s="298">
        <v>3160123.09</v>
      </c>
      <c r="F367" s="298">
        <v>3160123.09</v>
      </c>
      <c r="G367" s="298">
        <v>3160123.09</v>
      </c>
    </row>
    <row r="368" spans="2:7" x14ac:dyDescent="0.25">
      <c r="B368" s="339" t="s">
        <v>548</v>
      </c>
      <c r="C368" s="298">
        <v>1676590081</v>
      </c>
      <c r="D368" s="298">
        <v>1313841736.24</v>
      </c>
      <c r="E368" s="298">
        <v>-710861.14</v>
      </c>
      <c r="F368" s="298">
        <v>93438119.549999997</v>
      </c>
      <c r="G368" s="298">
        <v>95153563.019999996</v>
      </c>
    </row>
    <row r="369" spans="2:7" x14ac:dyDescent="0.25">
      <c r="B369" s="339" t="s">
        <v>693</v>
      </c>
      <c r="C369" s="298">
        <v>659303200</v>
      </c>
      <c r="D369" s="298">
        <v>164498104.69</v>
      </c>
      <c r="E369" s="298">
        <v>-22840241.600000001</v>
      </c>
      <c r="F369" s="298">
        <v>109223950</v>
      </c>
      <c r="G369" s="298">
        <v>53412466.729999997</v>
      </c>
    </row>
    <row r="370" spans="2:7" x14ac:dyDescent="0.25">
      <c r="B370" s="339" t="s">
        <v>529</v>
      </c>
      <c r="C370" s="298">
        <v>2851354019</v>
      </c>
      <c r="D370" s="298">
        <v>2889330711.1999998</v>
      </c>
      <c r="E370" s="298">
        <v>151389310.55000001</v>
      </c>
      <c r="F370" s="298">
        <v>151389310.55000001</v>
      </c>
      <c r="G370" s="298">
        <v>202548980.39000002</v>
      </c>
    </row>
    <row r="371" spans="2:7" x14ac:dyDescent="0.25">
      <c r="B371" s="339" t="s">
        <v>538</v>
      </c>
      <c r="C371" s="298">
        <v>11182324484</v>
      </c>
      <c r="D371" s="298">
        <v>9266213692.1599998</v>
      </c>
      <c r="E371" s="298">
        <v>0</v>
      </c>
      <c r="F371" s="298">
        <v>0</v>
      </c>
      <c r="G371" s="298">
        <v>0</v>
      </c>
    </row>
    <row r="372" spans="2:7" x14ac:dyDescent="0.25">
      <c r="B372" s="338" t="s">
        <v>694</v>
      </c>
      <c r="C372" s="318">
        <v>2471721073</v>
      </c>
      <c r="D372" s="318">
        <v>3971721073</v>
      </c>
      <c r="E372" s="318">
        <v>367834753.68000001</v>
      </c>
      <c r="F372" s="318">
        <v>102059461.79000001</v>
      </c>
      <c r="G372" s="318">
        <v>87846306.859999985</v>
      </c>
    </row>
    <row r="373" spans="2:7" x14ac:dyDescent="0.25">
      <c r="B373" s="339" t="s">
        <v>680</v>
      </c>
      <c r="C373" s="298">
        <v>1609867050</v>
      </c>
      <c r="D373" s="298">
        <v>1425417050</v>
      </c>
      <c r="E373" s="298">
        <v>178491539.74000001</v>
      </c>
      <c r="F373" s="298">
        <v>14441552.17</v>
      </c>
      <c r="G373" s="298">
        <v>19198698.509999998</v>
      </c>
    </row>
    <row r="374" spans="2:7" x14ac:dyDescent="0.25">
      <c r="B374" s="339" t="s">
        <v>695</v>
      </c>
      <c r="C374" s="298">
        <v>861854023</v>
      </c>
      <c r="D374" s="298">
        <v>2546304023</v>
      </c>
      <c r="E374" s="298">
        <v>189343213.94</v>
      </c>
      <c r="F374" s="298">
        <v>87617909.620000005</v>
      </c>
      <c r="G374" s="298">
        <v>68647608.349999994</v>
      </c>
    </row>
    <row r="375" spans="2:7" x14ac:dyDescent="0.25">
      <c r="B375" s="338" t="s">
        <v>696</v>
      </c>
      <c r="C375" s="318">
        <v>830569217</v>
      </c>
      <c r="D375" s="318">
        <v>1660224806.6800001</v>
      </c>
      <c r="E375" s="318">
        <v>138792537.11000001</v>
      </c>
      <c r="F375" s="318">
        <v>172246349.61999997</v>
      </c>
      <c r="G375" s="318">
        <v>139887876.63</v>
      </c>
    </row>
    <row r="376" spans="2:7" x14ac:dyDescent="0.25">
      <c r="B376" s="339" t="s">
        <v>576</v>
      </c>
      <c r="C376" s="298"/>
      <c r="D376" s="298">
        <v>0</v>
      </c>
      <c r="E376" s="298"/>
      <c r="F376" s="298"/>
      <c r="G376" s="298"/>
    </row>
    <row r="377" spans="2:7" x14ac:dyDescent="0.25">
      <c r="B377" s="339" t="s">
        <v>528</v>
      </c>
      <c r="C377" s="298">
        <v>814935212</v>
      </c>
      <c r="D377" s="298">
        <v>1499013713.71</v>
      </c>
      <c r="E377" s="298">
        <v>135377457.11000001</v>
      </c>
      <c r="F377" s="298">
        <v>168831269.61999997</v>
      </c>
      <c r="G377" s="298">
        <v>138432796.63</v>
      </c>
    </row>
    <row r="378" spans="2:7" x14ac:dyDescent="0.25">
      <c r="B378" s="339" t="s">
        <v>685</v>
      </c>
      <c r="C378" s="298">
        <v>15634005</v>
      </c>
      <c r="D378" s="298">
        <v>161211092.97</v>
      </c>
      <c r="E378" s="298">
        <v>3415080</v>
      </c>
      <c r="F378" s="298">
        <v>3415080</v>
      </c>
      <c r="G378" s="298">
        <v>1455080</v>
      </c>
    </row>
    <row r="379" spans="2:7" x14ac:dyDescent="0.25">
      <c r="B379" s="338" t="s">
        <v>697</v>
      </c>
      <c r="C379" s="318">
        <v>21215522200</v>
      </c>
      <c r="D379" s="318">
        <v>22037319699.820004</v>
      </c>
      <c r="E379" s="318">
        <v>822829369.81000006</v>
      </c>
      <c r="F379" s="318">
        <v>1842773405.5599999</v>
      </c>
      <c r="G379" s="318">
        <v>1842313266.4199998</v>
      </c>
    </row>
    <row r="380" spans="2:7" x14ac:dyDescent="0.25">
      <c r="B380" s="339" t="s">
        <v>676</v>
      </c>
      <c r="C380" s="298">
        <v>679828725</v>
      </c>
      <c r="D380" s="298">
        <v>784743857.67999995</v>
      </c>
      <c r="E380" s="298">
        <v>71545142.25</v>
      </c>
      <c r="F380" s="298">
        <v>77589703.689999998</v>
      </c>
      <c r="G380" s="298">
        <v>77203501.840000004</v>
      </c>
    </row>
    <row r="381" spans="2:7" x14ac:dyDescent="0.25">
      <c r="B381" s="339" t="s">
        <v>698</v>
      </c>
      <c r="C381" s="298">
        <v>20535693475</v>
      </c>
      <c r="D381" s="298">
        <v>21252575842.140003</v>
      </c>
      <c r="E381" s="298">
        <v>751284227.56000006</v>
      </c>
      <c r="F381" s="298">
        <v>1765183701.8699999</v>
      </c>
      <c r="G381" s="298">
        <v>1765109764.5799999</v>
      </c>
    </row>
    <row r="382" spans="2:7" x14ac:dyDescent="0.25">
      <c r="B382" s="338" t="s">
        <v>699</v>
      </c>
      <c r="C382" s="318">
        <v>280000000</v>
      </c>
      <c r="D382" s="318">
        <v>283270000</v>
      </c>
      <c r="E382" s="318">
        <v>13774260.530000001</v>
      </c>
      <c r="F382" s="318">
        <v>21500758.779999997</v>
      </c>
      <c r="G382" s="318">
        <v>21158884.620000001</v>
      </c>
    </row>
    <row r="383" spans="2:7" x14ac:dyDescent="0.25">
      <c r="B383" s="339" t="s">
        <v>528</v>
      </c>
      <c r="C383" s="298">
        <v>268000000</v>
      </c>
      <c r="D383" s="298">
        <v>283270000</v>
      </c>
      <c r="E383" s="298">
        <v>13774260.530000001</v>
      </c>
      <c r="F383" s="298">
        <v>21500758.779999997</v>
      </c>
      <c r="G383" s="298">
        <v>21158884.620000001</v>
      </c>
    </row>
    <row r="384" spans="2:7" x14ac:dyDescent="0.25">
      <c r="B384" s="339" t="s">
        <v>685</v>
      </c>
      <c r="C384" s="298">
        <v>12000000</v>
      </c>
      <c r="D384" s="298">
        <v>0</v>
      </c>
      <c r="E384" s="298"/>
      <c r="F384" s="298"/>
      <c r="G384" s="298"/>
    </row>
    <row r="385" spans="2:7" x14ac:dyDescent="0.25">
      <c r="B385" s="338" t="s">
        <v>700</v>
      </c>
      <c r="C385" s="318">
        <v>3466956135</v>
      </c>
      <c r="D385" s="318">
        <v>4146956135</v>
      </c>
      <c r="E385" s="318">
        <v>532292419.25</v>
      </c>
      <c r="F385" s="318">
        <v>557409380.90999997</v>
      </c>
      <c r="G385" s="318">
        <v>212457277.50999999</v>
      </c>
    </row>
    <row r="386" spans="2:7" x14ac:dyDescent="0.25">
      <c r="B386" s="339" t="s">
        <v>678</v>
      </c>
      <c r="C386" s="298">
        <v>9260000</v>
      </c>
      <c r="D386" s="298">
        <v>34860000</v>
      </c>
      <c r="E386" s="298"/>
      <c r="F386" s="298"/>
      <c r="G386" s="298"/>
    </row>
    <row r="387" spans="2:7" x14ac:dyDescent="0.25">
      <c r="B387" s="339" t="s">
        <v>546</v>
      </c>
      <c r="C387" s="298">
        <v>783164048</v>
      </c>
      <c r="D387" s="298">
        <v>934481569.19000006</v>
      </c>
      <c r="E387" s="298">
        <v>59001279.290000007</v>
      </c>
      <c r="F387" s="298">
        <v>64332441.299999997</v>
      </c>
      <c r="G387" s="298">
        <v>50991032</v>
      </c>
    </row>
    <row r="388" spans="2:7" x14ac:dyDescent="0.25">
      <c r="B388" s="339" t="s">
        <v>581</v>
      </c>
      <c r="C388" s="298"/>
      <c r="D388" s="298">
        <v>0</v>
      </c>
      <c r="E388" s="298">
        <v>0</v>
      </c>
      <c r="F388" s="298">
        <v>17693905.93</v>
      </c>
      <c r="G388" s="298">
        <v>0</v>
      </c>
    </row>
    <row r="389" spans="2:7" x14ac:dyDescent="0.25">
      <c r="B389" s="339" t="s">
        <v>691</v>
      </c>
      <c r="C389" s="298">
        <v>2674532087</v>
      </c>
      <c r="D389" s="298">
        <v>3177614565.8099999</v>
      </c>
      <c r="E389" s="298">
        <v>473291139.95999998</v>
      </c>
      <c r="F389" s="298">
        <v>475383033.68000001</v>
      </c>
      <c r="G389" s="298">
        <v>161466245.50999999</v>
      </c>
    </row>
    <row r="390" spans="2:7" x14ac:dyDescent="0.25">
      <c r="B390" s="338" t="s">
        <v>1003</v>
      </c>
      <c r="C390" s="318">
        <v>2948228959</v>
      </c>
      <c r="D390" s="318">
        <v>2948228959.0000005</v>
      </c>
      <c r="E390" s="318">
        <v>306560743.99000001</v>
      </c>
      <c r="F390" s="318">
        <v>210237649.67999998</v>
      </c>
      <c r="G390" s="318">
        <v>223260712.68000001</v>
      </c>
    </row>
    <row r="391" spans="2:7" x14ac:dyDescent="0.25">
      <c r="B391" s="339" t="s">
        <v>678</v>
      </c>
      <c r="C391" s="298">
        <v>16100000</v>
      </c>
      <c r="D391" s="298">
        <v>3501000</v>
      </c>
      <c r="E391" s="298"/>
      <c r="F391" s="298"/>
      <c r="G391" s="298"/>
    </row>
    <row r="392" spans="2:7" x14ac:dyDescent="0.25">
      <c r="B392" s="339" t="s">
        <v>546</v>
      </c>
      <c r="C392" s="298">
        <v>2880528959</v>
      </c>
      <c r="D392" s="298">
        <v>2881206414.6500006</v>
      </c>
      <c r="E392" s="298">
        <v>262756637.84999999</v>
      </c>
      <c r="F392" s="298">
        <v>181085572.76999998</v>
      </c>
      <c r="G392" s="298">
        <v>199415541.34</v>
      </c>
    </row>
    <row r="393" spans="2:7" x14ac:dyDescent="0.25">
      <c r="B393" s="339" t="s">
        <v>581</v>
      </c>
      <c r="C393" s="298"/>
      <c r="D393" s="298">
        <v>49253138.229999997</v>
      </c>
      <c r="E393" s="298">
        <v>22499543.640000001</v>
      </c>
      <c r="F393" s="298">
        <v>4393514.41</v>
      </c>
      <c r="G393" s="298">
        <v>4152358.84</v>
      </c>
    </row>
    <row r="394" spans="2:7" x14ac:dyDescent="0.25">
      <c r="B394" s="339" t="s">
        <v>691</v>
      </c>
      <c r="C394" s="298">
        <v>51600000</v>
      </c>
      <c r="D394" s="298">
        <v>14268406.120000008</v>
      </c>
      <c r="E394" s="298">
        <v>21304562.5</v>
      </c>
      <c r="F394" s="298">
        <v>24758562.5</v>
      </c>
      <c r="G394" s="298">
        <v>19692812.5</v>
      </c>
    </row>
    <row r="395" spans="2:7" x14ac:dyDescent="0.25">
      <c r="B395" s="338" t="s">
        <v>701</v>
      </c>
      <c r="C395" s="318">
        <v>33000000000</v>
      </c>
      <c r="D395" s="318">
        <v>34000000000</v>
      </c>
      <c r="E395" s="318">
        <v>778281467.50999999</v>
      </c>
      <c r="F395" s="318">
        <v>2353104557.29</v>
      </c>
      <c r="G395" s="318">
        <v>3548972040.7499995</v>
      </c>
    </row>
    <row r="396" spans="2:7" x14ac:dyDescent="0.25">
      <c r="B396" s="339" t="s">
        <v>672</v>
      </c>
      <c r="C396" s="298">
        <v>48225000</v>
      </c>
      <c r="D396" s="298">
        <v>61000000</v>
      </c>
      <c r="E396" s="298"/>
      <c r="F396" s="298"/>
      <c r="G396" s="298"/>
    </row>
    <row r="397" spans="2:7" x14ac:dyDescent="0.25">
      <c r="B397" s="339" t="s">
        <v>560</v>
      </c>
      <c r="C397" s="298">
        <v>32545776416</v>
      </c>
      <c r="D397" s="298">
        <v>33249854238</v>
      </c>
      <c r="E397" s="298">
        <v>768176204.77999997</v>
      </c>
      <c r="F397" s="298">
        <v>2342999295.5599999</v>
      </c>
      <c r="G397" s="298">
        <v>3555003941.0999994</v>
      </c>
    </row>
    <row r="398" spans="2:7" x14ac:dyDescent="0.25">
      <c r="B398" s="339" t="s">
        <v>585</v>
      </c>
      <c r="C398" s="298">
        <v>4375000</v>
      </c>
      <c r="D398" s="298">
        <v>10875000</v>
      </c>
      <c r="E398" s="298">
        <v>10105262.73</v>
      </c>
      <c r="F398" s="298">
        <v>10105261.73</v>
      </c>
      <c r="G398" s="298">
        <v>-6031900.3499999996</v>
      </c>
    </row>
    <row r="399" spans="2:7" x14ac:dyDescent="0.25">
      <c r="B399" s="339" t="s">
        <v>702</v>
      </c>
      <c r="C399" s="298">
        <v>401623584</v>
      </c>
      <c r="D399" s="298">
        <v>678270762</v>
      </c>
      <c r="E399" s="298"/>
      <c r="F399" s="298"/>
      <c r="G399" s="298"/>
    </row>
    <row r="400" spans="2:7" x14ac:dyDescent="0.25">
      <c r="B400" s="338" t="s">
        <v>703</v>
      </c>
      <c r="C400" s="318"/>
      <c r="D400" s="318">
        <v>356465076.33000004</v>
      </c>
      <c r="E400" s="318">
        <v>81878790.460000008</v>
      </c>
      <c r="F400" s="318">
        <v>73792213.980000004</v>
      </c>
      <c r="G400" s="318">
        <v>69559720.819999993</v>
      </c>
    </row>
    <row r="401" spans="2:7" x14ac:dyDescent="0.25">
      <c r="B401" s="339" t="s">
        <v>587</v>
      </c>
      <c r="C401" s="298"/>
      <c r="D401" s="298">
        <v>356465076.33000004</v>
      </c>
      <c r="E401" s="298">
        <v>77996590.960000008</v>
      </c>
      <c r="F401" s="298">
        <v>73792213.980000004</v>
      </c>
      <c r="G401" s="298">
        <v>69535994.25</v>
      </c>
    </row>
    <row r="402" spans="2:7" x14ac:dyDescent="0.25">
      <c r="B402" s="339" t="s">
        <v>692</v>
      </c>
      <c r="C402" s="298"/>
      <c r="D402" s="298">
        <v>0</v>
      </c>
      <c r="E402" s="298">
        <v>3882199.5</v>
      </c>
      <c r="F402" s="298">
        <v>0</v>
      </c>
      <c r="G402" s="298">
        <v>23726.57</v>
      </c>
    </row>
    <row r="403" spans="2:7" x14ac:dyDescent="0.25">
      <c r="B403" s="335" t="s">
        <v>704</v>
      </c>
      <c r="C403" s="336">
        <v>146276983678</v>
      </c>
      <c r="D403" s="336">
        <v>153782609179.81003</v>
      </c>
      <c r="E403" s="336">
        <v>12044745949.239998</v>
      </c>
      <c r="F403" s="336">
        <v>13398074312.969999</v>
      </c>
      <c r="G403" s="336">
        <v>10608530579.400002</v>
      </c>
    </row>
    <row r="404" spans="2:7" x14ac:dyDescent="0.25">
      <c r="B404" s="337" t="s">
        <v>705</v>
      </c>
      <c r="C404" s="298">
        <v>146276983678</v>
      </c>
      <c r="D404" s="298">
        <v>153782609179.81003</v>
      </c>
      <c r="E404" s="298">
        <v>12044745949.239998</v>
      </c>
      <c r="F404" s="298">
        <v>13398074312.969999</v>
      </c>
      <c r="G404" s="298">
        <v>10608530579.400002</v>
      </c>
    </row>
    <row r="405" spans="2:7" x14ac:dyDescent="0.25">
      <c r="B405" s="338" t="s">
        <v>706</v>
      </c>
      <c r="C405" s="318">
        <v>129251551355</v>
      </c>
      <c r="D405" s="318">
        <v>136453389878.33</v>
      </c>
      <c r="E405" s="318">
        <v>10721981941.709999</v>
      </c>
      <c r="F405" s="318">
        <v>10886677510.67</v>
      </c>
      <c r="G405" s="318">
        <v>10040427050.400002</v>
      </c>
    </row>
    <row r="406" spans="2:7" x14ac:dyDescent="0.25">
      <c r="B406" s="339" t="s">
        <v>536</v>
      </c>
      <c r="C406" s="298">
        <v>6995819685</v>
      </c>
      <c r="D406" s="298">
        <v>7143209377.04</v>
      </c>
      <c r="E406" s="298">
        <v>532061272.99000007</v>
      </c>
      <c r="F406" s="298">
        <v>684830782.80999994</v>
      </c>
      <c r="G406" s="298">
        <v>700202998.92000008</v>
      </c>
    </row>
    <row r="407" spans="2:7" x14ac:dyDescent="0.25">
      <c r="B407" s="339" t="s">
        <v>707</v>
      </c>
      <c r="C407" s="298">
        <v>9005210</v>
      </c>
      <c r="D407" s="298">
        <v>-5213790</v>
      </c>
      <c r="E407" s="298">
        <v>98000</v>
      </c>
      <c r="F407" s="298">
        <v>98000</v>
      </c>
      <c r="G407" s="298">
        <v>98000</v>
      </c>
    </row>
    <row r="408" spans="2:7" x14ac:dyDescent="0.25">
      <c r="B408" s="339" t="s">
        <v>548</v>
      </c>
      <c r="C408" s="298">
        <v>416820027</v>
      </c>
      <c r="D408" s="298">
        <v>324509027</v>
      </c>
      <c r="E408" s="298">
        <v>33576929.090000004</v>
      </c>
      <c r="F408" s="298">
        <v>34232088.109999999</v>
      </c>
      <c r="G408" s="298">
        <v>32048788</v>
      </c>
    </row>
    <row r="409" spans="2:7" x14ac:dyDescent="0.25">
      <c r="B409" s="339" t="s">
        <v>693</v>
      </c>
      <c r="C409" s="298"/>
      <c r="D409" s="298">
        <v>0</v>
      </c>
      <c r="E409" s="298"/>
      <c r="F409" s="298"/>
      <c r="G409" s="298"/>
    </row>
    <row r="410" spans="2:7" x14ac:dyDescent="0.25">
      <c r="B410" s="339" t="s">
        <v>542</v>
      </c>
      <c r="C410" s="298">
        <v>42474671</v>
      </c>
      <c r="D410" s="298">
        <v>265090836.32999998</v>
      </c>
      <c r="E410" s="298">
        <v>45575064.799999997</v>
      </c>
      <c r="F410" s="298">
        <v>6036441.2000000002</v>
      </c>
      <c r="G410" s="298">
        <v>6879225.4199999999</v>
      </c>
    </row>
    <row r="411" spans="2:7" x14ac:dyDescent="0.25">
      <c r="B411" s="339" t="s">
        <v>708</v>
      </c>
      <c r="C411" s="298">
        <v>436060</v>
      </c>
      <c r="D411" s="298">
        <v>52333682</v>
      </c>
      <c r="E411" s="298">
        <v>9241125.5300000012</v>
      </c>
      <c r="F411" s="298">
        <v>28652501.279999997</v>
      </c>
      <c r="G411" s="298">
        <v>8013093.6099999994</v>
      </c>
    </row>
    <row r="412" spans="2:7" x14ac:dyDescent="0.25">
      <c r="B412" s="339" t="s">
        <v>551</v>
      </c>
      <c r="C412" s="298">
        <v>1698518391</v>
      </c>
      <c r="D412" s="298">
        <v>3704973788.5799999</v>
      </c>
      <c r="E412" s="298">
        <v>69186775.030000001</v>
      </c>
      <c r="F412" s="298">
        <v>91896745.310000017</v>
      </c>
      <c r="G412" s="298">
        <v>190825650.76999998</v>
      </c>
    </row>
    <row r="413" spans="2:7" x14ac:dyDescent="0.25">
      <c r="B413" s="339" t="s">
        <v>709</v>
      </c>
      <c r="C413" s="298">
        <v>21018000</v>
      </c>
      <c r="D413" s="298">
        <v>32091821.579999998</v>
      </c>
      <c r="E413" s="298">
        <v>0</v>
      </c>
      <c r="F413" s="298">
        <v>0</v>
      </c>
      <c r="G413" s="298">
        <v>0</v>
      </c>
    </row>
    <row r="414" spans="2:7" x14ac:dyDescent="0.25">
      <c r="B414" s="339" t="s">
        <v>566</v>
      </c>
      <c r="C414" s="298">
        <v>135536158</v>
      </c>
      <c r="D414" s="298">
        <v>135536158</v>
      </c>
      <c r="E414" s="298">
        <v>1765399.99</v>
      </c>
      <c r="F414" s="298">
        <v>259735</v>
      </c>
      <c r="G414" s="298">
        <v>2099007.2400000002</v>
      </c>
    </row>
    <row r="415" spans="2:7" x14ac:dyDescent="0.25">
      <c r="B415" s="339" t="s">
        <v>710</v>
      </c>
      <c r="C415" s="298">
        <v>652590657</v>
      </c>
      <c r="D415" s="298">
        <v>862675174.79999995</v>
      </c>
      <c r="E415" s="298">
        <v>4443059.99</v>
      </c>
      <c r="F415" s="298">
        <v>22532810</v>
      </c>
      <c r="G415" s="298">
        <v>472000</v>
      </c>
    </row>
    <row r="416" spans="2:7" x14ac:dyDescent="0.25">
      <c r="B416" s="339" t="s">
        <v>711</v>
      </c>
      <c r="C416" s="298">
        <v>26900000</v>
      </c>
      <c r="D416" s="298">
        <v>26900000</v>
      </c>
      <c r="E416" s="298">
        <v>0</v>
      </c>
      <c r="F416" s="298">
        <v>0</v>
      </c>
      <c r="G416" s="298">
        <v>128519</v>
      </c>
    </row>
    <row r="417" spans="2:7" x14ac:dyDescent="0.25">
      <c r="B417" s="339" t="s">
        <v>567</v>
      </c>
      <c r="C417" s="298">
        <v>25200000</v>
      </c>
      <c r="D417" s="298">
        <v>25200000</v>
      </c>
      <c r="E417" s="298">
        <v>4300</v>
      </c>
      <c r="F417" s="298">
        <v>441726</v>
      </c>
      <c r="G417" s="298">
        <v>0</v>
      </c>
    </row>
    <row r="418" spans="2:7" x14ac:dyDescent="0.25">
      <c r="B418" s="339" t="s">
        <v>529</v>
      </c>
      <c r="C418" s="298">
        <v>1248861601</v>
      </c>
      <c r="D418" s="298">
        <v>1330860731</v>
      </c>
      <c r="E418" s="298">
        <v>98827920.799999997</v>
      </c>
      <c r="F418" s="298">
        <v>98827920.799999997</v>
      </c>
      <c r="G418" s="298">
        <v>106837564.5</v>
      </c>
    </row>
    <row r="419" spans="2:7" x14ac:dyDescent="0.25">
      <c r="B419" s="339" t="s">
        <v>538</v>
      </c>
      <c r="C419" s="298">
        <v>117978370895</v>
      </c>
      <c r="D419" s="298">
        <v>122555223072</v>
      </c>
      <c r="E419" s="298">
        <v>9927202093.4899998</v>
      </c>
      <c r="F419" s="298">
        <v>9918868760.1599998</v>
      </c>
      <c r="G419" s="298">
        <v>8992822202.9400005</v>
      </c>
    </row>
    <row r="420" spans="2:7" x14ac:dyDescent="0.25">
      <c r="B420" s="338" t="s">
        <v>712</v>
      </c>
      <c r="C420" s="318">
        <v>615399033</v>
      </c>
      <c r="D420" s="318">
        <v>611259468</v>
      </c>
      <c r="E420" s="318">
        <v>33727393.25</v>
      </c>
      <c r="F420" s="318">
        <v>29546877.379999999</v>
      </c>
      <c r="G420" s="318">
        <v>25911751.299999997</v>
      </c>
    </row>
    <row r="421" spans="2:7" x14ac:dyDescent="0.25">
      <c r="B421" s="339" t="s">
        <v>710</v>
      </c>
      <c r="C421" s="298">
        <v>615399033</v>
      </c>
      <c r="D421" s="298">
        <v>611259468</v>
      </c>
      <c r="E421" s="298">
        <v>33727393.25</v>
      </c>
      <c r="F421" s="298">
        <v>29546877.379999999</v>
      </c>
      <c r="G421" s="298">
        <v>25911751.299999997</v>
      </c>
    </row>
    <row r="422" spans="2:7" x14ac:dyDescent="0.25">
      <c r="B422" s="338" t="s">
        <v>713</v>
      </c>
      <c r="C422" s="318">
        <v>15080529512</v>
      </c>
      <c r="D422" s="318">
        <v>15372709548.740002</v>
      </c>
      <c r="E422" s="318">
        <v>1245553511.6399999</v>
      </c>
      <c r="F422" s="318">
        <v>2447432598.79</v>
      </c>
      <c r="G422" s="318">
        <v>507348026.87</v>
      </c>
    </row>
    <row r="423" spans="2:7" x14ac:dyDescent="0.25">
      <c r="B423" s="339" t="s">
        <v>678</v>
      </c>
      <c r="C423" s="298">
        <v>25445000</v>
      </c>
      <c r="D423" s="298">
        <v>25529629.149999999</v>
      </c>
      <c r="E423" s="298"/>
      <c r="F423" s="298"/>
      <c r="G423" s="298"/>
    </row>
    <row r="424" spans="2:7" x14ac:dyDescent="0.25">
      <c r="B424" s="339" t="s">
        <v>546</v>
      </c>
      <c r="C424" s="298">
        <v>7188390858</v>
      </c>
      <c r="D424" s="298">
        <v>7598492459.3700008</v>
      </c>
      <c r="E424" s="298">
        <v>1164332717.8699999</v>
      </c>
      <c r="F424" s="298">
        <v>426439334.68000001</v>
      </c>
      <c r="G424" s="298">
        <v>398789203.17000002</v>
      </c>
    </row>
    <row r="425" spans="2:7" x14ac:dyDescent="0.25">
      <c r="B425" s="339" t="s">
        <v>581</v>
      </c>
      <c r="C425" s="298"/>
      <c r="D425" s="298">
        <v>1000000</v>
      </c>
      <c r="E425" s="298">
        <v>1877464.01</v>
      </c>
      <c r="F425" s="298">
        <v>23960819.93</v>
      </c>
      <c r="G425" s="298">
        <v>24951.78</v>
      </c>
    </row>
    <row r="426" spans="2:7" x14ac:dyDescent="0.25">
      <c r="B426" s="339" t="s">
        <v>691</v>
      </c>
      <c r="C426" s="298">
        <v>30480055</v>
      </c>
      <c r="D426" s="298">
        <v>29480055</v>
      </c>
      <c r="E426" s="298">
        <v>0</v>
      </c>
      <c r="F426" s="298">
        <v>0</v>
      </c>
      <c r="G426" s="298">
        <v>0</v>
      </c>
    </row>
    <row r="427" spans="2:7" x14ac:dyDescent="0.25">
      <c r="B427" s="339" t="s">
        <v>714</v>
      </c>
      <c r="C427" s="298">
        <v>1600000</v>
      </c>
      <c r="D427" s="298">
        <v>1600000</v>
      </c>
      <c r="E427" s="298">
        <v>0</v>
      </c>
      <c r="F427" s="298">
        <v>3045294.36</v>
      </c>
      <c r="G427" s="298">
        <v>1703388.41</v>
      </c>
    </row>
    <row r="428" spans="2:7" x14ac:dyDescent="0.25">
      <c r="B428" s="339" t="s">
        <v>542</v>
      </c>
      <c r="C428" s="298">
        <v>40000000</v>
      </c>
      <c r="D428" s="298">
        <v>85910574.860000014</v>
      </c>
      <c r="E428" s="298">
        <v>0</v>
      </c>
      <c r="F428" s="298">
        <v>60450530</v>
      </c>
      <c r="G428" s="298">
        <v>2997500</v>
      </c>
    </row>
    <row r="429" spans="2:7" x14ac:dyDescent="0.25">
      <c r="B429" s="339" t="s">
        <v>708</v>
      </c>
      <c r="C429" s="298"/>
      <c r="D429" s="298">
        <v>0</v>
      </c>
      <c r="E429" s="298">
        <v>0</v>
      </c>
      <c r="F429" s="298">
        <v>0</v>
      </c>
      <c r="G429" s="298">
        <v>0</v>
      </c>
    </row>
    <row r="430" spans="2:7" x14ac:dyDescent="0.25">
      <c r="B430" s="339" t="s">
        <v>551</v>
      </c>
      <c r="C430" s="298">
        <v>7438147490</v>
      </c>
      <c r="D430" s="298">
        <v>7484315239.1599998</v>
      </c>
      <c r="E430" s="298">
        <v>79343329.760000005</v>
      </c>
      <c r="F430" s="298">
        <v>1933536619.8199999</v>
      </c>
      <c r="G430" s="298">
        <v>103292983.51000001</v>
      </c>
    </row>
    <row r="431" spans="2:7" x14ac:dyDescent="0.25">
      <c r="B431" s="339" t="s">
        <v>710</v>
      </c>
      <c r="C431" s="298">
        <v>356466109</v>
      </c>
      <c r="D431" s="298">
        <v>146381591.19999999</v>
      </c>
      <c r="E431" s="298">
        <v>0</v>
      </c>
      <c r="F431" s="298">
        <v>0</v>
      </c>
      <c r="G431" s="298">
        <v>540000</v>
      </c>
    </row>
    <row r="432" spans="2:7" x14ac:dyDescent="0.25">
      <c r="B432" s="338" t="s">
        <v>715</v>
      </c>
      <c r="C432" s="318">
        <v>566728425</v>
      </c>
      <c r="D432" s="318">
        <v>582474931.74000001</v>
      </c>
      <c r="E432" s="318">
        <v>-2223.6</v>
      </c>
      <c r="F432" s="318">
        <v>0</v>
      </c>
      <c r="G432" s="318">
        <v>30500</v>
      </c>
    </row>
    <row r="433" spans="2:7" x14ac:dyDescent="0.25">
      <c r="B433" s="339" t="s">
        <v>540</v>
      </c>
      <c r="C433" s="298">
        <v>565314698</v>
      </c>
      <c r="D433" s="298">
        <v>575490072.75999999</v>
      </c>
      <c r="E433" s="298">
        <v>-2223.6</v>
      </c>
      <c r="F433" s="298">
        <v>0</v>
      </c>
      <c r="G433" s="298">
        <v>30500</v>
      </c>
    </row>
    <row r="434" spans="2:7" x14ac:dyDescent="0.25">
      <c r="B434" s="339" t="s">
        <v>716</v>
      </c>
      <c r="C434" s="298">
        <v>1413727</v>
      </c>
      <c r="D434" s="298">
        <v>6984858.9800000004</v>
      </c>
      <c r="E434" s="298">
        <v>0</v>
      </c>
      <c r="F434" s="298">
        <v>0</v>
      </c>
      <c r="G434" s="298">
        <v>0</v>
      </c>
    </row>
    <row r="435" spans="2:7" x14ac:dyDescent="0.25">
      <c r="B435" s="338" t="s">
        <v>717</v>
      </c>
      <c r="C435" s="318">
        <v>762775353</v>
      </c>
      <c r="D435" s="318">
        <v>762775353</v>
      </c>
      <c r="E435" s="318">
        <v>43485326.240000002</v>
      </c>
      <c r="F435" s="318">
        <v>34417326.129999995</v>
      </c>
      <c r="G435" s="318">
        <v>34813250.829999998</v>
      </c>
    </row>
    <row r="436" spans="2:7" x14ac:dyDescent="0.25">
      <c r="B436" s="339" t="s">
        <v>542</v>
      </c>
      <c r="C436" s="298">
        <v>762775353</v>
      </c>
      <c r="D436" s="298">
        <v>598770353</v>
      </c>
      <c r="E436" s="298">
        <v>41807336.149999999</v>
      </c>
      <c r="F436" s="298">
        <v>34417326.129999995</v>
      </c>
      <c r="G436" s="298">
        <v>34813250.829999998</v>
      </c>
    </row>
    <row r="437" spans="2:7" x14ac:dyDescent="0.25">
      <c r="B437" s="339" t="s">
        <v>708</v>
      </c>
      <c r="C437" s="298"/>
      <c r="D437" s="298">
        <v>164005000</v>
      </c>
      <c r="E437" s="298">
        <v>1677990.09</v>
      </c>
      <c r="F437" s="298">
        <v>0</v>
      </c>
      <c r="G437" s="298">
        <v>0</v>
      </c>
    </row>
    <row r="438" spans="2:7" x14ac:dyDescent="0.25">
      <c r="B438" s="335" t="s">
        <v>718</v>
      </c>
      <c r="C438" s="336">
        <v>3827865389</v>
      </c>
      <c r="D438" s="336">
        <v>4267533051.7699995</v>
      </c>
      <c r="E438" s="336">
        <v>248122235.23000002</v>
      </c>
      <c r="F438" s="336">
        <v>260944098.46999997</v>
      </c>
      <c r="G438" s="336">
        <v>273391332.42000002</v>
      </c>
    </row>
    <row r="439" spans="2:7" x14ac:dyDescent="0.25">
      <c r="B439" s="337" t="s">
        <v>719</v>
      </c>
      <c r="C439" s="298">
        <v>3827865389</v>
      </c>
      <c r="D439" s="298">
        <v>4267533051.7699995</v>
      </c>
      <c r="E439" s="298">
        <v>248122235.23000002</v>
      </c>
      <c r="F439" s="298">
        <v>260944098.46999997</v>
      </c>
      <c r="G439" s="298">
        <v>273391332.42000002</v>
      </c>
    </row>
    <row r="440" spans="2:7" x14ac:dyDescent="0.25">
      <c r="B440" s="338" t="s">
        <v>720</v>
      </c>
      <c r="C440" s="318">
        <v>3672537739</v>
      </c>
      <c r="D440" s="318">
        <v>4069339907.9199996</v>
      </c>
      <c r="E440" s="318">
        <v>241294794.62</v>
      </c>
      <c r="F440" s="318">
        <v>243971614.63</v>
      </c>
      <c r="G440" s="318">
        <v>256418848.58000001</v>
      </c>
    </row>
    <row r="441" spans="2:7" x14ac:dyDescent="0.25">
      <c r="B441" s="339" t="s">
        <v>536</v>
      </c>
      <c r="C441" s="298">
        <v>1449525344</v>
      </c>
      <c r="D441" s="298">
        <v>1440180578.29</v>
      </c>
      <c r="E441" s="298">
        <v>76095260.349999994</v>
      </c>
      <c r="F441" s="298">
        <v>76855309.769999996</v>
      </c>
      <c r="G441" s="298">
        <v>85657332.790000007</v>
      </c>
    </row>
    <row r="442" spans="2:7" x14ac:dyDescent="0.25">
      <c r="B442" s="339" t="s">
        <v>721</v>
      </c>
      <c r="C442" s="298"/>
      <c r="D442" s="298">
        <v>77369819.790000007</v>
      </c>
      <c r="E442" s="298"/>
      <c r="F442" s="298"/>
      <c r="G442" s="298"/>
    </row>
    <row r="443" spans="2:7" x14ac:dyDescent="0.25">
      <c r="B443" s="339" t="s">
        <v>624</v>
      </c>
      <c r="C443" s="298">
        <v>325000000</v>
      </c>
      <c r="D443" s="298">
        <v>300000000</v>
      </c>
      <c r="E443" s="298"/>
      <c r="F443" s="298"/>
      <c r="G443" s="298"/>
    </row>
    <row r="444" spans="2:7" x14ac:dyDescent="0.25">
      <c r="B444" s="339" t="s">
        <v>528</v>
      </c>
      <c r="C444" s="298">
        <v>91810380</v>
      </c>
      <c r="D444" s="298">
        <v>454621504.20000005</v>
      </c>
      <c r="E444" s="298">
        <v>41331410.960000001</v>
      </c>
      <c r="F444" s="298">
        <v>43248180.549999997</v>
      </c>
      <c r="G444" s="298">
        <v>51504563.310000002</v>
      </c>
    </row>
    <row r="445" spans="2:7" x14ac:dyDescent="0.25">
      <c r="B445" s="339" t="s">
        <v>722</v>
      </c>
      <c r="C445" s="298">
        <v>950025784</v>
      </c>
      <c r="D445" s="298">
        <v>895575784</v>
      </c>
      <c r="E445" s="298">
        <v>62800000</v>
      </c>
      <c r="F445" s="298">
        <v>62800000</v>
      </c>
      <c r="G445" s="298">
        <v>62800000</v>
      </c>
    </row>
    <row r="446" spans="2:7" x14ac:dyDescent="0.25">
      <c r="B446" s="339" t="s">
        <v>559</v>
      </c>
      <c r="C446" s="298">
        <v>318552000</v>
      </c>
      <c r="D446" s="298">
        <v>377032246.69</v>
      </c>
      <c r="E446" s="298">
        <v>12237942.699999999</v>
      </c>
      <c r="F446" s="298">
        <v>12237942.699999999</v>
      </c>
      <c r="G446" s="298">
        <v>16522812.699999999</v>
      </c>
    </row>
    <row r="447" spans="2:7" x14ac:dyDescent="0.25">
      <c r="B447" s="339" t="s">
        <v>564</v>
      </c>
      <c r="C447" s="298">
        <v>74224216</v>
      </c>
      <c r="D447" s="298">
        <v>74224216</v>
      </c>
      <c r="E447" s="298">
        <v>4884415.88</v>
      </c>
      <c r="F447" s="298">
        <v>4884415.88</v>
      </c>
      <c r="G447" s="298">
        <v>4872215.88</v>
      </c>
    </row>
    <row r="448" spans="2:7" x14ac:dyDescent="0.25">
      <c r="B448" s="339" t="s">
        <v>562</v>
      </c>
      <c r="C448" s="298">
        <v>32011000</v>
      </c>
      <c r="D448" s="298">
        <v>29041177.370000001</v>
      </c>
      <c r="E448" s="298">
        <v>517125.96</v>
      </c>
      <c r="F448" s="298">
        <v>517125.96</v>
      </c>
      <c r="G448" s="298">
        <v>517125.96</v>
      </c>
    </row>
    <row r="449" spans="2:7" x14ac:dyDescent="0.25">
      <c r="B449" s="339" t="s">
        <v>544</v>
      </c>
      <c r="C449" s="298">
        <v>226696015</v>
      </c>
      <c r="D449" s="298">
        <v>222601581.58000001</v>
      </c>
      <c r="E449" s="298">
        <v>6578645.3300000001</v>
      </c>
      <c r="F449" s="298">
        <v>6578646.3300000001</v>
      </c>
      <c r="G449" s="298">
        <v>2718581.21</v>
      </c>
    </row>
    <row r="450" spans="2:7" x14ac:dyDescent="0.25">
      <c r="B450" s="339" t="s">
        <v>529</v>
      </c>
      <c r="C450" s="298">
        <v>204693000</v>
      </c>
      <c r="D450" s="298">
        <v>198693000</v>
      </c>
      <c r="E450" s="298">
        <v>36849993.439999998</v>
      </c>
      <c r="F450" s="298">
        <v>36849993.439999998</v>
      </c>
      <c r="G450" s="298">
        <v>31826216.73</v>
      </c>
    </row>
    <row r="451" spans="2:7" x14ac:dyDescent="0.25">
      <c r="B451" s="338" t="s">
        <v>723</v>
      </c>
      <c r="C451" s="318">
        <v>155327650</v>
      </c>
      <c r="D451" s="318">
        <v>155327650</v>
      </c>
      <c r="E451" s="318">
        <v>0</v>
      </c>
      <c r="F451" s="318">
        <v>6578551.1400000006</v>
      </c>
      <c r="G451" s="318">
        <v>6578551.1400000006</v>
      </c>
    </row>
    <row r="452" spans="2:7" x14ac:dyDescent="0.25">
      <c r="B452" s="339" t="s">
        <v>724</v>
      </c>
      <c r="C452" s="298">
        <v>60000000</v>
      </c>
      <c r="D452" s="298">
        <v>60000000</v>
      </c>
      <c r="E452" s="298"/>
      <c r="F452" s="298"/>
      <c r="G452" s="298"/>
    </row>
    <row r="453" spans="2:7" x14ac:dyDescent="0.25">
      <c r="B453" s="339" t="s">
        <v>544</v>
      </c>
      <c r="C453" s="298">
        <v>95327650</v>
      </c>
      <c r="D453" s="298">
        <v>95327650</v>
      </c>
      <c r="E453" s="298">
        <v>0</v>
      </c>
      <c r="F453" s="298">
        <v>6578551.1400000006</v>
      </c>
      <c r="G453" s="298">
        <v>6578551.1400000006</v>
      </c>
    </row>
    <row r="454" spans="2:7" x14ac:dyDescent="0.25">
      <c r="B454" s="338" t="s">
        <v>725</v>
      </c>
      <c r="C454" s="318"/>
      <c r="D454" s="318">
        <v>42865493.850000001</v>
      </c>
      <c r="E454" s="318">
        <v>6827440.6099999994</v>
      </c>
      <c r="F454" s="318">
        <v>10393932.699999999</v>
      </c>
      <c r="G454" s="318">
        <v>10393932.699999999</v>
      </c>
    </row>
    <row r="455" spans="2:7" x14ac:dyDescent="0.25">
      <c r="B455" s="339" t="s">
        <v>1004</v>
      </c>
      <c r="C455" s="298"/>
      <c r="D455" s="298">
        <v>2570000</v>
      </c>
      <c r="E455" s="298">
        <v>0</v>
      </c>
      <c r="F455" s="298">
        <v>0</v>
      </c>
      <c r="G455" s="298">
        <v>0</v>
      </c>
    </row>
    <row r="456" spans="2:7" x14ac:dyDescent="0.25">
      <c r="B456" s="339" t="s">
        <v>676</v>
      </c>
      <c r="C456" s="298"/>
      <c r="D456" s="298">
        <v>40295493.850000001</v>
      </c>
      <c r="E456" s="298">
        <v>6827440.6099999994</v>
      </c>
      <c r="F456" s="298">
        <v>10393932.699999999</v>
      </c>
      <c r="G456" s="298">
        <v>10393932.699999999</v>
      </c>
    </row>
    <row r="457" spans="2:7" x14ac:dyDescent="0.25">
      <c r="B457" s="335" t="s">
        <v>726</v>
      </c>
      <c r="C457" s="336">
        <v>2838762408</v>
      </c>
      <c r="D457" s="336">
        <v>2894011414.6300001</v>
      </c>
      <c r="E457" s="336">
        <v>363170078.23000002</v>
      </c>
      <c r="F457" s="336">
        <v>378754821.97000003</v>
      </c>
      <c r="G457" s="336">
        <v>420154947.77999997</v>
      </c>
    </row>
    <row r="458" spans="2:7" x14ac:dyDescent="0.25">
      <c r="B458" s="337" t="s">
        <v>727</v>
      </c>
      <c r="C458" s="298">
        <v>2838762408</v>
      </c>
      <c r="D458" s="298">
        <v>2894011414.6300001</v>
      </c>
      <c r="E458" s="298">
        <v>363170078.23000002</v>
      </c>
      <c r="F458" s="298">
        <v>378754821.97000003</v>
      </c>
      <c r="G458" s="298">
        <v>420154947.77999997</v>
      </c>
    </row>
    <row r="459" spans="2:7" x14ac:dyDescent="0.25">
      <c r="B459" s="338" t="s">
        <v>728</v>
      </c>
      <c r="C459" s="318">
        <v>2838762408</v>
      </c>
      <c r="D459" s="318">
        <v>2894011414.6300001</v>
      </c>
      <c r="E459" s="318">
        <v>363170078.23000002</v>
      </c>
      <c r="F459" s="318">
        <v>378754821.97000003</v>
      </c>
      <c r="G459" s="318">
        <v>420154947.77999997</v>
      </c>
    </row>
    <row r="460" spans="2:7" x14ac:dyDescent="0.25">
      <c r="B460" s="339" t="s">
        <v>536</v>
      </c>
      <c r="C460" s="298">
        <v>726203978</v>
      </c>
      <c r="D460" s="298">
        <v>719697788.29999995</v>
      </c>
      <c r="E460" s="298">
        <v>83064634.790000007</v>
      </c>
      <c r="F460" s="298">
        <v>90091197.760000005</v>
      </c>
      <c r="G460" s="298">
        <v>135083234.66</v>
      </c>
    </row>
    <row r="461" spans="2:7" x14ac:dyDescent="0.25">
      <c r="B461" s="339" t="s">
        <v>559</v>
      </c>
      <c r="C461" s="298">
        <v>385195385</v>
      </c>
      <c r="D461" s="298">
        <v>397426932.66000003</v>
      </c>
      <c r="E461" s="298">
        <v>28055386.640000001</v>
      </c>
      <c r="F461" s="298">
        <v>29834709.799999997</v>
      </c>
      <c r="G461" s="298">
        <v>37604017.979999997</v>
      </c>
    </row>
    <row r="462" spans="2:7" x14ac:dyDescent="0.25">
      <c r="B462" s="339" t="s">
        <v>580</v>
      </c>
      <c r="C462" s="298"/>
      <c r="D462" s="298">
        <v>96590.5</v>
      </c>
      <c r="E462" s="298"/>
      <c r="F462" s="298"/>
      <c r="G462" s="298"/>
    </row>
    <row r="463" spans="2:7" x14ac:dyDescent="0.25">
      <c r="B463" s="339" t="s">
        <v>564</v>
      </c>
      <c r="C463" s="298">
        <v>14862645</v>
      </c>
      <c r="D463" s="298">
        <v>12791417.18</v>
      </c>
      <c r="E463" s="298">
        <v>797855.06</v>
      </c>
      <c r="F463" s="298">
        <v>817855.06</v>
      </c>
      <c r="G463" s="298">
        <v>821097.70000000007</v>
      </c>
    </row>
    <row r="464" spans="2:7" x14ac:dyDescent="0.25">
      <c r="B464" s="339" t="s">
        <v>680</v>
      </c>
      <c r="C464" s="298">
        <v>140863125</v>
      </c>
      <c r="D464" s="298">
        <v>168196672.85000002</v>
      </c>
      <c r="E464" s="298">
        <v>24567398.590000004</v>
      </c>
      <c r="F464" s="298">
        <v>25669727.25</v>
      </c>
      <c r="G464" s="298">
        <v>26760333.939999998</v>
      </c>
    </row>
    <row r="465" spans="2:7" x14ac:dyDescent="0.25">
      <c r="B465" s="339" t="s">
        <v>729</v>
      </c>
      <c r="C465" s="298">
        <v>542571400</v>
      </c>
      <c r="D465" s="298">
        <v>313733530.45999998</v>
      </c>
      <c r="E465" s="298">
        <v>82872555.980000004</v>
      </c>
      <c r="F465" s="298">
        <v>88517728.930000007</v>
      </c>
      <c r="G465" s="298">
        <v>85062660.329999998</v>
      </c>
    </row>
    <row r="466" spans="2:7" x14ac:dyDescent="0.25">
      <c r="B466" s="339" t="s">
        <v>695</v>
      </c>
      <c r="C466" s="298">
        <v>31000000</v>
      </c>
      <c r="D466" s="298">
        <v>27639607.68</v>
      </c>
      <c r="E466" s="298">
        <v>0</v>
      </c>
      <c r="F466" s="298">
        <v>0</v>
      </c>
      <c r="G466" s="298">
        <v>0</v>
      </c>
    </row>
    <row r="467" spans="2:7" x14ac:dyDescent="0.25">
      <c r="B467" s="339" t="s">
        <v>529</v>
      </c>
      <c r="C467" s="298">
        <v>24745964</v>
      </c>
      <c r="D467" s="298">
        <v>41108964</v>
      </c>
      <c r="E467" s="298">
        <v>9387033</v>
      </c>
      <c r="F467" s="298">
        <v>9398389</v>
      </c>
      <c r="G467" s="298">
        <v>398389</v>
      </c>
    </row>
    <row r="468" spans="2:7" x14ac:dyDescent="0.25">
      <c r="B468" s="339" t="s">
        <v>538</v>
      </c>
      <c r="C468" s="298">
        <v>973319911</v>
      </c>
      <c r="D468" s="298">
        <v>1213319911</v>
      </c>
      <c r="E468" s="298">
        <v>134425214.17000002</v>
      </c>
      <c r="F468" s="298">
        <v>134425214.17000002</v>
      </c>
      <c r="G468" s="298">
        <v>134425214.17000002</v>
      </c>
    </row>
    <row r="469" spans="2:7" x14ac:dyDescent="0.25">
      <c r="B469" s="335" t="s">
        <v>730</v>
      </c>
      <c r="C469" s="336">
        <v>18541650695</v>
      </c>
      <c r="D469" s="336">
        <v>21620764834.799999</v>
      </c>
      <c r="E469" s="336">
        <v>1488840078.6000001</v>
      </c>
      <c r="F469" s="336">
        <v>1609410209.8099999</v>
      </c>
      <c r="G469" s="336">
        <v>1797976731.1400003</v>
      </c>
    </row>
    <row r="470" spans="2:7" x14ac:dyDescent="0.25">
      <c r="B470" s="337" t="s">
        <v>731</v>
      </c>
      <c r="C470" s="298">
        <v>18541650695</v>
      </c>
      <c r="D470" s="298">
        <v>21620764834.799999</v>
      </c>
      <c r="E470" s="298">
        <v>1488840078.6000001</v>
      </c>
      <c r="F470" s="298">
        <v>1609410209.8099999</v>
      </c>
      <c r="G470" s="298">
        <v>1797976731.1400003</v>
      </c>
    </row>
    <row r="471" spans="2:7" x14ac:dyDescent="0.25">
      <c r="B471" s="338" t="s">
        <v>732</v>
      </c>
      <c r="C471" s="318">
        <v>17417799267</v>
      </c>
      <c r="D471" s="318">
        <v>20496257171</v>
      </c>
      <c r="E471" s="318">
        <v>1401876616.8299999</v>
      </c>
      <c r="F471" s="318">
        <v>1484825634.4299998</v>
      </c>
      <c r="G471" s="318">
        <v>1673992181.52</v>
      </c>
    </row>
    <row r="472" spans="2:7" x14ac:dyDescent="0.25">
      <c r="B472" s="339" t="s">
        <v>536</v>
      </c>
      <c r="C472" s="298">
        <v>4596528412</v>
      </c>
      <c r="D472" s="298">
        <v>4629739412</v>
      </c>
      <c r="E472" s="298">
        <v>498758953.21000004</v>
      </c>
      <c r="F472" s="298">
        <v>495716883.89999998</v>
      </c>
      <c r="G472" s="298">
        <v>510285165.67999995</v>
      </c>
    </row>
    <row r="473" spans="2:7" x14ac:dyDescent="0.25">
      <c r="B473" s="339" t="s">
        <v>733</v>
      </c>
      <c r="C473" s="298">
        <v>4600000</v>
      </c>
      <c r="D473" s="298">
        <v>21600000</v>
      </c>
      <c r="E473" s="298">
        <v>6426645.7599999998</v>
      </c>
      <c r="F473" s="298">
        <v>0</v>
      </c>
      <c r="G473" s="298">
        <v>0</v>
      </c>
    </row>
    <row r="474" spans="2:7" x14ac:dyDescent="0.25">
      <c r="B474" s="339" t="s">
        <v>721</v>
      </c>
      <c r="C474" s="298"/>
      <c r="D474" s="298">
        <v>9640000</v>
      </c>
      <c r="E474" s="298"/>
      <c r="F474" s="298"/>
      <c r="G474" s="298"/>
    </row>
    <row r="475" spans="2:7" x14ac:dyDescent="0.25">
      <c r="B475" s="339" t="s">
        <v>576</v>
      </c>
      <c r="C475" s="298">
        <v>5720000</v>
      </c>
      <c r="D475" s="298">
        <v>6570000</v>
      </c>
      <c r="E475" s="298">
        <v>47200</v>
      </c>
      <c r="F475" s="298">
        <v>102867.8</v>
      </c>
      <c r="G475" s="298">
        <v>88000</v>
      </c>
    </row>
    <row r="476" spans="2:7" x14ac:dyDescent="0.25">
      <c r="B476" s="339" t="s">
        <v>624</v>
      </c>
      <c r="C476" s="298">
        <v>747311384</v>
      </c>
      <c r="D476" s="298">
        <v>947311384</v>
      </c>
      <c r="E476" s="298"/>
      <c r="F476" s="298"/>
      <c r="G476" s="298"/>
    </row>
    <row r="477" spans="2:7" x14ac:dyDescent="0.25">
      <c r="B477" s="339" t="s">
        <v>734</v>
      </c>
      <c r="C477" s="298">
        <v>742880000</v>
      </c>
      <c r="D477" s="298">
        <v>935715000</v>
      </c>
      <c r="E477" s="298">
        <v>44344406.620000005</v>
      </c>
      <c r="F477" s="298">
        <v>109188367.83</v>
      </c>
      <c r="G477" s="298">
        <v>62462145.510000005</v>
      </c>
    </row>
    <row r="478" spans="2:7" x14ac:dyDescent="0.25">
      <c r="B478" s="339" t="s">
        <v>528</v>
      </c>
      <c r="C478" s="298">
        <v>878866127</v>
      </c>
      <c r="D478" s="298">
        <v>1769826127</v>
      </c>
      <c r="E478" s="298">
        <v>239027492.41999996</v>
      </c>
      <c r="F478" s="298">
        <v>256192532.78999996</v>
      </c>
      <c r="G478" s="298">
        <v>456918700.88</v>
      </c>
    </row>
    <row r="479" spans="2:7" x14ac:dyDescent="0.25">
      <c r="B479" s="339" t="s">
        <v>559</v>
      </c>
      <c r="C479" s="298">
        <v>223858069</v>
      </c>
      <c r="D479" s="298">
        <v>204007969</v>
      </c>
      <c r="E479" s="298">
        <v>2806864.27</v>
      </c>
      <c r="F479" s="298">
        <v>8545274.2199999988</v>
      </c>
      <c r="G479" s="298">
        <v>12254036.26</v>
      </c>
    </row>
    <row r="480" spans="2:7" x14ac:dyDescent="0.25">
      <c r="B480" s="339" t="s">
        <v>735</v>
      </c>
      <c r="C480" s="298"/>
      <c r="D480" s="298">
        <v>0</v>
      </c>
      <c r="E480" s="298"/>
      <c r="F480" s="298"/>
      <c r="G480" s="298"/>
    </row>
    <row r="481" spans="2:8" x14ac:dyDescent="0.25">
      <c r="B481" s="339" t="s">
        <v>562</v>
      </c>
      <c r="C481" s="298">
        <v>2562180000</v>
      </c>
      <c r="D481" s="298">
        <v>135680000</v>
      </c>
      <c r="E481" s="298">
        <v>2772634.66</v>
      </c>
      <c r="F481" s="298">
        <v>7387288</v>
      </c>
      <c r="G481" s="298">
        <v>11331466.190000001</v>
      </c>
    </row>
    <row r="482" spans="2:8" x14ac:dyDescent="0.25">
      <c r="B482" s="339" t="s">
        <v>736</v>
      </c>
      <c r="C482" s="298">
        <v>187223522</v>
      </c>
      <c r="D482" s="298">
        <v>187223522</v>
      </c>
      <c r="E482" s="298"/>
      <c r="F482" s="298"/>
      <c r="G482" s="298"/>
    </row>
    <row r="483" spans="2:8" x14ac:dyDescent="0.25">
      <c r="B483" s="339" t="s">
        <v>737</v>
      </c>
      <c r="C483" s="298">
        <v>415276478</v>
      </c>
      <c r="D483" s="298">
        <v>428393059</v>
      </c>
      <c r="E483" s="298"/>
      <c r="F483" s="298"/>
      <c r="G483" s="298"/>
    </row>
    <row r="484" spans="2:8" x14ac:dyDescent="0.25">
      <c r="B484" s="339" t="s">
        <v>529</v>
      </c>
      <c r="C484" s="298">
        <v>958842218</v>
      </c>
      <c r="D484" s="298">
        <v>1940327418</v>
      </c>
      <c r="E484" s="298">
        <v>12196243.119999999</v>
      </c>
      <c r="F484" s="298">
        <v>12196243.119999999</v>
      </c>
      <c r="G484" s="298">
        <v>35770659</v>
      </c>
    </row>
    <row r="485" spans="2:8" x14ac:dyDescent="0.25">
      <c r="B485" s="339" t="s">
        <v>538</v>
      </c>
      <c r="C485" s="298">
        <v>6094513057</v>
      </c>
      <c r="D485" s="298">
        <v>9280223280</v>
      </c>
      <c r="E485" s="298">
        <v>595496176.76999998</v>
      </c>
      <c r="F485" s="298">
        <v>595496176.76999998</v>
      </c>
      <c r="G485" s="298">
        <v>584882008</v>
      </c>
    </row>
    <row r="486" spans="2:8" x14ac:dyDescent="0.25">
      <c r="B486" s="338" t="s">
        <v>738</v>
      </c>
      <c r="C486" s="318">
        <v>669691884</v>
      </c>
      <c r="D486" s="318">
        <v>755148119.79999995</v>
      </c>
      <c r="E486" s="318">
        <v>20920885.419999994</v>
      </c>
      <c r="F486" s="318">
        <v>49613317.819999993</v>
      </c>
      <c r="G486" s="318">
        <v>55825060.75</v>
      </c>
    </row>
    <row r="487" spans="2:8" x14ac:dyDescent="0.25">
      <c r="B487" s="339" t="s">
        <v>667</v>
      </c>
      <c r="C487" s="298">
        <v>25000</v>
      </c>
      <c r="D487" s="298">
        <v>25000</v>
      </c>
      <c r="E487" s="298"/>
      <c r="F487" s="298"/>
      <c r="G487" s="298"/>
    </row>
    <row r="488" spans="2:8" x14ac:dyDescent="0.25">
      <c r="B488" s="339" t="s">
        <v>583</v>
      </c>
      <c r="C488" s="298"/>
      <c r="D488" s="298">
        <v>10145142</v>
      </c>
      <c r="E488" s="298"/>
      <c r="F488" s="298"/>
      <c r="G488" s="298"/>
    </row>
    <row r="489" spans="2:8" x14ac:dyDescent="0.25">
      <c r="B489" s="339" t="s">
        <v>564</v>
      </c>
      <c r="C489" s="298">
        <v>579982258</v>
      </c>
      <c r="D489" s="298">
        <v>654413351.79999995</v>
      </c>
      <c r="E489" s="298">
        <v>17813871.819999997</v>
      </c>
      <c r="F489" s="298">
        <v>46732940.419999994</v>
      </c>
      <c r="G489" s="298">
        <v>51548464.450000003</v>
      </c>
    </row>
    <row r="490" spans="2:8" x14ac:dyDescent="0.25">
      <c r="B490" s="339" t="s">
        <v>610</v>
      </c>
      <c r="C490" s="298"/>
      <c r="D490" s="298">
        <v>0</v>
      </c>
      <c r="E490" s="298"/>
      <c r="F490" s="298"/>
      <c r="G490" s="298"/>
    </row>
    <row r="491" spans="2:8" x14ac:dyDescent="0.25">
      <c r="B491" s="339" t="s">
        <v>739</v>
      </c>
      <c r="C491" s="298">
        <v>10566528</v>
      </c>
      <c r="D491" s="298">
        <v>11446528</v>
      </c>
      <c r="E491" s="298">
        <v>1460716.4</v>
      </c>
      <c r="F491" s="298">
        <v>192365.9</v>
      </c>
      <c r="G491" s="298">
        <v>132365.9</v>
      </c>
    </row>
    <row r="492" spans="2:8" x14ac:dyDescent="0.25">
      <c r="B492" s="339" t="s">
        <v>740</v>
      </c>
      <c r="C492" s="298">
        <v>54500000</v>
      </c>
      <c r="D492" s="298">
        <v>54500000</v>
      </c>
      <c r="E492" s="298">
        <v>489502.19999999995</v>
      </c>
      <c r="F492" s="298">
        <v>835939</v>
      </c>
      <c r="G492" s="298">
        <v>2230737.9</v>
      </c>
    </row>
    <row r="493" spans="2:8" x14ac:dyDescent="0.25">
      <c r="B493" s="339" t="s">
        <v>587</v>
      </c>
      <c r="C493" s="298">
        <v>6839800</v>
      </c>
      <c r="D493" s="298">
        <v>6839800</v>
      </c>
      <c r="E493" s="298">
        <v>-145772</v>
      </c>
      <c r="F493" s="298">
        <v>300000</v>
      </c>
      <c r="G493" s="298">
        <v>1250000</v>
      </c>
    </row>
    <row r="494" spans="2:8" x14ac:dyDescent="0.25">
      <c r="B494" s="339" t="s">
        <v>741</v>
      </c>
      <c r="C494" s="298">
        <v>17778298</v>
      </c>
      <c r="D494" s="298">
        <v>17778298</v>
      </c>
      <c r="E494" s="298">
        <v>1302567</v>
      </c>
      <c r="F494" s="298">
        <v>1552072.5</v>
      </c>
      <c r="G494" s="298">
        <v>663492.5</v>
      </c>
      <c r="H494" s="346"/>
    </row>
    <row r="495" spans="2:8" x14ac:dyDescent="0.25">
      <c r="B495" s="338" t="s">
        <v>742</v>
      </c>
      <c r="C495" s="318">
        <v>28022531</v>
      </c>
      <c r="D495" s="318">
        <v>26222531</v>
      </c>
      <c r="E495" s="318">
        <v>2194227.21</v>
      </c>
      <c r="F495" s="318">
        <v>2281403.06</v>
      </c>
      <c r="G495" s="318">
        <v>2011465.42</v>
      </c>
    </row>
    <row r="496" spans="2:8" x14ac:dyDescent="0.25">
      <c r="B496" s="339" t="s">
        <v>536</v>
      </c>
      <c r="C496" s="298">
        <v>28022531</v>
      </c>
      <c r="D496" s="298">
        <v>26222531</v>
      </c>
      <c r="E496" s="298">
        <v>2194227.21</v>
      </c>
      <c r="F496" s="298">
        <v>2281403.06</v>
      </c>
      <c r="G496" s="298">
        <v>2011465.42</v>
      </c>
    </row>
    <row r="497" spans="2:7" x14ac:dyDescent="0.25">
      <c r="B497" s="338" t="s">
        <v>743</v>
      </c>
      <c r="C497" s="318">
        <v>191121879</v>
      </c>
      <c r="D497" s="318">
        <v>186121879</v>
      </c>
      <c r="E497" s="318">
        <v>13241955.140000001</v>
      </c>
      <c r="F497" s="318">
        <v>21229708.789999995</v>
      </c>
      <c r="G497" s="318">
        <v>14687877.740000002</v>
      </c>
    </row>
    <row r="498" spans="2:7" x14ac:dyDescent="0.25">
      <c r="B498" s="339" t="s">
        <v>570</v>
      </c>
      <c r="C498" s="298">
        <v>730000</v>
      </c>
      <c r="D498" s="298">
        <v>60000</v>
      </c>
      <c r="E498" s="298">
        <v>0</v>
      </c>
      <c r="F498" s="298">
        <v>0</v>
      </c>
      <c r="G498" s="298">
        <v>0</v>
      </c>
    </row>
    <row r="499" spans="2:7" x14ac:dyDescent="0.25">
      <c r="B499" s="339" t="s">
        <v>744</v>
      </c>
      <c r="C499" s="298">
        <v>50000</v>
      </c>
      <c r="D499" s="298">
        <v>328508</v>
      </c>
      <c r="E499" s="298">
        <v>0</v>
      </c>
      <c r="F499" s="298">
        <v>0</v>
      </c>
      <c r="G499" s="298">
        <v>0</v>
      </c>
    </row>
    <row r="500" spans="2:7" x14ac:dyDescent="0.25">
      <c r="B500" s="339" t="s">
        <v>544</v>
      </c>
      <c r="C500" s="298">
        <v>189091879</v>
      </c>
      <c r="D500" s="298">
        <v>184477371</v>
      </c>
      <c r="E500" s="298">
        <v>13241955.140000001</v>
      </c>
      <c r="F500" s="298">
        <v>21229708.789999995</v>
      </c>
      <c r="G500" s="298">
        <v>14687877.740000002</v>
      </c>
    </row>
    <row r="501" spans="2:7" x14ac:dyDescent="0.25">
      <c r="B501" s="339" t="s">
        <v>593</v>
      </c>
      <c r="C501" s="298">
        <v>1250000</v>
      </c>
      <c r="D501" s="298">
        <v>1256000</v>
      </c>
      <c r="E501" s="298">
        <v>0</v>
      </c>
      <c r="F501" s="298">
        <v>0</v>
      </c>
      <c r="G501" s="298">
        <v>0</v>
      </c>
    </row>
    <row r="502" spans="2:7" x14ac:dyDescent="0.25">
      <c r="B502" s="338" t="s">
        <v>745</v>
      </c>
      <c r="C502" s="318">
        <v>49015134</v>
      </c>
      <c r="D502" s="318">
        <v>49015134</v>
      </c>
      <c r="E502" s="318">
        <v>3685394</v>
      </c>
      <c r="F502" s="318">
        <v>3685394</v>
      </c>
      <c r="G502" s="318">
        <v>3685394</v>
      </c>
    </row>
    <row r="503" spans="2:7" x14ac:dyDescent="0.25">
      <c r="B503" s="339" t="s">
        <v>536</v>
      </c>
      <c r="C503" s="298">
        <v>49015134</v>
      </c>
      <c r="D503" s="298">
        <v>49015134</v>
      </c>
      <c r="E503" s="298">
        <v>3685394</v>
      </c>
      <c r="F503" s="298">
        <v>3685394</v>
      </c>
      <c r="G503" s="298">
        <v>3685394</v>
      </c>
    </row>
    <row r="504" spans="2:7" x14ac:dyDescent="0.25">
      <c r="B504" s="338" t="s">
        <v>746</v>
      </c>
      <c r="C504" s="318">
        <v>186000000</v>
      </c>
      <c r="D504" s="318">
        <v>108000000</v>
      </c>
      <c r="E504" s="318">
        <v>46921000</v>
      </c>
      <c r="F504" s="318">
        <v>47774751.710000001</v>
      </c>
      <c r="G504" s="318">
        <v>47774751.710000001</v>
      </c>
    </row>
    <row r="505" spans="2:7" x14ac:dyDescent="0.25">
      <c r="B505" s="339" t="s">
        <v>536</v>
      </c>
      <c r="C505" s="298">
        <v>186000000</v>
      </c>
      <c r="D505" s="298">
        <v>108000000</v>
      </c>
      <c r="E505" s="298">
        <v>46921000</v>
      </c>
      <c r="F505" s="298">
        <v>47774751.710000001</v>
      </c>
      <c r="G505" s="298">
        <v>47774751.710000001</v>
      </c>
    </row>
    <row r="506" spans="2:7" x14ac:dyDescent="0.25">
      <c r="B506" s="335" t="s">
        <v>747</v>
      </c>
      <c r="C506" s="336">
        <v>85145723816</v>
      </c>
      <c r="D506" s="336">
        <v>72235834031.999985</v>
      </c>
      <c r="E506" s="336">
        <v>5705472974.1700001</v>
      </c>
      <c r="F506" s="336">
        <v>6082895961.6800013</v>
      </c>
      <c r="G506" s="336">
        <v>5314604322.2199993</v>
      </c>
    </row>
    <row r="507" spans="2:7" x14ac:dyDescent="0.25">
      <c r="B507" s="337" t="s">
        <v>748</v>
      </c>
      <c r="C507" s="298">
        <v>85145723816</v>
      </c>
      <c r="D507" s="298">
        <v>72235834031.999985</v>
      </c>
      <c r="E507" s="298">
        <v>5705472974.1700001</v>
      </c>
      <c r="F507" s="298">
        <v>6082895961.6800013</v>
      </c>
      <c r="G507" s="298">
        <v>5314604322.2199993</v>
      </c>
    </row>
    <row r="508" spans="2:7" x14ac:dyDescent="0.25">
      <c r="B508" s="338" t="s">
        <v>749</v>
      </c>
      <c r="C508" s="318">
        <v>66126298418</v>
      </c>
      <c r="D508" s="318">
        <v>53923313026.019997</v>
      </c>
      <c r="E508" s="318">
        <v>4383466725.8899994</v>
      </c>
      <c r="F508" s="318">
        <v>4530218358.5300007</v>
      </c>
      <c r="G508" s="318">
        <v>3813624318.3499999</v>
      </c>
    </row>
    <row r="509" spans="2:7" x14ac:dyDescent="0.25">
      <c r="B509" s="339" t="s">
        <v>536</v>
      </c>
      <c r="C509" s="298">
        <v>3536222965</v>
      </c>
      <c r="D509" s="298">
        <v>3599797213.4499998</v>
      </c>
      <c r="E509" s="298">
        <v>299211449.63999999</v>
      </c>
      <c r="F509" s="298">
        <v>276829898.89999998</v>
      </c>
      <c r="G509" s="298">
        <v>172822271.48000002</v>
      </c>
    </row>
    <row r="510" spans="2:7" x14ac:dyDescent="0.25">
      <c r="B510" s="339" t="s">
        <v>721</v>
      </c>
      <c r="C510" s="298"/>
      <c r="D510" s="298">
        <v>-7607695110.1700001</v>
      </c>
      <c r="E510" s="298"/>
      <c r="F510" s="298"/>
      <c r="G510" s="298"/>
    </row>
    <row r="511" spans="2:7" x14ac:dyDescent="0.25">
      <c r="B511" s="339" t="s">
        <v>624</v>
      </c>
      <c r="C511" s="298">
        <v>19138553785</v>
      </c>
      <c r="D511" s="298">
        <v>19138553785</v>
      </c>
      <c r="E511" s="298"/>
      <c r="F511" s="298"/>
      <c r="G511" s="298"/>
    </row>
    <row r="512" spans="2:7" x14ac:dyDescent="0.25">
      <c r="B512" s="339" t="s">
        <v>750</v>
      </c>
      <c r="C512" s="298">
        <v>484938255</v>
      </c>
      <c r="D512" s="298">
        <v>1078889626.8299999</v>
      </c>
      <c r="E512" s="298">
        <v>2707670</v>
      </c>
      <c r="F512" s="298">
        <v>2707670</v>
      </c>
      <c r="G512" s="298">
        <v>2707670</v>
      </c>
    </row>
    <row r="513" spans="2:8" x14ac:dyDescent="0.25">
      <c r="B513" s="339" t="s">
        <v>751</v>
      </c>
      <c r="C513" s="298">
        <v>2055995127</v>
      </c>
      <c r="D513" s="298">
        <v>1693083026.8099999</v>
      </c>
      <c r="E513" s="298">
        <v>195499999.47999999</v>
      </c>
      <c r="F513" s="298">
        <v>195499999.47999999</v>
      </c>
      <c r="G513" s="298">
        <v>217499999.47999999</v>
      </c>
    </row>
    <row r="514" spans="2:8" x14ac:dyDescent="0.25">
      <c r="B514" s="339" t="s">
        <v>734</v>
      </c>
      <c r="C514" s="298">
        <v>85603015</v>
      </c>
      <c r="D514" s="298">
        <v>81281785</v>
      </c>
      <c r="E514" s="298"/>
      <c r="F514" s="298"/>
      <c r="G514" s="298"/>
    </row>
    <row r="515" spans="2:8" x14ac:dyDescent="0.25">
      <c r="B515" s="339" t="s">
        <v>752</v>
      </c>
      <c r="C515" s="298"/>
      <c r="D515" s="298">
        <v>0</v>
      </c>
      <c r="E515" s="298">
        <v>0</v>
      </c>
      <c r="F515" s="298">
        <v>0</v>
      </c>
      <c r="G515" s="298">
        <v>12000000</v>
      </c>
    </row>
    <row r="516" spans="2:8" x14ac:dyDescent="0.25">
      <c r="B516" s="339" t="s">
        <v>528</v>
      </c>
      <c r="C516" s="298">
        <v>1820854518</v>
      </c>
      <c r="D516" s="298">
        <v>-9709271023.8999996</v>
      </c>
      <c r="E516" s="298">
        <v>98097673.579999998</v>
      </c>
      <c r="F516" s="298">
        <v>111676687.25</v>
      </c>
      <c r="G516" s="298">
        <v>114685503.88</v>
      </c>
    </row>
    <row r="517" spans="2:8" x14ac:dyDescent="0.25">
      <c r="B517" s="339" t="s">
        <v>753</v>
      </c>
      <c r="C517" s="298">
        <v>81316522</v>
      </c>
      <c r="D517" s="298">
        <v>-969203059.09000003</v>
      </c>
      <c r="E517" s="298">
        <v>251032063.32999998</v>
      </c>
      <c r="F517" s="298">
        <v>241028062.55000001</v>
      </c>
      <c r="G517" s="298">
        <v>40082350.32</v>
      </c>
    </row>
    <row r="518" spans="2:8" x14ac:dyDescent="0.25">
      <c r="B518" s="339" t="s">
        <v>558</v>
      </c>
      <c r="C518" s="298">
        <v>22073711621</v>
      </c>
      <c r="D518" s="298">
        <v>18627051074.249996</v>
      </c>
      <c r="E518" s="298">
        <v>1985326415.45</v>
      </c>
      <c r="F518" s="298">
        <v>2125577972.5100002</v>
      </c>
      <c r="G518" s="298">
        <v>1586929898.3700001</v>
      </c>
      <c r="H518" s="340"/>
    </row>
    <row r="519" spans="2:8" x14ac:dyDescent="0.25">
      <c r="B519" s="339" t="s">
        <v>559</v>
      </c>
      <c r="C519" s="298">
        <v>1536000000</v>
      </c>
      <c r="D519" s="298">
        <v>1038497991</v>
      </c>
      <c r="E519" s="298">
        <v>142600000</v>
      </c>
      <c r="F519" s="298">
        <v>74624019.950000003</v>
      </c>
      <c r="G519" s="298">
        <v>75652034.569999993</v>
      </c>
      <c r="H519" s="340"/>
    </row>
    <row r="520" spans="2:8" x14ac:dyDescent="0.25">
      <c r="B520" s="339" t="s">
        <v>580</v>
      </c>
      <c r="C520" s="298">
        <v>45256615</v>
      </c>
      <c r="D520" s="298">
        <v>18062079.120000001</v>
      </c>
      <c r="E520" s="298"/>
      <c r="F520" s="298"/>
      <c r="G520" s="298"/>
      <c r="H520" s="340"/>
    </row>
    <row r="521" spans="2:8" x14ac:dyDescent="0.25">
      <c r="B521" s="339" t="s">
        <v>754</v>
      </c>
      <c r="C521" s="298">
        <v>370423614</v>
      </c>
      <c r="D521" s="298">
        <v>5468123560.2399998</v>
      </c>
      <c r="E521" s="298">
        <v>774492161.08999991</v>
      </c>
      <c r="F521" s="298">
        <v>774492161.08999991</v>
      </c>
      <c r="G521" s="298">
        <v>866985918.03000009</v>
      </c>
      <c r="H521" s="340"/>
    </row>
    <row r="522" spans="2:8" x14ac:dyDescent="0.25">
      <c r="B522" s="339" t="s">
        <v>755</v>
      </c>
      <c r="C522" s="298">
        <v>430553429</v>
      </c>
      <c r="D522" s="298">
        <v>1751214828.96</v>
      </c>
      <c r="E522" s="298"/>
      <c r="F522" s="298"/>
      <c r="G522" s="298"/>
      <c r="H522" s="340"/>
    </row>
    <row r="523" spans="2:8" x14ac:dyDescent="0.25">
      <c r="B523" s="339" t="s">
        <v>756</v>
      </c>
      <c r="C523" s="298">
        <v>74143721</v>
      </c>
      <c r="D523" s="298">
        <v>65000002</v>
      </c>
      <c r="E523" s="298"/>
      <c r="F523" s="298"/>
      <c r="G523" s="298"/>
      <c r="H523" s="340"/>
    </row>
    <row r="524" spans="2:8" x14ac:dyDescent="0.25">
      <c r="B524" s="339" t="s">
        <v>757</v>
      </c>
      <c r="C524" s="298">
        <v>706485147</v>
      </c>
      <c r="D524" s="298">
        <v>2084698039.8500006</v>
      </c>
      <c r="E524" s="298">
        <v>89672878.840000004</v>
      </c>
      <c r="F524" s="298">
        <v>89672878.840000004</v>
      </c>
      <c r="G524" s="298">
        <v>52692096.549999997</v>
      </c>
      <c r="H524" s="340"/>
    </row>
    <row r="525" spans="2:8" x14ac:dyDescent="0.25">
      <c r="B525" s="339" t="s">
        <v>737</v>
      </c>
      <c r="C525" s="298">
        <v>610031250</v>
      </c>
      <c r="D525" s="298">
        <v>2222326550</v>
      </c>
      <c r="E525" s="298"/>
      <c r="F525" s="298"/>
      <c r="G525" s="298"/>
      <c r="H525" s="340"/>
    </row>
    <row r="526" spans="2:8" x14ac:dyDescent="0.25">
      <c r="B526" s="339" t="s">
        <v>758</v>
      </c>
      <c r="C526" s="298">
        <v>3347482870</v>
      </c>
      <c r="D526" s="298">
        <v>1813323483.9300005</v>
      </c>
      <c r="E526" s="298">
        <v>59546039.759999998</v>
      </c>
      <c r="F526" s="298">
        <v>59546039.759999998</v>
      </c>
      <c r="G526" s="298">
        <v>242043007.14000002</v>
      </c>
      <c r="H526" s="340"/>
    </row>
    <row r="527" spans="2:8" x14ac:dyDescent="0.25">
      <c r="B527" s="339" t="s">
        <v>759</v>
      </c>
      <c r="C527" s="298">
        <v>761102433</v>
      </c>
      <c r="D527" s="298">
        <v>292119015.61000001</v>
      </c>
      <c r="E527" s="298"/>
      <c r="F527" s="298"/>
      <c r="G527" s="298"/>
      <c r="H527" s="340"/>
    </row>
    <row r="528" spans="2:8" x14ac:dyDescent="0.25">
      <c r="B528" s="339" t="s">
        <v>689</v>
      </c>
      <c r="C528" s="298">
        <v>577997761</v>
      </c>
      <c r="D528" s="298">
        <v>776809584.18999994</v>
      </c>
      <c r="E528" s="298">
        <v>2087367.72</v>
      </c>
      <c r="F528" s="298">
        <v>2087367.72</v>
      </c>
      <c r="G528" s="298">
        <v>6304894.9699999997</v>
      </c>
      <c r="H528" s="340"/>
    </row>
    <row r="529" spans="2:8" x14ac:dyDescent="0.25">
      <c r="B529" s="339" t="s">
        <v>690</v>
      </c>
      <c r="C529" s="298">
        <v>19354028</v>
      </c>
      <c r="D529" s="298">
        <v>1563384032.1499999</v>
      </c>
      <c r="E529" s="298">
        <v>35008108.68</v>
      </c>
      <c r="F529" s="298">
        <v>32508108.68</v>
      </c>
      <c r="G529" s="298">
        <v>61728856.740000002</v>
      </c>
      <c r="H529" s="340"/>
    </row>
    <row r="530" spans="2:8" x14ac:dyDescent="0.25">
      <c r="B530" s="339" t="s">
        <v>675</v>
      </c>
      <c r="C530" s="298">
        <v>142000000</v>
      </c>
      <c r="D530" s="298">
        <v>142000000</v>
      </c>
      <c r="E530" s="298">
        <v>-10549950</v>
      </c>
      <c r="F530" s="298">
        <v>10517019.809999999</v>
      </c>
      <c r="G530" s="298">
        <v>10517019.809999999</v>
      </c>
      <c r="H530" s="340"/>
    </row>
    <row r="531" spans="2:8" x14ac:dyDescent="0.25">
      <c r="B531" s="339" t="s">
        <v>760</v>
      </c>
      <c r="C531" s="298">
        <v>1890528932</v>
      </c>
      <c r="D531" s="298">
        <v>2372758062.2199998</v>
      </c>
      <c r="E531" s="298">
        <v>62134719.43</v>
      </c>
      <c r="F531" s="298">
        <v>62134719.43</v>
      </c>
      <c r="G531" s="298">
        <v>62134719.43</v>
      </c>
      <c r="H531" s="340"/>
    </row>
    <row r="532" spans="2:8" x14ac:dyDescent="0.25">
      <c r="B532" s="339" t="s">
        <v>587</v>
      </c>
      <c r="C532" s="298">
        <v>963600000</v>
      </c>
      <c r="D532" s="298">
        <v>981033000</v>
      </c>
      <c r="E532" s="298">
        <v>-200000</v>
      </c>
      <c r="F532" s="298">
        <v>74515623.670000002</v>
      </c>
      <c r="G532" s="298">
        <v>74802808.689999998</v>
      </c>
      <c r="H532" s="340"/>
    </row>
    <row r="533" spans="2:8" x14ac:dyDescent="0.25">
      <c r="B533" s="339" t="s">
        <v>529</v>
      </c>
      <c r="C533" s="298">
        <v>1766206</v>
      </c>
      <c r="D533" s="298">
        <v>79574218.569999993</v>
      </c>
      <c r="E533" s="298">
        <v>1220862</v>
      </c>
      <c r="F533" s="298">
        <v>1220862</v>
      </c>
      <c r="G533" s="298">
        <v>1220862</v>
      </c>
      <c r="H533" s="340"/>
    </row>
    <row r="534" spans="2:8" x14ac:dyDescent="0.25">
      <c r="B534" s="339" t="s">
        <v>538</v>
      </c>
      <c r="C534" s="298">
        <v>5372376604</v>
      </c>
      <c r="D534" s="298">
        <v>7321901260</v>
      </c>
      <c r="E534" s="298">
        <v>395579266.88999999</v>
      </c>
      <c r="F534" s="298">
        <v>395579266.88999999</v>
      </c>
      <c r="G534" s="298">
        <v>212814406.88999999</v>
      </c>
    </row>
    <row r="535" spans="2:8" x14ac:dyDescent="0.25">
      <c r="B535" s="338" t="s">
        <v>761</v>
      </c>
      <c r="C535" s="318">
        <v>392135778</v>
      </c>
      <c r="D535" s="318">
        <v>396235778</v>
      </c>
      <c r="E535" s="318">
        <v>19319465.350000001</v>
      </c>
      <c r="F535" s="318">
        <v>40690321.890000001</v>
      </c>
      <c r="G535" s="318">
        <v>40408076.100000001</v>
      </c>
    </row>
    <row r="536" spans="2:8" x14ac:dyDescent="0.25">
      <c r="B536" s="339" t="s">
        <v>540</v>
      </c>
      <c r="C536" s="298">
        <v>390636517</v>
      </c>
      <c r="D536" s="298">
        <v>392421245</v>
      </c>
      <c r="E536" s="298">
        <v>19319465.350000001</v>
      </c>
      <c r="F536" s="298">
        <v>40476902.369999997</v>
      </c>
      <c r="G536" s="298">
        <v>40187746.5</v>
      </c>
    </row>
    <row r="537" spans="2:8" x14ac:dyDescent="0.25">
      <c r="B537" s="339" t="s">
        <v>716</v>
      </c>
      <c r="C537" s="298">
        <v>1379261</v>
      </c>
      <c r="D537" s="298">
        <v>3600733</v>
      </c>
      <c r="E537" s="298"/>
      <c r="F537" s="298"/>
      <c r="G537" s="298"/>
    </row>
    <row r="538" spans="2:8" x14ac:dyDescent="0.25">
      <c r="B538" s="339" t="s">
        <v>762</v>
      </c>
      <c r="C538" s="298">
        <v>120000</v>
      </c>
      <c r="D538" s="298">
        <v>213800</v>
      </c>
      <c r="E538" s="298">
        <v>0</v>
      </c>
      <c r="F538" s="298">
        <v>213419.51999999999</v>
      </c>
      <c r="G538" s="298">
        <v>220329.60000000001</v>
      </c>
    </row>
    <row r="539" spans="2:8" x14ac:dyDescent="0.25">
      <c r="B539" s="338" t="s">
        <v>763</v>
      </c>
      <c r="C539" s="318">
        <v>17608637249</v>
      </c>
      <c r="D539" s="318">
        <v>16727195819</v>
      </c>
      <c r="E539" s="318">
        <v>1232460953.0999999</v>
      </c>
      <c r="F539" s="318">
        <v>1418266294.0999999</v>
      </c>
      <c r="G539" s="318">
        <v>1397144024.9200001</v>
      </c>
    </row>
    <row r="540" spans="2:8" x14ac:dyDescent="0.25">
      <c r="B540" s="339" t="s">
        <v>764</v>
      </c>
      <c r="C540" s="298">
        <v>13064740270</v>
      </c>
      <c r="D540" s="298">
        <v>11240703681.209999</v>
      </c>
      <c r="E540" s="298">
        <v>903730336.16999984</v>
      </c>
      <c r="F540" s="298">
        <v>907431707.60000002</v>
      </c>
      <c r="G540" s="298">
        <v>1072462242.59</v>
      </c>
    </row>
    <row r="541" spans="2:8" x14ac:dyDescent="0.25">
      <c r="B541" s="339" t="s">
        <v>707</v>
      </c>
      <c r="C541" s="298">
        <v>554925083</v>
      </c>
      <c r="D541" s="298">
        <v>42055777</v>
      </c>
      <c r="E541" s="298">
        <v>19222482.629999999</v>
      </c>
      <c r="F541" s="298">
        <v>18288245.929999996</v>
      </c>
      <c r="G541" s="298">
        <v>18288245.929999996</v>
      </c>
    </row>
    <row r="542" spans="2:8" x14ac:dyDescent="0.25">
      <c r="B542" s="339" t="s">
        <v>548</v>
      </c>
      <c r="C542" s="298">
        <v>3988971896</v>
      </c>
      <c r="D542" s="298">
        <v>5446236360.79</v>
      </c>
      <c r="E542" s="298">
        <v>309508134.29999995</v>
      </c>
      <c r="F542" s="298">
        <v>492546340.57000005</v>
      </c>
      <c r="G542" s="298">
        <v>306393536.40000004</v>
      </c>
    </row>
    <row r="543" spans="2:8" x14ac:dyDescent="0.25">
      <c r="B543" s="339" t="s">
        <v>693</v>
      </c>
      <c r="C543" s="298"/>
      <c r="D543" s="298">
        <v>-1800000</v>
      </c>
      <c r="E543" s="298"/>
      <c r="F543" s="298"/>
      <c r="G543" s="298"/>
    </row>
    <row r="544" spans="2:8" x14ac:dyDescent="0.25">
      <c r="B544" s="338" t="s">
        <v>765</v>
      </c>
      <c r="C544" s="318">
        <v>177195695</v>
      </c>
      <c r="D544" s="318">
        <v>327632732.97999996</v>
      </c>
      <c r="E544" s="318">
        <v>26078033.159999996</v>
      </c>
      <c r="F544" s="318">
        <v>34742825.150000006</v>
      </c>
      <c r="G544" s="318">
        <v>30657196</v>
      </c>
    </row>
    <row r="545" spans="2:8" x14ac:dyDescent="0.25">
      <c r="B545" s="339" t="s">
        <v>689</v>
      </c>
      <c r="C545" s="298">
        <v>0</v>
      </c>
      <c r="D545" s="298">
        <v>-3105140.22</v>
      </c>
      <c r="E545" s="298">
        <v>0</v>
      </c>
      <c r="F545" s="298">
        <v>7044.6</v>
      </c>
      <c r="G545" s="298">
        <v>7044.6</v>
      </c>
    </row>
    <row r="546" spans="2:8" x14ac:dyDescent="0.25">
      <c r="B546" s="339" t="s">
        <v>690</v>
      </c>
      <c r="C546" s="298"/>
      <c r="D546" s="298">
        <v>14758528</v>
      </c>
      <c r="E546" s="298"/>
      <c r="F546" s="298"/>
      <c r="G546" s="298"/>
    </row>
    <row r="547" spans="2:8" x14ac:dyDescent="0.25">
      <c r="B547" s="339" t="s">
        <v>675</v>
      </c>
      <c r="C547" s="298">
        <v>177195695</v>
      </c>
      <c r="D547" s="298">
        <v>315979345.19999999</v>
      </c>
      <c r="E547" s="298">
        <v>26078033.159999996</v>
      </c>
      <c r="F547" s="298">
        <v>34735780.550000004</v>
      </c>
      <c r="G547" s="298">
        <v>30650151.399999999</v>
      </c>
    </row>
    <row r="548" spans="2:8" x14ac:dyDescent="0.25">
      <c r="B548" s="338" t="s">
        <v>766</v>
      </c>
      <c r="C548" s="318">
        <v>245998207</v>
      </c>
      <c r="D548" s="318">
        <v>265998207</v>
      </c>
      <c r="E548" s="318">
        <v>17327113.390000001</v>
      </c>
      <c r="F548" s="318">
        <v>21618295.77</v>
      </c>
      <c r="G548" s="318">
        <v>19156147.98</v>
      </c>
    </row>
    <row r="549" spans="2:8" x14ac:dyDescent="0.25">
      <c r="B549" s="339" t="s">
        <v>542</v>
      </c>
      <c r="C549" s="298">
        <v>238667102</v>
      </c>
      <c r="D549" s="298">
        <v>256795096</v>
      </c>
      <c r="E549" s="298">
        <v>17313451.390000001</v>
      </c>
      <c r="F549" s="298">
        <v>20727335.399999999</v>
      </c>
      <c r="G549" s="298">
        <v>18750272.579999998</v>
      </c>
    </row>
    <row r="550" spans="2:8" x14ac:dyDescent="0.25">
      <c r="B550" s="339" t="s">
        <v>767</v>
      </c>
      <c r="C550" s="298">
        <v>4231105</v>
      </c>
      <c r="D550" s="298">
        <v>7243111</v>
      </c>
      <c r="E550" s="298">
        <v>0</v>
      </c>
      <c r="F550" s="298">
        <v>0</v>
      </c>
      <c r="G550" s="298">
        <v>31497.98</v>
      </c>
    </row>
    <row r="551" spans="2:8" x14ac:dyDescent="0.25">
      <c r="B551" s="339" t="s">
        <v>708</v>
      </c>
      <c r="C551" s="298">
        <v>3100000</v>
      </c>
      <c r="D551" s="298">
        <v>1960000</v>
      </c>
      <c r="E551" s="298">
        <v>13662</v>
      </c>
      <c r="F551" s="298">
        <v>890960.37</v>
      </c>
      <c r="G551" s="298">
        <v>374377.42</v>
      </c>
    </row>
    <row r="552" spans="2:8" x14ac:dyDescent="0.25">
      <c r="B552" s="338" t="s">
        <v>768</v>
      </c>
      <c r="C552" s="318">
        <v>81082204</v>
      </c>
      <c r="D552" s="318">
        <v>81082204</v>
      </c>
      <c r="E552" s="318">
        <v>-795087.3</v>
      </c>
      <c r="F552" s="318">
        <v>9744095.6600000001</v>
      </c>
      <c r="G552" s="318">
        <v>9226984.7400000002</v>
      </c>
    </row>
    <row r="553" spans="2:8" x14ac:dyDescent="0.25">
      <c r="B553" s="339" t="s">
        <v>551</v>
      </c>
      <c r="C553" s="298">
        <v>81082204</v>
      </c>
      <c r="D553" s="298">
        <v>81082204</v>
      </c>
      <c r="E553" s="298">
        <v>-795087.3</v>
      </c>
      <c r="F553" s="298">
        <v>9744095.6600000001</v>
      </c>
      <c r="G553" s="298">
        <v>9226984.7400000002</v>
      </c>
    </row>
    <row r="554" spans="2:8" x14ac:dyDescent="0.25">
      <c r="B554" s="339" t="s">
        <v>709</v>
      </c>
      <c r="C554" s="298"/>
      <c r="D554" s="298">
        <v>0</v>
      </c>
      <c r="E554" s="298"/>
      <c r="F554" s="298"/>
      <c r="G554" s="298"/>
    </row>
    <row r="555" spans="2:8" x14ac:dyDescent="0.25">
      <c r="B555" s="338" t="s">
        <v>769</v>
      </c>
      <c r="C555" s="318">
        <v>514376265</v>
      </c>
      <c r="D555" s="318">
        <v>514376265</v>
      </c>
      <c r="E555" s="318">
        <v>27615770.580000002</v>
      </c>
      <c r="F555" s="318">
        <v>27615770.580000002</v>
      </c>
      <c r="G555" s="318">
        <v>4387574.13</v>
      </c>
    </row>
    <row r="556" spans="2:8" x14ac:dyDescent="0.25">
      <c r="B556" s="339" t="s">
        <v>554</v>
      </c>
      <c r="C556" s="298">
        <v>514376265</v>
      </c>
      <c r="D556" s="298">
        <v>504832125</v>
      </c>
      <c r="E556" s="298">
        <v>27615770.580000002</v>
      </c>
      <c r="F556" s="298">
        <v>27615770.580000002</v>
      </c>
      <c r="G556" s="298">
        <v>4387574.13</v>
      </c>
    </row>
    <row r="557" spans="2:8" x14ac:dyDescent="0.25">
      <c r="B557" s="339" t="s">
        <v>770</v>
      </c>
      <c r="C557" s="298"/>
      <c r="D557" s="298">
        <v>9544140</v>
      </c>
      <c r="E557" s="298"/>
      <c r="F557" s="298"/>
      <c r="G557" s="298"/>
    </row>
    <row r="558" spans="2:8" x14ac:dyDescent="0.25">
      <c r="B558" s="335" t="s">
        <v>771</v>
      </c>
      <c r="C558" s="336">
        <v>22483984637</v>
      </c>
      <c r="D558" s="336">
        <v>29492626397.16</v>
      </c>
      <c r="E558" s="336">
        <v>1129777300.5999999</v>
      </c>
      <c r="F558" s="336">
        <v>1315127182.8899999</v>
      </c>
      <c r="G558" s="336">
        <v>1794167986.4599998</v>
      </c>
    </row>
    <row r="559" spans="2:8" x14ac:dyDescent="0.25">
      <c r="B559" s="337" t="s">
        <v>772</v>
      </c>
      <c r="C559" s="298">
        <v>22483984637</v>
      </c>
      <c r="D559" s="298">
        <v>29492626397.16</v>
      </c>
      <c r="E559" s="298">
        <v>1129777300.5999999</v>
      </c>
      <c r="F559" s="298">
        <v>1315127182.8899999</v>
      </c>
      <c r="G559" s="298">
        <v>1794167986.4599998</v>
      </c>
    </row>
    <row r="560" spans="2:8" x14ac:dyDescent="0.25">
      <c r="B560" s="338" t="s">
        <v>773</v>
      </c>
      <c r="C560" s="318">
        <v>21932536118</v>
      </c>
      <c r="D560" s="318">
        <v>28935536118</v>
      </c>
      <c r="E560" s="318">
        <v>1090209422.8199999</v>
      </c>
      <c r="F560" s="318">
        <v>1266356967.9499998</v>
      </c>
      <c r="G560" s="318">
        <v>1745993738.4300001</v>
      </c>
      <c r="H560" s="340"/>
    </row>
    <row r="561" spans="2:7" x14ac:dyDescent="0.25">
      <c r="B561" s="339" t="s">
        <v>536</v>
      </c>
      <c r="C561" s="298">
        <v>3408415604</v>
      </c>
      <c r="D561" s="298">
        <v>3168901730.2199998</v>
      </c>
      <c r="E561" s="298">
        <v>143961570.49000004</v>
      </c>
      <c r="F561" s="298">
        <v>256774618.65000001</v>
      </c>
      <c r="G561" s="298">
        <v>243399047.59999999</v>
      </c>
    </row>
    <row r="562" spans="2:7" x14ac:dyDescent="0.25">
      <c r="B562" s="339" t="s">
        <v>537</v>
      </c>
      <c r="C562" s="298"/>
      <c r="D562" s="298">
        <v>0</v>
      </c>
      <c r="E562" s="298"/>
      <c r="F562" s="298"/>
      <c r="G562" s="298"/>
    </row>
    <row r="563" spans="2:7" x14ac:dyDescent="0.25">
      <c r="B563" s="339" t="s">
        <v>528</v>
      </c>
      <c r="C563" s="298">
        <v>137407056</v>
      </c>
      <c r="D563" s="298">
        <v>130086768.25</v>
      </c>
      <c r="E563" s="298">
        <v>5821800.96</v>
      </c>
      <c r="F563" s="298">
        <v>10019175.960000001</v>
      </c>
      <c r="G563" s="298">
        <v>10019175.960000001</v>
      </c>
    </row>
    <row r="564" spans="2:7" x14ac:dyDescent="0.25">
      <c r="B564" s="339" t="s">
        <v>689</v>
      </c>
      <c r="C564" s="298">
        <v>1050000</v>
      </c>
      <c r="D564" s="298">
        <v>820171</v>
      </c>
      <c r="E564" s="298"/>
      <c r="F564" s="298"/>
      <c r="G564" s="298"/>
    </row>
    <row r="565" spans="2:7" x14ac:dyDescent="0.25">
      <c r="B565" s="339" t="s">
        <v>690</v>
      </c>
      <c r="C565" s="298"/>
      <c r="D565" s="298">
        <v>161700</v>
      </c>
      <c r="E565" s="298"/>
      <c r="F565" s="298"/>
      <c r="G565" s="298"/>
    </row>
    <row r="566" spans="2:7" x14ac:dyDescent="0.25">
      <c r="B566" s="339" t="s">
        <v>675</v>
      </c>
      <c r="C566" s="298">
        <v>1759762095</v>
      </c>
      <c r="D566" s="298">
        <v>1733433037.1900001</v>
      </c>
      <c r="E566" s="298">
        <v>70524067.25</v>
      </c>
      <c r="F566" s="298">
        <v>107055524.91000003</v>
      </c>
      <c r="G566" s="298">
        <v>106652733.89000003</v>
      </c>
    </row>
    <row r="567" spans="2:7" x14ac:dyDescent="0.25">
      <c r="B567" s="339" t="s">
        <v>774</v>
      </c>
      <c r="C567" s="298">
        <v>61487087</v>
      </c>
      <c r="D567" s="298">
        <v>127487087</v>
      </c>
      <c r="E567" s="298">
        <v>6530525.629999999</v>
      </c>
      <c r="F567" s="298">
        <v>6530525.629999999</v>
      </c>
      <c r="G567" s="298">
        <v>3465136.07</v>
      </c>
    </row>
    <row r="568" spans="2:7" x14ac:dyDescent="0.25">
      <c r="B568" s="339" t="s">
        <v>546</v>
      </c>
      <c r="C568" s="298">
        <v>206090487</v>
      </c>
      <c r="D568" s="298">
        <v>205384852.56</v>
      </c>
      <c r="E568" s="298">
        <v>11183039.530000001</v>
      </c>
      <c r="F568" s="298">
        <v>14075757.780000001</v>
      </c>
      <c r="G568" s="298">
        <v>12575757.780000001</v>
      </c>
    </row>
    <row r="569" spans="2:7" x14ac:dyDescent="0.25">
      <c r="B569" s="339" t="s">
        <v>775</v>
      </c>
      <c r="C569" s="298">
        <v>19331600</v>
      </c>
      <c r="D569" s="298">
        <v>19331600</v>
      </c>
      <c r="E569" s="298"/>
      <c r="F569" s="298"/>
      <c r="G569" s="298"/>
    </row>
    <row r="570" spans="2:7" x14ac:dyDescent="0.25">
      <c r="B570" s="339" t="s">
        <v>587</v>
      </c>
      <c r="C570" s="298">
        <v>47424738</v>
      </c>
      <c r="D570" s="298">
        <v>38263720.780000001</v>
      </c>
      <c r="E570" s="298">
        <v>1560764.58</v>
      </c>
      <c r="F570" s="298">
        <v>1843972.08</v>
      </c>
      <c r="G570" s="298">
        <v>1843972.08</v>
      </c>
    </row>
    <row r="571" spans="2:7" x14ac:dyDescent="0.25">
      <c r="B571" s="339" t="s">
        <v>529</v>
      </c>
      <c r="C571" s="298">
        <v>13938238578</v>
      </c>
      <c r="D571" s="298">
        <v>21142238578</v>
      </c>
      <c r="E571" s="298">
        <v>579055786.82999992</v>
      </c>
      <c r="F571" s="298">
        <v>598485525.38999987</v>
      </c>
      <c r="G571" s="298">
        <v>1066490036.8399999</v>
      </c>
    </row>
    <row r="572" spans="2:7" x14ac:dyDescent="0.25">
      <c r="B572" s="339" t="s">
        <v>538</v>
      </c>
      <c r="C572" s="298">
        <v>2353328873</v>
      </c>
      <c r="D572" s="298">
        <v>2369426873</v>
      </c>
      <c r="E572" s="298">
        <v>271571867.55000001</v>
      </c>
      <c r="F572" s="298">
        <v>271571867.55000001</v>
      </c>
      <c r="G572" s="298">
        <v>301547878.21000004</v>
      </c>
    </row>
    <row r="573" spans="2:7" x14ac:dyDescent="0.25">
      <c r="B573" s="338" t="s">
        <v>776</v>
      </c>
      <c r="C573" s="318">
        <v>234477905</v>
      </c>
      <c r="D573" s="318">
        <v>237477905</v>
      </c>
      <c r="E573" s="318">
        <v>11937512.529999999</v>
      </c>
      <c r="F573" s="318">
        <v>19259096.049999997</v>
      </c>
      <c r="G573" s="318">
        <v>19402574.369999997</v>
      </c>
    </row>
    <row r="574" spans="2:7" x14ac:dyDescent="0.25">
      <c r="B574" s="339" t="s">
        <v>560</v>
      </c>
      <c r="C574" s="298">
        <v>234077905</v>
      </c>
      <c r="D574" s="298">
        <v>237377905</v>
      </c>
      <c r="E574" s="298">
        <v>11915287.529999999</v>
      </c>
      <c r="F574" s="298">
        <v>19236871.049999997</v>
      </c>
      <c r="G574" s="298">
        <v>19402574.369999997</v>
      </c>
    </row>
    <row r="575" spans="2:7" x14ac:dyDescent="0.25">
      <c r="B575" s="339" t="s">
        <v>777</v>
      </c>
      <c r="C575" s="298"/>
      <c r="D575" s="298">
        <v>-300000</v>
      </c>
      <c r="E575" s="298">
        <v>0</v>
      </c>
      <c r="F575" s="298">
        <v>0</v>
      </c>
      <c r="G575" s="298">
        <v>0</v>
      </c>
    </row>
    <row r="576" spans="2:7" x14ac:dyDescent="0.25">
      <c r="B576" s="339" t="s">
        <v>585</v>
      </c>
      <c r="C576" s="298">
        <v>300000</v>
      </c>
      <c r="D576" s="298">
        <v>300000</v>
      </c>
      <c r="E576" s="298">
        <v>22225</v>
      </c>
      <c r="F576" s="298">
        <v>22225</v>
      </c>
      <c r="G576" s="298">
        <v>0</v>
      </c>
    </row>
    <row r="577" spans="2:7" x14ac:dyDescent="0.25">
      <c r="B577" s="339" t="s">
        <v>702</v>
      </c>
      <c r="C577" s="298">
        <v>100000</v>
      </c>
      <c r="D577" s="298">
        <v>100000</v>
      </c>
      <c r="E577" s="298"/>
      <c r="F577" s="298"/>
      <c r="G577" s="298"/>
    </row>
    <row r="578" spans="2:7" x14ac:dyDescent="0.25">
      <c r="B578" s="338" t="s">
        <v>778</v>
      </c>
      <c r="C578" s="318">
        <v>170603388</v>
      </c>
      <c r="D578" s="318">
        <v>170603388</v>
      </c>
      <c r="E578" s="318">
        <v>14949119.379999999</v>
      </c>
      <c r="F578" s="318">
        <v>17478862.210000001</v>
      </c>
      <c r="G578" s="318">
        <v>16302418.369999999</v>
      </c>
    </row>
    <row r="579" spans="2:7" x14ac:dyDescent="0.25">
      <c r="B579" s="339" t="s">
        <v>689</v>
      </c>
      <c r="C579" s="298"/>
      <c r="D579" s="298">
        <v>90000</v>
      </c>
      <c r="E579" s="298">
        <v>0</v>
      </c>
      <c r="F579" s="298">
        <v>0</v>
      </c>
      <c r="G579" s="298">
        <v>0</v>
      </c>
    </row>
    <row r="580" spans="2:7" x14ac:dyDescent="0.25">
      <c r="B580" s="339" t="s">
        <v>690</v>
      </c>
      <c r="C580" s="298"/>
      <c r="D580" s="298">
        <v>5560000</v>
      </c>
      <c r="E580" s="298"/>
      <c r="F580" s="298"/>
      <c r="G580" s="298"/>
    </row>
    <row r="581" spans="2:7" x14ac:dyDescent="0.25">
      <c r="B581" s="339" t="s">
        <v>675</v>
      </c>
      <c r="C581" s="298">
        <v>170353388</v>
      </c>
      <c r="D581" s="298">
        <v>164952388</v>
      </c>
      <c r="E581" s="298">
        <v>14949119.379999999</v>
      </c>
      <c r="F581" s="298">
        <v>17478862.210000001</v>
      </c>
      <c r="G581" s="298">
        <v>16302418.369999999</v>
      </c>
    </row>
    <row r="582" spans="2:7" x14ac:dyDescent="0.25">
      <c r="B582" s="339" t="s">
        <v>774</v>
      </c>
      <c r="C582" s="298">
        <v>250000</v>
      </c>
      <c r="D582" s="298">
        <v>1000</v>
      </c>
      <c r="E582" s="298">
        <v>0</v>
      </c>
      <c r="F582" s="298">
        <v>0</v>
      </c>
      <c r="G582" s="298">
        <v>0</v>
      </c>
    </row>
    <row r="583" spans="2:7" x14ac:dyDescent="0.25">
      <c r="B583" s="338" t="s">
        <v>779</v>
      </c>
      <c r="C583" s="318">
        <v>62534600</v>
      </c>
      <c r="D583" s="318">
        <v>62534600</v>
      </c>
      <c r="E583" s="318">
        <v>6833213.5700000003</v>
      </c>
      <c r="F583" s="318">
        <v>5758653.46</v>
      </c>
      <c r="G583" s="318">
        <v>5968950.1200000001</v>
      </c>
    </row>
    <row r="584" spans="2:7" x14ac:dyDescent="0.25">
      <c r="B584" s="339" t="s">
        <v>689</v>
      </c>
      <c r="C584" s="298"/>
      <c r="D584" s="298">
        <v>-35875</v>
      </c>
      <c r="E584" s="298"/>
      <c r="F584" s="298"/>
      <c r="G584" s="298"/>
    </row>
    <row r="585" spans="2:7" x14ac:dyDescent="0.25">
      <c r="B585" s="339" t="s">
        <v>690</v>
      </c>
      <c r="C585" s="298"/>
      <c r="D585" s="298">
        <v>-690800</v>
      </c>
      <c r="E585" s="298"/>
      <c r="F585" s="298"/>
      <c r="G585" s="298"/>
    </row>
    <row r="586" spans="2:7" x14ac:dyDescent="0.25">
      <c r="B586" s="339" t="s">
        <v>675</v>
      </c>
      <c r="C586" s="298">
        <v>62534600</v>
      </c>
      <c r="D586" s="298">
        <v>63255275</v>
      </c>
      <c r="E586" s="298">
        <v>6833213.5700000003</v>
      </c>
      <c r="F586" s="298">
        <v>5758653.46</v>
      </c>
      <c r="G586" s="298">
        <v>5968950.1200000001</v>
      </c>
    </row>
    <row r="587" spans="2:7" x14ac:dyDescent="0.25">
      <c r="B587" s="339" t="s">
        <v>774</v>
      </c>
      <c r="C587" s="298"/>
      <c r="D587" s="298">
        <v>6000</v>
      </c>
      <c r="E587" s="298"/>
      <c r="F587" s="298"/>
      <c r="G587" s="298"/>
    </row>
    <row r="588" spans="2:7" x14ac:dyDescent="0.25">
      <c r="B588" s="338" t="s">
        <v>780</v>
      </c>
      <c r="C588" s="318">
        <v>83832626</v>
      </c>
      <c r="D588" s="318">
        <v>86474386.159999996</v>
      </c>
      <c r="E588" s="318">
        <v>5848032.2999999998</v>
      </c>
      <c r="F588" s="318">
        <v>6273603.2200000007</v>
      </c>
      <c r="G588" s="318">
        <v>6500305.1699999999</v>
      </c>
    </row>
    <row r="589" spans="2:7" x14ac:dyDescent="0.25">
      <c r="B589" s="339" t="s">
        <v>528</v>
      </c>
      <c r="C589" s="298">
        <v>83832626</v>
      </c>
      <c r="D589" s="298">
        <v>86474386.159999996</v>
      </c>
      <c r="E589" s="298">
        <v>5848032.2999999998</v>
      </c>
      <c r="F589" s="298">
        <v>6273603.2200000007</v>
      </c>
      <c r="G589" s="298">
        <v>6500305.1699999999</v>
      </c>
    </row>
    <row r="590" spans="2:7" x14ac:dyDescent="0.25">
      <c r="B590" s="335" t="s">
        <v>781</v>
      </c>
      <c r="C590" s="336">
        <v>10076578352</v>
      </c>
      <c r="D590" s="336">
        <v>9703368890.0000019</v>
      </c>
      <c r="E590" s="336">
        <v>975244226.02999997</v>
      </c>
      <c r="F590" s="336">
        <v>949448298.57000005</v>
      </c>
      <c r="G590" s="336">
        <v>912202705.35000002</v>
      </c>
    </row>
    <row r="591" spans="2:7" x14ac:dyDescent="0.25">
      <c r="B591" s="337" t="s">
        <v>782</v>
      </c>
      <c r="C591" s="298">
        <v>10076578352</v>
      </c>
      <c r="D591" s="298">
        <v>9703368890.0000019</v>
      </c>
      <c r="E591" s="298">
        <v>975244226.02999997</v>
      </c>
      <c r="F591" s="298">
        <v>949448298.57000005</v>
      </c>
      <c r="G591" s="298">
        <v>912202705.35000002</v>
      </c>
    </row>
    <row r="592" spans="2:7" x14ac:dyDescent="0.25">
      <c r="B592" s="338" t="s">
        <v>783</v>
      </c>
      <c r="C592" s="318">
        <v>4695487652</v>
      </c>
      <c r="D592" s="318">
        <v>4722278190</v>
      </c>
      <c r="E592" s="318">
        <v>708175657.95000005</v>
      </c>
      <c r="F592" s="318">
        <v>751350252.83000004</v>
      </c>
      <c r="G592" s="318">
        <v>665244352.34000003</v>
      </c>
    </row>
    <row r="593" spans="2:7" x14ac:dyDescent="0.25">
      <c r="B593" s="339" t="s">
        <v>536</v>
      </c>
      <c r="C593" s="298">
        <v>1306348641</v>
      </c>
      <c r="D593" s="298">
        <v>1050392961</v>
      </c>
      <c r="E593" s="298">
        <v>90363660.120000005</v>
      </c>
      <c r="F593" s="298">
        <v>88481422.480000004</v>
      </c>
      <c r="G593" s="298">
        <v>90385437.459999993</v>
      </c>
    </row>
    <row r="594" spans="2:7" x14ac:dyDescent="0.25">
      <c r="B594" s="339" t="s">
        <v>752</v>
      </c>
      <c r="C594" s="298">
        <v>903750001</v>
      </c>
      <c r="D594" s="298">
        <v>903750001</v>
      </c>
      <c r="E594" s="298">
        <v>282254359.37</v>
      </c>
      <c r="F594" s="298">
        <v>282254359.37</v>
      </c>
      <c r="G594" s="298">
        <v>282254359.37</v>
      </c>
    </row>
    <row r="595" spans="2:7" x14ac:dyDescent="0.25">
      <c r="B595" s="339" t="s">
        <v>528</v>
      </c>
      <c r="C595" s="298">
        <v>1991944051</v>
      </c>
      <c r="D595" s="298">
        <v>2186559758</v>
      </c>
      <c r="E595" s="298">
        <v>290179864.94999999</v>
      </c>
      <c r="F595" s="298">
        <v>336521502.99000001</v>
      </c>
      <c r="G595" s="298">
        <v>250628546.40000001</v>
      </c>
    </row>
    <row r="596" spans="2:7" x14ac:dyDescent="0.25">
      <c r="B596" s="339" t="s">
        <v>559</v>
      </c>
      <c r="C596" s="298">
        <v>249767099</v>
      </c>
      <c r="D596" s="298">
        <v>251667099</v>
      </c>
      <c r="E596" s="298">
        <v>33001906.460000001</v>
      </c>
      <c r="F596" s="298">
        <v>39243171.990000002</v>
      </c>
      <c r="G596" s="298">
        <v>39101011.109999999</v>
      </c>
    </row>
    <row r="597" spans="2:7" x14ac:dyDescent="0.25">
      <c r="B597" s="339" t="s">
        <v>529</v>
      </c>
      <c r="C597" s="298">
        <v>243677860</v>
      </c>
      <c r="D597" s="298">
        <v>329908371</v>
      </c>
      <c r="E597" s="298">
        <v>12375867.050000001</v>
      </c>
      <c r="F597" s="298">
        <v>4849796</v>
      </c>
      <c r="G597" s="298">
        <v>2874998</v>
      </c>
    </row>
    <row r="598" spans="2:7" x14ac:dyDescent="0.25">
      <c r="B598" s="338" t="s">
        <v>784</v>
      </c>
      <c r="C598" s="318">
        <v>5381090700</v>
      </c>
      <c r="D598" s="318">
        <v>4981090700.000001</v>
      </c>
      <c r="E598" s="318">
        <v>267068568.07999998</v>
      </c>
      <c r="F598" s="318">
        <v>198098045.73999998</v>
      </c>
      <c r="G598" s="318">
        <v>246958353.00999999</v>
      </c>
    </row>
    <row r="599" spans="2:7" x14ac:dyDescent="0.25">
      <c r="B599" s="339" t="s">
        <v>667</v>
      </c>
      <c r="C599" s="298">
        <v>15300000</v>
      </c>
      <c r="D599" s="298">
        <v>8480000</v>
      </c>
      <c r="E599" s="298"/>
      <c r="F599" s="298"/>
      <c r="G599" s="298"/>
    </row>
    <row r="600" spans="2:7" x14ac:dyDescent="0.25">
      <c r="B600" s="339" t="s">
        <v>583</v>
      </c>
      <c r="C600" s="298"/>
      <c r="D600" s="298">
        <v>0</v>
      </c>
      <c r="E600" s="298"/>
      <c r="F600" s="298"/>
      <c r="G600" s="298"/>
    </row>
    <row r="601" spans="2:7" x14ac:dyDescent="0.25">
      <c r="B601" s="339" t="s">
        <v>754</v>
      </c>
      <c r="C601" s="298"/>
      <c r="D601" s="298">
        <v>11517426.17000002</v>
      </c>
      <c r="E601" s="298">
        <v>77326398.809999987</v>
      </c>
      <c r="F601" s="298">
        <v>39009979.039999999</v>
      </c>
      <c r="G601" s="298">
        <v>20207792.640000001</v>
      </c>
    </row>
    <row r="602" spans="2:7" x14ac:dyDescent="0.25">
      <c r="B602" s="339" t="s">
        <v>564</v>
      </c>
      <c r="C602" s="298">
        <v>2441173631</v>
      </c>
      <c r="D602" s="298">
        <v>2454967627.2800002</v>
      </c>
      <c r="E602" s="298">
        <v>33240798.740000002</v>
      </c>
      <c r="F602" s="298">
        <v>46479274.449999996</v>
      </c>
      <c r="G602" s="298">
        <v>52093825.460000001</v>
      </c>
    </row>
    <row r="603" spans="2:7" x14ac:dyDescent="0.25">
      <c r="B603" s="339" t="s">
        <v>620</v>
      </c>
      <c r="C603" s="298"/>
      <c r="D603" s="298">
        <v>20000000</v>
      </c>
      <c r="E603" s="298"/>
      <c r="F603" s="298"/>
      <c r="G603" s="298"/>
    </row>
    <row r="604" spans="2:7" x14ac:dyDescent="0.25">
      <c r="B604" s="339" t="s">
        <v>755</v>
      </c>
      <c r="C604" s="298">
        <v>2913526072</v>
      </c>
      <c r="D604" s="298">
        <v>2471304840.1000004</v>
      </c>
      <c r="E604" s="298">
        <v>149059499.30000001</v>
      </c>
      <c r="F604" s="298">
        <v>105166921.03</v>
      </c>
      <c r="G604" s="298">
        <v>138674157.89999998</v>
      </c>
    </row>
    <row r="605" spans="2:7" x14ac:dyDescent="0.25">
      <c r="B605" s="339" t="s">
        <v>610</v>
      </c>
      <c r="C605" s="298"/>
      <c r="D605" s="298">
        <v>0</v>
      </c>
      <c r="E605" s="298"/>
      <c r="F605" s="298"/>
      <c r="G605" s="298"/>
    </row>
    <row r="606" spans="2:7" x14ac:dyDescent="0.25">
      <c r="B606" s="339" t="s">
        <v>756</v>
      </c>
      <c r="C606" s="298">
        <v>11090997</v>
      </c>
      <c r="D606" s="298">
        <v>18020806.449999999</v>
      </c>
      <c r="E606" s="298">
        <v>7441871.2300000004</v>
      </c>
      <c r="F606" s="298">
        <v>7441871.2200000007</v>
      </c>
      <c r="G606" s="298">
        <v>35982577.010000005</v>
      </c>
    </row>
    <row r="607" spans="2:7" x14ac:dyDescent="0.25">
      <c r="B607" s="339" t="s">
        <v>739</v>
      </c>
      <c r="C607" s="298"/>
      <c r="D607" s="298">
        <v>0</v>
      </c>
      <c r="E607" s="298"/>
      <c r="F607" s="298"/>
      <c r="G607" s="298"/>
    </row>
    <row r="608" spans="2:7" x14ac:dyDescent="0.25">
      <c r="B608" s="339" t="s">
        <v>651</v>
      </c>
      <c r="C608" s="298"/>
      <c r="D608" s="298">
        <v>0</v>
      </c>
      <c r="E608" s="298"/>
      <c r="F608" s="298"/>
      <c r="G608" s="298"/>
    </row>
    <row r="609" spans="2:7" x14ac:dyDescent="0.25">
      <c r="B609" s="339" t="s">
        <v>686</v>
      </c>
      <c r="C609" s="298"/>
      <c r="D609" s="298">
        <v>-3200000</v>
      </c>
      <c r="E609" s="298">
        <v>0</v>
      </c>
      <c r="F609" s="298">
        <v>0</v>
      </c>
      <c r="G609" s="298">
        <v>0</v>
      </c>
    </row>
    <row r="610" spans="2:7" x14ac:dyDescent="0.25">
      <c r="B610" s="335" t="s">
        <v>785</v>
      </c>
      <c r="C610" s="336">
        <v>9648535941</v>
      </c>
      <c r="D610" s="336">
        <v>9648535941</v>
      </c>
      <c r="E610" s="336">
        <v>693392554.06000018</v>
      </c>
      <c r="F610" s="336">
        <v>693392554.06000018</v>
      </c>
      <c r="G610" s="336">
        <v>764140378.41000009</v>
      </c>
    </row>
    <row r="611" spans="2:7" x14ac:dyDescent="0.25">
      <c r="B611" s="337" t="s">
        <v>786</v>
      </c>
      <c r="C611" s="298">
        <v>9648535941</v>
      </c>
      <c r="D611" s="298">
        <v>9648535941</v>
      </c>
      <c r="E611" s="298">
        <v>693392554.06000018</v>
      </c>
      <c r="F611" s="298">
        <v>693392554.06000018</v>
      </c>
      <c r="G611" s="298">
        <v>764140378.41000009</v>
      </c>
    </row>
    <row r="612" spans="2:7" x14ac:dyDescent="0.25">
      <c r="B612" s="338" t="s">
        <v>787</v>
      </c>
      <c r="C612" s="318">
        <v>9648535941</v>
      </c>
      <c r="D612" s="318">
        <v>9648535941</v>
      </c>
      <c r="E612" s="318">
        <v>693392554.06000018</v>
      </c>
      <c r="F612" s="318">
        <v>693392554.06000018</v>
      </c>
      <c r="G612" s="318">
        <v>764140378.41000009</v>
      </c>
    </row>
    <row r="613" spans="2:7" x14ac:dyDescent="0.25">
      <c r="B613" s="339" t="s">
        <v>536</v>
      </c>
      <c r="C613" s="298">
        <v>1464760780</v>
      </c>
      <c r="D613" s="298">
        <v>1513270808.76</v>
      </c>
      <c r="E613" s="298">
        <v>126105900.72</v>
      </c>
      <c r="F613" s="298">
        <v>126105900.72</v>
      </c>
      <c r="G613" s="298">
        <v>126105900.72</v>
      </c>
    </row>
    <row r="614" spans="2:7" x14ac:dyDescent="0.25">
      <c r="B614" s="339" t="s">
        <v>528</v>
      </c>
      <c r="C614" s="298">
        <v>6681245916</v>
      </c>
      <c r="D614" s="298">
        <v>6632735887.2400007</v>
      </c>
      <c r="E614" s="298">
        <v>442075883.6500001</v>
      </c>
      <c r="F614" s="298">
        <v>442075883.6500001</v>
      </c>
      <c r="G614" s="298">
        <v>512823708.00000006</v>
      </c>
    </row>
    <row r="615" spans="2:7" x14ac:dyDescent="0.25">
      <c r="B615" s="339" t="s">
        <v>559</v>
      </c>
      <c r="C615" s="298">
        <v>1238576870</v>
      </c>
      <c r="D615" s="298">
        <v>1238576870</v>
      </c>
      <c r="E615" s="298">
        <v>103214738.44</v>
      </c>
      <c r="F615" s="298">
        <v>103214738.44</v>
      </c>
      <c r="G615" s="298">
        <v>103214738.44</v>
      </c>
    </row>
    <row r="616" spans="2:7" x14ac:dyDescent="0.25">
      <c r="B616" s="339" t="s">
        <v>564</v>
      </c>
      <c r="C616" s="298">
        <v>263952375</v>
      </c>
      <c r="D616" s="298">
        <v>263952375</v>
      </c>
      <c r="E616" s="298">
        <v>21996031.25</v>
      </c>
      <c r="F616" s="298">
        <v>21996031.25</v>
      </c>
      <c r="G616" s="298">
        <v>21996031.25</v>
      </c>
    </row>
    <row r="617" spans="2:7" x14ac:dyDescent="0.25">
      <c r="B617" s="335" t="s">
        <v>788</v>
      </c>
      <c r="C617" s="336">
        <v>1360249191</v>
      </c>
      <c r="D617" s="336">
        <v>1506492307.02</v>
      </c>
      <c r="E617" s="336">
        <v>117320523.60999998</v>
      </c>
      <c r="F617" s="336">
        <v>158921168.38</v>
      </c>
      <c r="G617" s="336">
        <v>130557916.45</v>
      </c>
    </row>
    <row r="618" spans="2:7" x14ac:dyDescent="0.25">
      <c r="B618" s="337" t="s">
        <v>1005</v>
      </c>
      <c r="C618" s="298">
        <v>1360249191</v>
      </c>
      <c r="D618" s="298">
        <v>1506492307.02</v>
      </c>
      <c r="E618" s="298">
        <v>117320523.60999998</v>
      </c>
      <c r="F618" s="298">
        <v>158921168.38</v>
      </c>
      <c r="G618" s="298">
        <v>130557916.45</v>
      </c>
    </row>
    <row r="619" spans="2:7" x14ac:dyDescent="0.25">
      <c r="B619" s="338" t="s">
        <v>789</v>
      </c>
      <c r="C619" s="318">
        <v>1360249191</v>
      </c>
      <c r="D619" s="318">
        <v>1506492307.02</v>
      </c>
      <c r="E619" s="318">
        <v>117320523.60999998</v>
      </c>
      <c r="F619" s="318">
        <v>158921168.38</v>
      </c>
      <c r="G619" s="318">
        <v>130557916.45</v>
      </c>
    </row>
    <row r="620" spans="2:7" x14ac:dyDescent="0.25">
      <c r="B620" s="339" t="s">
        <v>536</v>
      </c>
      <c r="C620" s="298">
        <v>559008318</v>
      </c>
      <c r="D620" s="298">
        <v>574657559</v>
      </c>
      <c r="E620" s="298">
        <v>43556066.269999996</v>
      </c>
      <c r="F620" s="298">
        <v>59499696.259999998</v>
      </c>
      <c r="G620" s="298">
        <v>59573114.670000002</v>
      </c>
    </row>
    <row r="621" spans="2:7" x14ac:dyDescent="0.25">
      <c r="B621" s="339" t="s">
        <v>528</v>
      </c>
      <c r="C621" s="298">
        <v>13347366</v>
      </c>
      <c r="D621" s="298">
        <v>13347366</v>
      </c>
      <c r="E621" s="298">
        <v>285900.01</v>
      </c>
      <c r="F621" s="298">
        <v>958174.83000000007</v>
      </c>
      <c r="G621" s="298">
        <v>452723.5</v>
      </c>
    </row>
    <row r="622" spans="2:7" x14ac:dyDescent="0.25">
      <c r="B622" s="339" t="s">
        <v>559</v>
      </c>
      <c r="C622" s="298">
        <v>40537202</v>
      </c>
      <c r="D622" s="298">
        <v>40537202</v>
      </c>
      <c r="E622" s="298">
        <v>1651142.29</v>
      </c>
      <c r="F622" s="298">
        <v>1487060.56</v>
      </c>
      <c r="G622" s="298">
        <v>3783103.25</v>
      </c>
    </row>
    <row r="623" spans="2:7" x14ac:dyDescent="0.25">
      <c r="B623" s="339" t="s">
        <v>583</v>
      </c>
      <c r="C623" s="298"/>
      <c r="D623" s="298">
        <v>0</v>
      </c>
      <c r="E623" s="298"/>
      <c r="F623" s="298"/>
      <c r="G623" s="298"/>
    </row>
    <row r="624" spans="2:7" x14ac:dyDescent="0.25">
      <c r="B624" s="339" t="s">
        <v>564</v>
      </c>
      <c r="C624" s="298">
        <v>431927465</v>
      </c>
      <c r="D624" s="298">
        <v>414421081.06</v>
      </c>
      <c r="E624" s="298">
        <v>15149309.059999999</v>
      </c>
      <c r="F624" s="298">
        <v>43285480.850000001</v>
      </c>
      <c r="G624" s="298">
        <v>18837168.719999999</v>
      </c>
    </row>
    <row r="625" spans="2:7" x14ac:dyDescent="0.25">
      <c r="B625" s="339" t="s">
        <v>620</v>
      </c>
      <c r="C625" s="298"/>
      <c r="D625" s="298">
        <v>3800000</v>
      </c>
      <c r="E625" s="298"/>
      <c r="F625" s="298"/>
      <c r="G625" s="298"/>
    </row>
    <row r="626" spans="2:7" x14ac:dyDescent="0.25">
      <c r="B626" s="339" t="s">
        <v>755</v>
      </c>
      <c r="C626" s="298"/>
      <c r="D626" s="298">
        <v>63807</v>
      </c>
      <c r="E626" s="298"/>
      <c r="F626" s="298"/>
      <c r="G626" s="298"/>
    </row>
    <row r="627" spans="2:7" x14ac:dyDescent="0.25">
      <c r="B627" s="339" t="s">
        <v>610</v>
      </c>
      <c r="C627" s="298"/>
      <c r="D627" s="298">
        <v>0</v>
      </c>
      <c r="E627" s="298"/>
      <c r="F627" s="298"/>
      <c r="G627" s="298"/>
    </row>
    <row r="628" spans="2:7" x14ac:dyDescent="0.25">
      <c r="B628" s="339" t="s">
        <v>790</v>
      </c>
      <c r="C628" s="298"/>
      <c r="D628" s="298">
        <v>50000</v>
      </c>
      <c r="E628" s="298"/>
      <c r="F628" s="298"/>
      <c r="G628" s="298"/>
    </row>
    <row r="629" spans="2:7" x14ac:dyDescent="0.25">
      <c r="B629" s="339" t="s">
        <v>686</v>
      </c>
      <c r="C629" s="298">
        <v>2357121</v>
      </c>
      <c r="D629" s="298">
        <v>268006039</v>
      </c>
      <c r="E629" s="298">
        <v>38608734</v>
      </c>
      <c r="F629" s="298">
        <v>38608734</v>
      </c>
      <c r="G629" s="298">
        <v>38888259</v>
      </c>
    </row>
    <row r="630" spans="2:7" x14ac:dyDescent="0.25">
      <c r="B630" s="339" t="s">
        <v>744</v>
      </c>
      <c r="C630" s="298"/>
      <c r="D630" s="298">
        <v>9619525.5399999991</v>
      </c>
      <c r="E630" s="298">
        <v>0</v>
      </c>
      <c r="F630" s="298">
        <v>0</v>
      </c>
      <c r="G630" s="298">
        <v>0</v>
      </c>
    </row>
    <row r="631" spans="2:7" x14ac:dyDescent="0.25">
      <c r="B631" s="339" t="s">
        <v>544</v>
      </c>
      <c r="C631" s="298">
        <v>9327045</v>
      </c>
      <c r="D631" s="298">
        <v>44658179.420000002</v>
      </c>
      <c r="E631" s="298">
        <v>316970.52</v>
      </c>
      <c r="F631" s="298">
        <v>271529.2</v>
      </c>
      <c r="G631" s="298">
        <v>360029.2</v>
      </c>
    </row>
    <row r="632" spans="2:7" x14ac:dyDescent="0.25">
      <c r="B632" s="339" t="s">
        <v>791</v>
      </c>
      <c r="C632" s="298">
        <v>194632586</v>
      </c>
      <c r="D632" s="298">
        <v>28219460</v>
      </c>
      <c r="E632" s="298">
        <v>6500000</v>
      </c>
      <c r="F632" s="298">
        <v>6500000</v>
      </c>
      <c r="G632" s="298">
        <v>0</v>
      </c>
    </row>
    <row r="633" spans="2:7" x14ac:dyDescent="0.25">
      <c r="B633" s="339" t="s">
        <v>567</v>
      </c>
      <c r="C633" s="298">
        <v>24820000</v>
      </c>
      <c r="D633" s="298">
        <v>24820000</v>
      </c>
      <c r="E633" s="298">
        <v>4553978.16</v>
      </c>
      <c r="F633" s="298">
        <v>1612069.38</v>
      </c>
      <c r="G633" s="298">
        <v>1965094.81</v>
      </c>
    </row>
    <row r="634" spans="2:7" x14ac:dyDescent="0.25">
      <c r="B634" s="339" t="s">
        <v>529</v>
      </c>
      <c r="C634" s="298">
        <v>84292088</v>
      </c>
      <c r="D634" s="298">
        <v>84292088</v>
      </c>
      <c r="E634" s="298">
        <v>6698423.2999999998</v>
      </c>
      <c r="F634" s="298">
        <v>6698423.2999999998</v>
      </c>
      <c r="G634" s="298">
        <v>6698423.2999999998</v>
      </c>
    </row>
    <row r="635" spans="2:7" x14ac:dyDescent="0.25">
      <c r="B635" s="335" t="s">
        <v>792</v>
      </c>
      <c r="C635" s="336">
        <v>4168041298</v>
      </c>
      <c r="D635" s="336">
        <v>4189290984.5499997</v>
      </c>
      <c r="E635" s="336">
        <v>418155816.14999998</v>
      </c>
      <c r="F635" s="336">
        <v>382734655.88999999</v>
      </c>
      <c r="G635" s="336">
        <v>414222390.6099999</v>
      </c>
    </row>
    <row r="636" spans="2:7" x14ac:dyDescent="0.25">
      <c r="B636" s="337" t="s">
        <v>793</v>
      </c>
      <c r="C636" s="298">
        <v>4168041298</v>
      </c>
      <c r="D636" s="298">
        <v>4189290984.5499997</v>
      </c>
      <c r="E636" s="298">
        <v>418155816.14999998</v>
      </c>
      <c r="F636" s="298">
        <v>382734655.88999999</v>
      </c>
      <c r="G636" s="298">
        <v>414222390.6099999</v>
      </c>
    </row>
    <row r="637" spans="2:7" x14ac:dyDescent="0.25">
      <c r="B637" s="338" t="s">
        <v>794</v>
      </c>
      <c r="C637" s="318">
        <v>2818906675</v>
      </c>
      <c r="D637" s="318">
        <v>2744654849.9499998</v>
      </c>
      <c r="E637" s="318">
        <v>274992482.35000002</v>
      </c>
      <c r="F637" s="318">
        <v>262989861.08999997</v>
      </c>
      <c r="G637" s="318">
        <v>299436010.01999998</v>
      </c>
    </row>
    <row r="638" spans="2:7" x14ac:dyDescent="0.25">
      <c r="B638" s="339" t="s">
        <v>536</v>
      </c>
      <c r="C638" s="298">
        <v>1039442193</v>
      </c>
      <c r="D638" s="298">
        <v>982724005</v>
      </c>
      <c r="E638" s="298">
        <v>102104355</v>
      </c>
      <c r="F638" s="298">
        <v>103727885.41</v>
      </c>
      <c r="G638" s="298">
        <v>103495077.09</v>
      </c>
    </row>
    <row r="639" spans="2:7" x14ac:dyDescent="0.25">
      <c r="B639" s="339" t="s">
        <v>721</v>
      </c>
      <c r="C639" s="298"/>
      <c r="D639" s="298">
        <v>-2000000</v>
      </c>
      <c r="E639" s="298"/>
      <c r="F639" s="298"/>
      <c r="G639" s="298"/>
    </row>
    <row r="640" spans="2:7" x14ac:dyDescent="0.25">
      <c r="B640" s="339" t="s">
        <v>576</v>
      </c>
      <c r="C640" s="298"/>
      <c r="D640" s="298">
        <v>90000</v>
      </c>
      <c r="E640" s="298"/>
      <c r="F640" s="298"/>
      <c r="G640" s="298"/>
    </row>
    <row r="641" spans="2:7" x14ac:dyDescent="0.25">
      <c r="B641" s="339" t="s">
        <v>624</v>
      </c>
      <c r="C641" s="298">
        <v>2000000</v>
      </c>
      <c r="D641" s="298">
        <v>2000000</v>
      </c>
      <c r="E641" s="298"/>
      <c r="F641" s="298"/>
      <c r="G641" s="298"/>
    </row>
    <row r="642" spans="2:7" x14ac:dyDescent="0.25">
      <c r="B642" s="339" t="s">
        <v>528</v>
      </c>
      <c r="C642" s="298">
        <v>177412957</v>
      </c>
      <c r="D642" s="298">
        <v>146505031.94999999</v>
      </c>
      <c r="E642" s="298">
        <v>4456481.91</v>
      </c>
      <c r="F642" s="298">
        <v>8110807.3300000001</v>
      </c>
      <c r="G642" s="298">
        <v>13644915.09</v>
      </c>
    </row>
    <row r="643" spans="2:7" x14ac:dyDescent="0.25">
      <c r="B643" s="339" t="s">
        <v>564</v>
      </c>
      <c r="C643" s="298">
        <v>405591632</v>
      </c>
      <c r="D643" s="298">
        <v>408940321</v>
      </c>
      <c r="E643" s="298">
        <v>46413955.120000005</v>
      </c>
      <c r="F643" s="298">
        <v>29133478.030000001</v>
      </c>
      <c r="G643" s="298">
        <v>35076326.600000001</v>
      </c>
    </row>
    <row r="644" spans="2:7" x14ac:dyDescent="0.25">
      <c r="B644" s="339" t="s">
        <v>620</v>
      </c>
      <c r="C644" s="298">
        <v>9000000</v>
      </c>
      <c r="D644" s="298">
        <v>17000000</v>
      </c>
      <c r="E644" s="298"/>
      <c r="F644" s="298"/>
      <c r="G644" s="298"/>
    </row>
    <row r="645" spans="2:7" x14ac:dyDescent="0.25">
      <c r="B645" s="339" t="s">
        <v>795</v>
      </c>
      <c r="C645" s="298"/>
      <c r="D645" s="298">
        <v>0</v>
      </c>
      <c r="E645" s="298">
        <v>0</v>
      </c>
      <c r="F645" s="298">
        <v>0</v>
      </c>
      <c r="G645" s="298">
        <v>1000000</v>
      </c>
    </row>
    <row r="646" spans="2:7" x14ac:dyDescent="0.25">
      <c r="B646" s="339" t="s">
        <v>790</v>
      </c>
      <c r="C646" s="298"/>
      <c r="D646" s="298">
        <v>0</v>
      </c>
      <c r="E646" s="298"/>
      <c r="F646" s="298"/>
      <c r="G646" s="298"/>
    </row>
    <row r="647" spans="2:7" x14ac:dyDescent="0.25">
      <c r="B647" s="339" t="s">
        <v>686</v>
      </c>
      <c r="C647" s="298">
        <v>1000000</v>
      </c>
      <c r="D647" s="298">
        <v>88562379</v>
      </c>
      <c r="E647" s="298">
        <v>6735567.6200000001</v>
      </c>
      <c r="F647" s="298">
        <v>6735567.6200000001</v>
      </c>
      <c r="G647" s="298">
        <v>6735567.6200000001</v>
      </c>
    </row>
    <row r="648" spans="2:7" x14ac:dyDescent="0.25">
      <c r="B648" s="339" t="s">
        <v>529</v>
      </c>
      <c r="C648" s="298">
        <v>396304446</v>
      </c>
      <c r="D648" s="298">
        <v>308742067</v>
      </c>
      <c r="E648" s="298">
        <v>11622229</v>
      </c>
      <c r="F648" s="298">
        <v>11622229</v>
      </c>
      <c r="G648" s="298">
        <v>11551179</v>
      </c>
    </row>
    <row r="649" spans="2:7" x14ac:dyDescent="0.25">
      <c r="B649" s="339" t="s">
        <v>538</v>
      </c>
      <c r="C649" s="298">
        <v>788155447</v>
      </c>
      <c r="D649" s="298">
        <v>792091046</v>
      </c>
      <c r="E649" s="298">
        <v>103659893.7</v>
      </c>
      <c r="F649" s="298">
        <v>103659893.7</v>
      </c>
      <c r="G649" s="298">
        <v>127932944.62</v>
      </c>
    </row>
    <row r="650" spans="2:7" x14ac:dyDescent="0.25">
      <c r="B650" s="338" t="s">
        <v>796</v>
      </c>
      <c r="C650" s="318">
        <v>118324536</v>
      </c>
      <c r="D650" s="318">
        <v>121014842.59999999</v>
      </c>
      <c r="E650" s="318">
        <v>10664474.77</v>
      </c>
      <c r="F650" s="318">
        <v>10392673.849999998</v>
      </c>
      <c r="G650" s="318">
        <v>10401772.339999998</v>
      </c>
    </row>
    <row r="651" spans="2:7" x14ac:dyDescent="0.25">
      <c r="B651" s="339" t="s">
        <v>564</v>
      </c>
      <c r="C651" s="298">
        <v>118324536</v>
      </c>
      <c r="D651" s="298">
        <v>121014842.59999999</v>
      </c>
      <c r="E651" s="298">
        <v>10664474.77</v>
      </c>
      <c r="F651" s="298">
        <v>10392673.849999998</v>
      </c>
      <c r="G651" s="298">
        <v>10401772.339999998</v>
      </c>
    </row>
    <row r="652" spans="2:7" x14ac:dyDescent="0.25">
      <c r="B652" s="338" t="s">
        <v>797</v>
      </c>
      <c r="C652" s="318">
        <v>198118888</v>
      </c>
      <c r="D652" s="318">
        <v>213118888</v>
      </c>
      <c r="E652" s="318">
        <v>23939170.510000005</v>
      </c>
      <c r="F652" s="318">
        <v>30115790.260000002</v>
      </c>
      <c r="G652" s="318">
        <v>23381024.02</v>
      </c>
    </row>
    <row r="653" spans="2:7" x14ac:dyDescent="0.25">
      <c r="B653" s="339" t="s">
        <v>798</v>
      </c>
      <c r="C653" s="298">
        <v>399900</v>
      </c>
      <c r="D653" s="298">
        <v>338020</v>
      </c>
      <c r="E653" s="298">
        <v>0</v>
      </c>
      <c r="F653" s="298">
        <v>0</v>
      </c>
      <c r="G653" s="298">
        <v>0</v>
      </c>
    </row>
    <row r="654" spans="2:7" x14ac:dyDescent="0.25">
      <c r="B654" s="339" t="s">
        <v>559</v>
      </c>
      <c r="C654" s="298">
        <v>197718988</v>
      </c>
      <c r="D654" s="298">
        <v>212780868</v>
      </c>
      <c r="E654" s="298">
        <v>23939170.510000005</v>
      </c>
      <c r="F654" s="298">
        <v>30115790.260000002</v>
      </c>
      <c r="G654" s="298">
        <v>23381024.02</v>
      </c>
    </row>
    <row r="655" spans="2:7" x14ac:dyDescent="0.25">
      <c r="B655" s="338" t="s">
        <v>799</v>
      </c>
      <c r="C655" s="318">
        <v>696521299</v>
      </c>
      <c r="D655" s="318">
        <v>766332504</v>
      </c>
      <c r="E655" s="318">
        <v>86494990.730000004</v>
      </c>
      <c r="F655" s="318">
        <v>54490295.079999998</v>
      </c>
      <c r="G655" s="318">
        <v>52976034.289999999</v>
      </c>
    </row>
    <row r="656" spans="2:7" x14ac:dyDescent="0.25">
      <c r="B656" s="339" t="s">
        <v>667</v>
      </c>
      <c r="C656" s="298"/>
      <c r="D656" s="298">
        <v>0</v>
      </c>
      <c r="E656" s="298"/>
      <c r="F656" s="298"/>
      <c r="G656" s="298"/>
    </row>
    <row r="657" spans="2:17" x14ac:dyDescent="0.25">
      <c r="B657" s="339" t="s">
        <v>564</v>
      </c>
      <c r="C657" s="298">
        <v>696521299</v>
      </c>
      <c r="D657" s="298">
        <v>767005504</v>
      </c>
      <c r="E657" s="298">
        <v>86345613.329999998</v>
      </c>
      <c r="F657" s="298">
        <v>54107817.68</v>
      </c>
      <c r="G657" s="298">
        <v>52593556.890000001</v>
      </c>
    </row>
    <row r="658" spans="2:17" x14ac:dyDescent="0.25">
      <c r="B658" s="339" t="s">
        <v>620</v>
      </c>
      <c r="C658" s="298"/>
      <c r="D658" s="298">
        <v>0</v>
      </c>
      <c r="E658" s="298"/>
      <c r="F658" s="298"/>
      <c r="G658" s="298"/>
    </row>
    <row r="659" spans="2:17" x14ac:dyDescent="0.25">
      <c r="B659" s="339" t="s">
        <v>755</v>
      </c>
      <c r="C659" s="298"/>
      <c r="D659" s="298">
        <v>500000</v>
      </c>
      <c r="E659" s="298">
        <v>149377.4</v>
      </c>
      <c r="F659" s="298">
        <v>149377.4</v>
      </c>
      <c r="G659" s="298">
        <v>149377.4</v>
      </c>
    </row>
    <row r="660" spans="2:17" x14ac:dyDescent="0.25">
      <c r="B660" s="339" t="s">
        <v>795</v>
      </c>
      <c r="C660" s="298"/>
      <c r="D660" s="298">
        <v>-1193000</v>
      </c>
      <c r="E660" s="298">
        <v>0</v>
      </c>
      <c r="F660" s="298">
        <v>233100</v>
      </c>
      <c r="G660" s="298">
        <v>233100</v>
      </c>
    </row>
    <row r="661" spans="2:17" x14ac:dyDescent="0.25">
      <c r="B661" s="339" t="s">
        <v>651</v>
      </c>
      <c r="C661" s="298"/>
      <c r="D661" s="298">
        <v>20000</v>
      </c>
      <c r="E661" s="298"/>
      <c r="F661" s="298"/>
      <c r="G661" s="298"/>
    </row>
    <row r="662" spans="2:17" x14ac:dyDescent="0.25">
      <c r="B662" s="338" t="s">
        <v>800</v>
      </c>
      <c r="C662" s="318">
        <v>336169900</v>
      </c>
      <c r="D662" s="318">
        <v>344169899.99999994</v>
      </c>
      <c r="E662" s="318">
        <v>22064697.789999999</v>
      </c>
      <c r="F662" s="318">
        <v>24746035.609999999</v>
      </c>
      <c r="G662" s="318">
        <v>28027549.939999998</v>
      </c>
    </row>
    <row r="663" spans="2:17" x14ac:dyDescent="0.25">
      <c r="B663" s="339" t="s">
        <v>798</v>
      </c>
      <c r="C663" s="298">
        <v>670000</v>
      </c>
      <c r="D663" s="298">
        <v>0</v>
      </c>
      <c r="E663" s="298"/>
      <c r="F663" s="298"/>
      <c r="G663" s="298"/>
    </row>
    <row r="664" spans="2:17" x14ac:dyDescent="0.25">
      <c r="B664" s="339" t="s">
        <v>559</v>
      </c>
      <c r="C664" s="298">
        <v>335499900</v>
      </c>
      <c r="D664" s="298">
        <v>344169899.99999994</v>
      </c>
      <c r="E664" s="298">
        <v>22064697.789999999</v>
      </c>
      <c r="F664" s="298">
        <v>24746035.609999999</v>
      </c>
      <c r="G664" s="298">
        <v>28027549.939999998</v>
      </c>
    </row>
    <row r="665" spans="2:17" x14ac:dyDescent="0.25">
      <c r="B665" s="339" t="s">
        <v>580</v>
      </c>
      <c r="C665" s="298"/>
      <c r="D665" s="298">
        <v>0</v>
      </c>
      <c r="E665" s="298"/>
      <c r="F665" s="298"/>
      <c r="G665" s="298"/>
    </row>
    <row r="666" spans="2:17" x14ac:dyDescent="0.25">
      <c r="B666" s="335" t="s">
        <v>801</v>
      </c>
      <c r="C666" s="336">
        <v>681242676</v>
      </c>
      <c r="D666" s="336">
        <v>691695121</v>
      </c>
      <c r="E666" s="336">
        <v>30246309.030000005</v>
      </c>
      <c r="F666" s="336">
        <v>51188230.350000009</v>
      </c>
      <c r="G666" s="336">
        <v>41993923.18</v>
      </c>
    </row>
    <row r="667" spans="2:17" x14ac:dyDescent="0.25">
      <c r="B667" s="337" t="s">
        <v>802</v>
      </c>
      <c r="C667" s="298">
        <v>681242676</v>
      </c>
      <c r="D667" s="298">
        <v>691695121</v>
      </c>
      <c r="E667" s="298">
        <v>30246309.030000005</v>
      </c>
      <c r="F667" s="298">
        <v>51188230.350000009</v>
      </c>
      <c r="G667" s="298">
        <v>41993923.18</v>
      </c>
    </row>
    <row r="668" spans="2:17" x14ac:dyDescent="0.25">
      <c r="B668" s="338" t="s">
        <v>803</v>
      </c>
      <c r="C668" s="318">
        <v>681242676</v>
      </c>
      <c r="D668" s="318">
        <v>691695121</v>
      </c>
      <c r="E668" s="318">
        <v>30246309.030000005</v>
      </c>
      <c r="F668" s="318">
        <v>51188230.350000009</v>
      </c>
      <c r="G668" s="318">
        <v>41993923.18</v>
      </c>
    </row>
    <row r="669" spans="2:17" x14ac:dyDescent="0.25">
      <c r="B669" s="339" t="s">
        <v>592</v>
      </c>
      <c r="C669" s="298">
        <v>36000000</v>
      </c>
      <c r="D669" s="298">
        <v>36000000</v>
      </c>
      <c r="E669" s="298"/>
      <c r="F669" s="298"/>
      <c r="G669" s="298"/>
      <c r="P669" s="335"/>
      <c r="Q669" s="347"/>
    </row>
    <row r="670" spans="2:17" x14ac:dyDescent="0.25">
      <c r="B670" s="339" t="s">
        <v>576</v>
      </c>
      <c r="C670" s="298"/>
      <c r="D670" s="298">
        <v>656624.18000000005</v>
      </c>
      <c r="E670" s="298"/>
      <c r="F670" s="298"/>
      <c r="G670" s="298"/>
    </row>
    <row r="671" spans="2:17" x14ac:dyDescent="0.25">
      <c r="B671" s="339" t="s">
        <v>649</v>
      </c>
      <c r="C671" s="298"/>
      <c r="D671" s="298">
        <v>0</v>
      </c>
      <c r="E671" s="298"/>
      <c r="F671" s="298"/>
      <c r="G671" s="298"/>
    </row>
    <row r="672" spans="2:17" x14ac:dyDescent="0.25">
      <c r="B672" s="339" t="s">
        <v>624</v>
      </c>
      <c r="C672" s="298"/>
      <c r="D672" s="298">
        <v>18750</v>
      </c>
      <c r="E672" s="298">
        <v>1717020.76</v>
      </c>
      <c r="F672" s="298">
        <v>2272020.7599999998</v>
      </c>
      <c r="G672" s="298">
        <v>1769053.76</v>
      </c>
    </row>
    <row r="673" spans="2:7" x14ac:dyDescent="0.25">
      <c r="B673" s="339" t="s">
        <v>647</v>
      </c>
      <c r="C673" s="298"/>
      <c r="D673" s="298">
        <v>0</v>
      </c>
      <c r="E673" s="298">
        <v>22836856.940000001</v>
      </c>
      <c r="F673" s="298">
        <v>21438217.800000001</v>
      </c>
      <c r="G673" s="298">
        <v>10937781.640000001</v>
      </c>
    </row>
    <row r="674" spans="2:7" x14ac:dyDescent="0.25">
      <c r="B674" s="339" t="s">
        <v>537</v>
      </c>
      <c r="C674" s="298"/>
      <c r="D674" s="298">
        <v>0</v>
      </c>
      <c r="E674" s="298"/>
      <c r="F674" s="298"/>
      <c r="G674" s="298"/>
    </row>
    <row r="675" spans="2:7" x14ac:dyDescent="0.25">
      <c r="B675" s="339" t="s">
        <v>528</v>
      </c>
      <c r="C675" s="298">
        <v>634276996</v>
      </c>
      <c r="D675" s="298">
        <v>644054066.82000005</v>
      </c>
      <c r="E675" s="298">
        <v>4881844.66</v>
      </c>
      <c r="F675" s="298">
        <v>26667405.120000001</v>
      </c>
      <c r="G675" s="298">
        <v>28070421.120000001</v>
      </c>
    </row>
    <row r="676" spans="2:7" x14ac:dyDescent="0.25">
      <c r="B676" s="339" t="s">
        <v>529</v>
      </c>
      <c r="C676" s="298">
        <v>10965680</v>
      </c>
      <c r="D676" s="298">
        <v>10965680</v>
      </c>
      <c r="E676" s="298">
        <v>810586.67</v>
      </c>
      <c r="F676" s="298">
        <v>810586.67</v>
      </c>
      <c r="G676" s="298">
        <v>1216666.6599999999</v>
      </c>
    </row>
    <row r="677" spans="2:7" x14ac:dyDescent="0.25">
      <c r="B677" s="335" t="s">
        <v>804</v>
      </c>
      <c r="C677" s="336">
        <v>15623942767</v>
      </c>
      <c r="D677" s="336">
        <v>18279486384</v>
      </c>
      <c r="E677" s="336">
        <v>262099778.33999994</v>
      </c>
      <c r="F677" s="336">
        <v>939330282.61999989</v>
      </c>
      <c r="G677" s="336">
        <v>682095280.99000001</v>
      </c>
    </row>
    <row r="678" spans="2:7" x14ac:dyDescent="0.25">
      <c r="B678" s="337" t="s">
        <v>805</v>
      </c>
      <c r="C678" s="298">
        <v>15623942767</v>
      </c>
      <c r="D678" s="298">
        <v>18279486384</v>
      </c>
      <c r="E678" s="298">
        <v>262099778.33999994</v>
      </c>
      <c r="F678" s="298">
        <v>939330282.61999989</v>
      </c>
      <c r="G678" s="298">
        <v>682095280.99000001</v>
      </c>
    </row>
    <row r="679" spans="2:7" x14ac:dyDescent="0.25">
      <c r="B679" s="338" t="s">
        <v>1006</v>
      </c>
      <c r="C679" s="318">
        <v>14220604221</v>
      </c>
      <c r="D679" s="318">
        <v>16876147838</v>
      </c>
      <c r="E679" s="318">
        <v>259291524.90999997</v>
      </c>
      <c r="F679" s="318">
        <v>911651803.63</v>
      </c>
      <c r="G679" s="318">
        <v>570915049.12</v>
      </c>
    </row>
    <row r="680" spans="2:7" x14ac:dyDescent="0.25">
      <c r="B680" s="339" t="s">
        <v>536</v>
      </c>
      <c r="C680" s="298">
        <v>1946930133</v>
      </c>
      <c r="D680" s="298">
        <v>2244472935.3499999</v>
      </c>
      <c r="E680" s="298">
        <v>82994367.189999998</v>
      </c>
      <c r="F680" s="298">
        <v>156260127.98999998</v>
      </c>
      <c r="G680" s="298">
        <v>107881605.05000001</v>
      </c>
    </row>
    <row r="681" spans="2:7" x14ac:dyDescent="0.25">
      <c r="B681" s="339" t="s">
        <v>684</v>
      </c>
      <c r="C681" s="298">
        <v>45297447</v>
      </c>
      <c r="D681" s="298">
        <v>10638447</v>
      </c>
      <c r="E681" s="298">
        <v>684569</v>
      </c>
      <c r="F681" s="298">
        <v>576340.93999999994</v>
      </c>
      <c r="G681" s="298">
        <v>139765</v>
      </c>
    </row>
    <row r="682" spans="2:7" x14ac:dyDescent="0.25">
      <c r="B682" s="339" t="s">
        <v>806</v>
      </c>
      <c r="C682" s="298">
        <v>189441932</v>
      </c>
      <c r="D682" s="298">
        <v>194999223</v>
      </c>
      <c r="E682" s="298">
        <v>7555727.0099999998</v>
      </c>
      <c r="F682" s="298">
        <v>16552528.709999999</v>
      </c>
      <c r="G682" s="298">
        <v>10429963.049999999</v>
      </c>
    </row>
    <row r="683" spans="2:7" x14ac:dyDescent="0.25">
      <c r="B683" s="339" t="s">
        <v>807</v>
      </c>
      <c r="C683" s="298">
        <v>0</v>
      </c>
      <c r="D683" s="298">
        <v>15530000</v>
      </c>
      <c r="E683" s="298"/>
      <c r="F683" s="298"/>
      <c r="G683" s="298"/>
    </row>
    <row r="684" spans="2:7" x14ac:dyDescent="0.25">
      <c r="B684" s="339" t="s">
        <v>576</v>
      </c>
      <c r="C684" s="298"/>
      <c r="D684" s="298">
        <v>-10212500</v>
      </c>
      <c r="E684" s="298"/>
      <c r="F684" s="298"/>
      <c r="G684" s="298"/>
    </row>
    <row r="685" spans="2:7" x14ac:dyDescent="0.25">
      <c r="B685" s="339" t="s">
        <v>624</v>
      </c>
      <c r="C685" s="298">
        <v>210000</v>
      </c>
      <c r="D685" s="298">
        <v>210000</v>
      </c>
      <c r="E685" s="298"/>
      <c r="F685" s="298"/>
      <c r="G685" s="298"/>
    </row>
    <row r="686" spans="2:7" x14ac:dyDescent="0.25">
      <c r="B686" s="339" t="s">
        <v>528</v>
      </c>
      <c r="C686" s="298">
        <v>671318320</v>
      </c>
      <c r="D686" s="298">
        <v>670336850</v>
      </c>
      <c r="E686" s="298">
        <v>46294816.520000003</v>
      </c>
      <c r="F686" s="298">
        <v>61638142.93</v>
      </c>
      <c r="G686" s="298">
        <v>46002709.909999996</v>
      </c>
    </row>
    <row r="687" spans="2:7" x14ac:dyDescent="0.25">
      <c r="B687" s="339" t="s">
        <v>808</v>
      </c>
      <c r="C687" s="298">
        <v>1080000</v>
      </c>
      <c r="D687" s="298">
        <v>-3440000</v>
      </c>
      <c r="E687" s="298"/>
      <c r="F687" s="298"/>
      <c r="G687" s="298"/>
    </row>
    <row r="688" spans="2:7" x14ac:dyDescent="0.25">
      <c r="B688" s="339" t="s">
        <v>559</v>
      </c>
      <c r="C688" s="298">
        <v>1128329723</v>
      </c>
      <c r="D688" s="298">
        <v>1249561063</v>
      </c>
      <c r="E688" s="298">
        <v>26138895.130000003</v>
      </c>
      <c r="F688" s="298">
        <v>119904606.40000001</v>
      </c>
      <c r="G688" s="298">
        <v>64102818.659999989</v>
      </c>
    </row>
    <row r="689" spans="2:7" x14ac:dyDescent="0.25">
      <c r="B689" s="339" t="s">
        <v>580</v>
      </c>
      <c r="C689" s="298"/>
      <c r="D689" s="298">
        <v>0</v>
      </c>
      <c r="E689" s="298"/>
      <c r="F689" s="298"/>
      <c r="G689" s="298"/>
    </row>
    <row r="690" spans="2:7" x14ac:dyDescent="0.25">
      <c r="B690" s="339" t="s">
        <v>583</v>
      </c>
      <c r="C690" s="298"/>
      <c r="D690" s="298">
        <v>0</v>
      </c>
      <c r="E690" s="298"/>
      <c r="F690" s="298"/>
      <c r="G690" s="298"/>
    </row>
    <row r="691" spans="2:7" x14ac:dyDescent="0.25">
      <c r="B691" s="339" t="s">
        <v>564</v>
      </c>
      <c r="C691" s="298">
        <v>1201344175</v>
      </c>
      <c r="D691" s="298">
        <v>1159531783</v>
      </c>
      <c r="E691" s="298">
        <v>3129387</v>
      </c>
      <c r="F691" s="298">
        <v>64782450.800000004</v>
      </c>
      <c r="G691" s="298">
        <v>36104926.510000005</v>
      </c>
    </row>
    <row r="692" spans="2:7" x14ac:dyDescent="0.25">
      <c r="B692" s="339" t="s">
        <v>610</v>
      </c>
      <c r="C692" s="298"/>
      <c r="D692" s="298">
        <v>-12622175</v>
      </c>
      <c r="E692" s="298"/>
      <c r="F692" s="298"/>
      <c r="G692" s="298"/>
    </row>
    <row r="693" spans="2:7" x14ac:dyDescent="0.25">
      <c r="B693" s="339" t="s">
        <v>756</v>
      </c>
      <c r="C693" s="298">
        <v>124698914</v>
      </c>
      <c r="D693" s="298">
        <v>-525758586</v>
      </c>
      <c r="E693" s="298">
        <v>2745836.81</v>
      </c>
      <c r="F693" s="298">
        <v>2280000</v>
      </c>
      <c r="G693" s="298">
        <v>2280000</v>
      </c>
    </row>
    <row r="694" spans="2:7" x14ac:dyDescent="0.25">
      <c r="B694" s="339" t="s">
        <v>651</v>
      </c>
      <c r="C694" s="298"/>
      <c r="D694" s="298">
        <v>0</v>
      </c>
      <c r="E694" s="298"/>
      <c r="F694" s="298"/>
      <c r="G694" s="298"/>
    </row>
    <row r="695" spans="2:7" x14ac:dyDescent="0.25">
      <c r="B695" s="339" t="s">
        <v>562</v>
      </c>
      <c r="C695" s="298">
        <v>223967679</v>
      </c>
      <c r="D695" s="298">
        <v>176855985</v>
      </c>
      <c r="E695" s="298">
        <v>788534.41000000015</v>
      </c>
      <c r="F695" s="298">
        <v>19873765.370000001</v>
      </c>
      <c r="G695" s="298">
        <v>13268830.690000001</v>
      </c>
    </row>
    <row r="696" spans="2:7" x14ac:dyDescent="0.25">
      <c r="B696" s="339" t="s">
        <v>570</v>
      </c>
      <c r="C696" s="298">
        <v>40189622</v>
      </c>
      <c r="D696" s="298">
        <v>19216294</v>
      </c>
      <c r="E696" s="298"/>
      <c r="F696" s="298"/>
      <c r="G696" s="298"/>
    </row>
    <row r="697" spans="2:7" x14ac:dyDescent="0.25">
      <c r="B697" s="339" t="s">
        <v>744</v>
      </c>
      <c r="C697" s="298">
        <v>43816439</v>
      </c>
      <c r="D697" s="298">
        <v>43816439</v>
      </c>
      <c r="E697" s="298"/>
      <c r="F697" s="298"/>
      <c r="G697" s="298"/>
    </row>
    <row r="698" spans="2:7" x14ac:dyDescent="0.25">
      <c r="B698" s="339" t="s">
        <v>544</v>
      </c>
      <c r="C698" s="298">
        <v>273816774</v>
      </c>
      <c r="D698" s="298">
        <v>207392276</v>
      </c>
      <c r="E698" s="298">
        <v>10351553.32</v>
      </c>
      <c r="F698" s="298">
        <v>17957705.499999996</v>
      </c>
      <c r="G698" s="298">
        <v>10099657.899999999</v>
      </c>
    </row>
    <row r="699" spans="2:7" x14ac:dyDescent="0.25">
      <c r="B699" s="339" t="s">
        <v>593</v>
      </c>
      <c r="C699" s="298">
        <v>0</v>
      </c>
      <c r="D699" s="298">
        <v>800000</v>
      </c>
      <c r="E699" s="298"/>
      <c r="F699" s="298"/>
      <c r="G699" s="298"/>
    </row>
    <row r="700" spans="2:7" x14ac:dyDescent="0.25">
      <c r="B700" s="339" t="s">
        <v>809</v>
      </c>
      <c r="C700" s="298"/>
      <c r="D700" s="298">
        <v>0</v>
      </c>
      <c r="E700" s="298"/>
      <c r="F700" s="298"/>
      <c r="G700" s="298"/>
    </row>
    <row r="701" spans="2:7" x14ac:dyDescent="0.25">
      <c r="B701" s="339" t="s">
        <v>689</v>
      </c>
      <c r="C701" s="298"/>
      <c r="D701" s="298">
        <v>-2000000</v>
      </c>
      <c r="E701" s="298"/>
      <c r="F701" s="298"/>
      <c r="G701" s="298"/>
    </row>
    <row r="702" spans="2:7" x14ac:dyDescent="0.25">
      <c r="B702" s="339" t="s">
        <v>690</v>
      </c>
      <c r="C702" s="298"/>
      <c r="D702" s="298">
        <v>-80000</v>
      </c>
      <c r="E702" s="298"/>
      <c r="F702" s="298"/>
      <c r="G702" s="298"/>
    </row>
    <row r="703" spans="2:7" x14ac:dyDescent="0.25">
      <c r="B703" s="339" t="s">
        <v>675</v>
      </c>
      <c r="C703" s="298">
        <v>170035579</v>
      </c>
      <c r="D703" s="298">
        <v>105856802.05000001</v>
      </c>
      <c r="E703" s="298">
        <v>2925295.3499999996</v>
      </c>
      <c r="F703" s="298">
        <v>10939346.59</v>
      </c>
      <c r="G703" s="298">
        <v>7824683.2000000002</v>
      </c>
    </row>
    <row r="704" spans="2:7" x14ac:dyDescent="0.25">
      <c r="B704" s="339" t="s">
        <v>529</v>
      </c>
      <c r="C704" s="298">
        <v>603650723</v>
      </c>
      <c r="D704" s="298">
        <v>1661230723</v>
      </c>
      <c r="E704" s="298">
        <v>75682543.170000002</v>
      </c>
      <c r="F704" s="298">
        <v>192252827.07999998</v>
      </c>
      <c r="G704" s="298">
        <v>40513392.629999995</v>
      </c>
    </row>
    <row r="705" spans="2:7" x14ac:dyDescent="0.25">
      <c r="B705" s="339" t="s">
        <v>538</v>
      </c>
      <c r="C705" s="298">
        <v>7556476761</v>
      </c>
      <c r="D705" s="298">
        <v>9669812278.6000004</v>
      </c>
      <c r="E705" s="298">
        <v>0</v>
      </c>
      <c r="F705" s="298">
        <v>248633961.32000005</v>
      </c>
      <c r="G705" s="298">
        <v>232266696.52000004</v>
      </c>
    </row>
    <row r="706" spans="2:7" x14ac:dyDescent="0.25">
      <c r="B706" s="338" t="s">
        <v>810</v>
      </c>
      <c r="C706" s="318">
        <v>1403338546</v>
      </c>
      <c r="D706" s="318">
        <v>1403338546.0000002</v>
      </c>
      <c r="E706" s="318">
        <v>2808253.4299999997</v>
      </c>
      <c r="F706" s="318">
        <v>27678478.990000002</v>
      </c>
      <c r="G706" s="318">
        <v>111180231.86999997</v>
      </c>
    </row>
    <row r="707" spans="2:7" x14ac:dyDescent="0.25">
      <c r="B707" s="339" t="s">
        <v>564</v>
      </c>
      <c r="C707" s="298">
        <v>53338546</v>
      </c>
      <c r="D707" s="298">
        <v>53338546</v>
      </c>
      <c r="E707" s="298">
        <v>538480.54</v>
      </c>
      <c r="F707" s="298">
        <v>2369500.06</v>
      </c>
      <c r="G707" s="298">
        <v>2708892.02</v>
      </c>
    </row>
    <row r="708" spans="2:7" x14ac:dyDescent="0.25">
      <c r="B708" s="339" t="s">
        <v>756</v>
      </c>
      <c r="C708" s="298">
        <v>1350000000</v>
      </c>
      <c r="D708" s="298">
        <v>1350000000.0000002</v>
      </c>
      <c r="E708" s="298">
        <v>2269772.8899999997</v>
      </c>
      <c r="F708" s="298">
        <v>25308978.930000003</v>
      </c>
      <c r="G708" s="298">
        <v>108471339.84999998</v>
      </c>
    </row>
    <row r="709" spans="2:7" x14ac:dyDescent="0.25">
      <c r="B709" s="335" t="s">
        <v>811</v>
      </c>
      <c r="C709" s="336">
        <v>20784213877</v>
      </c>
      <c r="D709" s="336">
        <v>20944827557.059998</v>
      </c>
      <c r="E709" s="336">
        <v>1936295348.1299999</v>
      </c>
      <c r="F709" s="336">
        <v>1956520412.6500001</v>
      </c>
      <c r="G709" s="336">
        <v>1958933750.5899999</v>
      </c>
    </row>
    <row r="710" spans="2:7" x14ac:dyDescent="0.25">
      <c r="B710" s="337" t="s">
        <v>812</v>
      </c>
      <c r="C710" s="298">
        <v>20784213877</v>
      </c>
      <c r="D710" s="298">
        <v>20944827557.059998</v>
      </c>
      <c r="E710" s="298">
        <v>1936295348.1299999</v>
      </c>
      <c r="F710" s="298">
        <v>1956520412.6500001</v>
      </c>
      <c r="G710" s="298">
        <v>1958933750.5899999</v>
      </c>
    </row>
    <row r="711" spans="2:7" x14ac:dyDescent="0.25">
      <c r="B711" s="338" t="s">
        <v>813</v>
      </c>
      <c r="C711" s="318">
        <v>19030863935</v>
      </c>
      <c r="D711" s="318">
        <v>19022894170.059998</v>
      </c>
      <c r="E711" s="318">
        <v>1792504691.04</v>
      </c>
      <c r="F711" s="318">
        <v>1812064919.3099999</v>
      </c>
      <c r="G711" s="318">
        <v>1820833396.26</v>
      </c>
    </row>
    <row r="712" spans="2:7" x14ac:dyDescent="0.25">
      <c r="B712" s="339" t="s">
        <v>536</v>
      </c>
      <c r="C712" s="298">
        <v>625688288</v>
      </c>
      <c r="D712" s="298">
        <v>593493911.01999998</v>
      </c>
      <c r="E712" s="298">
        <v>68075855.829999998</v>
      </c>
      <c r="F712" s="298">
        <v>61360410.090000004</v>
      </c>
      <c r="G712" s="298">
        <v>67797751.019999996</v>
      </c>
    </row>
    <row r="713" spans="2:7" x14ac:dyDescent="0.25">
      <c r="B713" s="339" t="s">
        <v>649</v>
      </c>
      <c r="C713" s="298"/>
      <c r="D713" s="298">
        <v>0</v>
      </c>
      <c r="E713" s="298"/>
      <c r="F713" s="298"/>
      <c r="G713" s="298"/>
    </row>
    <row r="714" spans="2:7" x14ac:dyDescent="0.25">
      <c r="B714" s="339" t="s">
        <v>647</v>
      </c>
      <c r="C714" s="298"/>
      <c r="D714" s="298">
        <v>100000629.41</v>
      </c>
      <c r="E714" s="298">
        <v>411926075.89999998</v>
      </c>
      <c r="F714" s="298">
        <v>411926075.89999998</v>
      </c>
      <c r="G714" s="298">
        <v>411926075.89999998</v>
      </c>
    </row>
    <row r="715" spans="2:7" x14ac:dyDescent="0.25">
      <c r="B715" s="339" t="s">
        <v>537</v>
      </c>
      <c r="C715" s="298"/>
      <c r="D715" s="298">
        <v>0</v>
      </c>
      <c r="E715" s="298"/>
      <c r="F715" s="298"/>
      <c r="G715" s="298"/>
    </row>
    <row r="716" spans="2:7" x14ac:dyDescent="0.25">
      <c r="B716" s="339" t="s">
        <v>528</v>
      </c>
      <c r="C716" s="298">
        <v>3034418462</v>
      </c>
      <c r="D716" s="298">
        <v>3038112812.4299998</v>
      </c>
      <c r="E716" s="298">
        <v>104009100.97</v>
      </c>
      <c r="F716" s="298">
        <v>130284774.98</v>
      </c>
      <c r="G716" s="298">
        <v>131607957.35000001</v>
      </c>
    </row>
    <row r="717" spans="2:7" x14ac:dyDescent="0.25">
      <c r="B717" s="339" t="s">
        <v>722</v>
      </c>
      <c r="C717" s="298">
        <v>340267795</v>
      </c>
      <c r="D717" s="298">
        <v>340267795</v>
      </c>
      <c r="E717" s="298">
        <v>33014320.440000001</v>
      </c>
      <c r="F717" s="298">
        <v>33014320.440000001</v>
      </c>
      <c r="G717" s="298">
        <v>33014320.440000001</v>
      </c>
    </row>
    <row r="718" spans="2:7" x14ac:dyDescent="0.25">
      <c r="B718" s="339" t="s">
        <v>559</v>
      </c>
      <c r="C718" s="298">
        <v>78129414</v>
      </c>
      <c r="D718" s="298">
        <v>63659046.200000003</v>
      </c>
      <c r="E718" s="298">
        <v>5142904.66</v>
      </c>
      <c r="F718" s="298">
        <v>5142904.66</v>
      </c>
      <c r="G718" s="298">
        <v>5142904.66</v>
      </c>
    </row>
    <row r="719" spans="2:7" x14ac:dyDescent="0.25">
      <c r="B719" s="339" t="s">
        <v>529</v>
      </c>
      <c r="C719" s="298">
        <v>832393437</v>
      </c>
      <c r="D719" s="298">
        <v>832393437</v>
      </c>
      <c r="E719" s="298">
        <v>78516863.49000001</v>
      </c>
      <c r="F719" s="298">
        <v>78516863.49000001</v>
      </c>
      <c r="G719" s="298">
        <v>79524817.140000001</v>
      </c>
    </row>
    <row r="720" spans="2:7" x14ac:dyDescent="0.25">
      <c r="B720" s="339" t="s">
        <v>538</v>
      </c>
      <c r="C720" s="298">
        <v>14119966539</v>
      </c>
      <c r="D720" s="298">
        <v>14054966539</v>
      </c>
      <c r="E720" s="298">
        <v>1091819569.75</v>
      </c>
      <c r="F720" s="298">
        <v>1091819569.75</v>
      </c>
      <c r="G720" s="298">
        <v>1091819569.75</v>
      </c>
    </row>
    <row r="721" spans="2:7" x14ac:dyDescent="0.25">
      <c r="B721" s="338" t="s">
        <v>814</v>
      </c>
      <c r="C721" s="318">
        <v>1084688136</v>
      </c>
      <c r="D721" s="318">
        <v>1151008136</v>
      </c>
      <c r="E721" s="318">
        <v>110237441.77</v>
      </c>
      <c r="F721" s="318">
        <v>89600019.25</v>
      </c>
      <c r="G721" s="318">
        <v>76424112.329999998</v>
      </c>
    </row>
    <row r="722" spans="2:7" x14ac:dyDescent="0.25">
      <c r="B722" s="339" t="s">
        <v>722</v>
      </c>
      <c r="C722" s="298">
        <v>200000</v>
      </c>
      <c r="D722" s="298">
        <v>200000</v>
      </c>
      <c r="E722" s="298">
        <v>25000</v>
      </c>
      <c r="F722" s="298">
        <v>25000</v>
      </c>
      <c r="G722" s="298">
        <v>0</v>
      </c>
    </row>
    <row r="723" spans="2:7" x14ac:dyDescent="0.25">
      <c r="B723" s="339" t="s">
        <v>798</v>
      </c>
      <c r="C723" s="298">
        <v>0</v>
      </c>
      <c r="D723" s="298">
        <v>200000</v>
      </c>
      <c r="E723" s="298">
        <v>106052.5</v>
      </c>
      <c r="F723" s="298">
        <v>106052.5</v>
      </c>
      <c r="G723" s="298">
        <v>106052.5</v>
      </c>
    </row>
    <row r="724" spans="2:7" x14ac:dyDescent="0.25">
      <c r="B724" s="339" t="s">
        <v>815</v>
      </c>
      <c r="C724" s="298">
        <v>20000</v>
      </c>
      <c r="D724" s="298">
        <v>144400</v>
      </c>
      <c r="E724" s="298">
        <v>0</v>
      </c>
      <c r="F724" s="298">
        <v>0</v>
      </c>
      <c r="G724" s="298">
        <v>0</v>
      </c>
    </row>
    <row r="725" spans="2:7" x14ac:dyDescent="0.25">
      <c r="B725" s="339" t="s">
        <v>808</v>
      </c>
      <c r="C725" s="298"/>
      <c r="D725" s="298">
        <v>0</v>
      </c>
      <c r="E725" s="298"/>
      <c r="F725" s="298"/>
      <c r="G725" s="298"/>
    </row>
    <row r="726" spans="2:7" x14ac:dyDescent="0.25">
      <c r="B726" s="339" t="s">
        <v>559</v>
      </c>
      <c r="C726" s="298">
        <v>1084468136</v>
      </c>
      <c r="D726" s="298">
        <v>1150463736</v>
      </c>
      <c r="E726" s="298">
        <v>110106389.27</v>
      </c>
      <c r="F726" s="298">
        <v>89468966.75</v>
      </c>
      <c r="G726" s="298">
        <v>76318059.829999998</v>
      </c>
    </row>
    <row r="727" spans="2:7" x14ac:dyDescent="0.25">
      <c r="B727" s="339" t="s">
        <v>580</v>
      </c>
      <c r="C727" s="298"/>
      <c r="D727" s="298">
        <v>0</v>
      </c>
      <c r="E727" s="298"/>
      <c r="F727" s="298"/>
      <c r="G727" s="298"/>
    </row>
    <row r="728" spans="2:7" x14ac:dyDescent="0.25">
      <c r="B728" s="338" t="s">
        <v>816</v>
      </c>
      <c r="C728" s="318">
        <v>628078914</v>
      </c>
      <c r="D728" s="318">
        <v>730342359</v>
      </c>
      <c r="E728" s="318">
        <v>30980577.910000004</v>
      </c>
      <c r="F728" s="318">
        <v>52140730.880000003</v>
      </c>
      <c r="G728" s="318">
        <v>59125051.670000002</v>
      </c>
    </row>
    <row r="729" spans="2:7" x14ac:dyDescent="0.25">
      <c r="B729" s="339" t="s">
        <v>576</v>
      </c>
      <c r="C729" s="298"/>
      <c r="D729" s="298">
        <v>215000</v>
      </c>
      <c r="E729" s="298"/>
      <c r="F729" s="298"/>
      <c r="G729" s="298"/>
    </row>
    <row r="730" spans="2:7" x14ac:dyDescent="0.25">
      <c r="B730" s="339" t="s">
        <v>624</v>
      </c>
      <c r="C730" s="298"/>
      <c r="D730" s="298">
        <v>798500.1</v>
      </c>
      <c r="E730" s="298">
        <v>798500.1</v>
      </c>
      <c r="F730" s="298">
        <v>0</v>
      </c>
      <c r="G730" s="298">
        <v>0</v>
      </c>
    </row>
    <row r="731" spans="2:7" x14ac:dyDescent="0.25">
      <c r="B731" s="339" t="s">
        <v>528</v>
      </c>
      <c r="C731" s="298">
        <v>628078914</v>
      </c>
      <c r="D731" s="298">
        <v>729328858.89999998</v>
      </c>
      <c r="E731" s="298">
        <v>30182077.810000002</v>
      </c>
      <c r="F731" s="298">
        <v>52140730.880000003</v>
      </c>
      <c r="G731" s="298">
        <v>59125051.670000002</v>
      </c>
    </row>
    <row r="732" spans="2:7" x14ac:dyDescent="0.25">
      <c r="B732" s="338" t="s">
        <v>817</v>
      </c>
      <c r="C732" s="318">
        <v>40582892</v>
      </c>
      <c r="D732" s="318">
        <v>40582892</v>
      </c>
      <c r="E732" s="318">
        <v>2572637.41</v>
      </c>
      <c r="F732" s="318">
        <v>2714743.21</v>
      </c>
      <c r="G732" s="318">
        <v>2551190.33</v>
      </c>
    </row>
    <row r="733" spans="2:7" x14ac:dyDescent="0.25">
      <c r="B733" s="339" t="s">
        <v>559</v>
      </c>
      <c r="C733" s="298">
        <v>40582892</v>
      </c>
      <c r="D733" s="298">
        <v>40582892</v>
      </c>
      <c r="E733" s="298">
        <v>2572637.41</v>
      </c>
      <c r="F733" s="298">
        <v>2714743.21</v>
      </c>
      <c r="G733" s="298">
        <v>2551190.33</v>
      </c>
    </row>
    <row r="734" spans="2:7" x14ac:dyDescent="0.25">
      <c r="B734" s="335" t="s">
        <v>818</v>
      </c>
      <c r="C734" s="336">
        <v>3702713047</v>
      </c>
      <c r="D734" s="336">
        <v>3706654703.6300001</v>
      </c>
      <c r="E734" s="336">
        <v>176367801.74999997</v>
      </c>
      <c r="F734" s="336">
        <v>309642342.68999994</v>
      </c>
      <c r="G734" s="336">
        <v>381772292.57000005</v>
      </c>
    </row>
    <row r="735" spans="2:7" x14ac:dyDescent="0.25">
      <c r="B735" s="337" t="s">
        <v>819</v>
      </c>
      <c r="C735" s="298">
        <v>3702713047</v>
      </c>
      <c r="D735" s="298">
        <v>3706654703.6300001</v>
      </c>
      <c r="E735" s="298">
        <v>176367801.74999997</v>
      </c>
      <c r="F735" s="298">
        <v>309642342.68999994</v>
      </c>
      <c r="G735" s="298">
        <v>381772292.57000005</v>
      </c>
    </row>
    <row r="736" spans="2:7" x14ac:dyDescent="0.25">
      <c r="B736" s="338" t="s">
        <v>820</v>
      </c>
      <c r="C736" s="318">
        <v>2352329352</v>
      </c>
      <c r="D736" s="318">
        <v>2397295934.4300003</v>
      </c>
      <c r="E736" s="318">
        <v>91078950.709999993</v>
      </c>
      <c r="F736" s="318">
        <v>191245199.75999999</v>
      </c>
      <c r="G736" s="318">
        <v>263989702.08000001</v>
      </c>
    </row>
    <row r="737" spans="2:7" x14ac:dyDescent="0.25">
      <c r="B737" s="339" t="s">
        <v>536</v>
      </c>
      <c r="C737" s="298">
        <v>1438469479</v>
      </c>
      <c r="D737" s="298">
        <v>1355702461.4199998</v>
      </c>
      <c r="E737" s="298">
        <v>77001743.060000002</v>
      </c>
      <c r="F737" s="298">
        <v>129865819.19000001</v>
      </c>
      <c r="G737" s="298">
        <v>128585470.44</v>
      </c>
    </row>
    <row r="738" spans="2:7" x14ac:dyDescent="0.25">
      <c r="B738" s="339" t="s">
        <v>564</v>
      </c>
      <c r="C738" s="298">
        <v>84974604</v>
      </c>
      <c r="D738" s="298">
        <v>85488849.959999993</v>
      </c>
      <c r="E738" s="298">
        <v>58252.45</v>
      </c>
      <c r="F738" s="298">
        <v>5666926.7400000002</v>
      </c>
      <c r="G738" s="298">
        <v>5711993.9500000002</v>
      </c>
    </row>
    <row r="739" spans="2:7" x14ac:dyDescent="0.25">
      <c r="B739" s="339" t="s">
        <v>562</v>
      </c>
      <c r="C739" s="298">
        <v>173562878</v>
      </c>
      <c r="D739" s="298">
        <v>192902851.02999997</v>
      </c>
      <c r="E739" s="298">
        <v>188450.96999999997</v>
      </c>
      <c r="F739" s="298">
        <v>13952985.98</v>
      </c>
      <c r="G739" s="298">
        <v>14466929.550000001</v>
      </c>
    </row>
    <row r="740" spans="2:7" x14ac:dyDescent="0.25">
      <c r="B740" s="339" t="s">
        <v>589</v>
      </c>
      <c r="C740" s="298"/>
      <c r="D740" s="298">
        <v>29084.75</v>
      </c>
      <c r="E740" s="298">
        <v>29084.75</v>
      </c>
      <c r="F740" s="298">
        <v>29084.75</v>
      </c>
      <c r="G740" s="298">
        <v>29084.75</v>
      </c>
    </row>
    <row r="741" spans="2:7" x14ac:dyDescent="0.25">
      <c r="B741" s="339" t="s">
        <v>737</v>
      </c>
      <c r="C741" s="298">
        <v>130744518</v>
      </c>
      <c r="D741" s="298">
        <v>46531518</v>
      </c>
      <c r="E741" s="298">
        <v>556223.82999999996</v>
      </c>
      <c r="F741" s="298">
        <v>556223.82999999996</v>
      </c>
      <c r="G741" s="298">
        <v>556223.82999999996</v>
      </c>
    </row>
    <row r="742" spans="2:7" x14ac:dyDescent="0.25">
      <c r="B742" s="339" t="s">
        <v>560</v>
      </c>
      <c r="C742" s="298">
        <v>120235363</v>
      </c>
      <c r="D742" s="298">
        <v>131390915.19</v>
      </c>
      <c r="E742" s="298">
        <v>1264775.6599999999</v>
      </c>
      <c r="F742" s="298">
        <v>10095230.720000001</v>
      </c>
      <c r="G742" s="298">
        <v>10957806.59</v>
      </c>
    </row>
    <row r="743" spans="2:7" x14ac:dyDescent="0.25">
      <c r="B743" s="339" t="s">
        <v>777</v>
      </c>
      <c r="C743" s="298"/>
      <c r="D743" s="298">
        <v>42530.94</v>
      </c>
      <c r="E743" s="298">
        <v>42530.94</v>
      </c>
      <c r="F743" s="298">
        <v>42530.94</v>
      </c>
      <c r="G743" s="298">
        <v>42530.94</v>
      </c>
    </row>
    <row r="744" spans="2:7" x14ac:dyDescent="0.25">
      <c r="B744" s="339" t="s">
        <v>546</v>
      </c>
      <c r="C744" s="298">
        <v>121890266</v>
      </c>
      <c r="D744" s="298">
        <v>122779479.14</v>
      </c>
      <c r="E744" s="298">
        <v>-231110.95</v>
      </c>
      <c r="F744" s="298">
        <v>7931945.5700000003</v>
      </c>
      <c r="G744" s="298">
        <v>7944892.9600000009</v>
      </c>
    </row>
    <row r="745" spans="2:7" x14ac:dyDescent="0.25">
      <c r="B745" s="339" t="s">
        <v>821</v>
      </c>
      <c r="C745" s="298"/>
      <c r="D745" s="298">
        <v>70000000</v>
      </c>
      <c r="E745" s="298"/>
      <c r="F745" s="298"/>
      <c r="G745" s="298"/>
    </row>
    <row r="746" spans="2:7" x14ac:dyDescent="0.25">
      <c r="B746" s="339" t="s">
        <v>529</v>
      </c>
      <c r="C746" s="298">
        <v>67713517</v>
      </c>
      <c r="D746" s="298">
        <v>177689517</v>
      </c>
      <c r="E746" s="298">
        <v>12169000</v>
      </c>
      <c r="F746" s="298">
        <v>5987763.9000000004</v>
      </c>
      <c r="G746" s="298">
        <v>90137763.900000006</v>
      </c>
    </row>
    <row r="747" spans="2:7" x14ac:dyDescent="0.25">
      <c r="B747" s="339" t="s">
        <v>538</v>
      </c>
      <c r="C747" s="298">
        <v>214738727</v>
      </c>
      <c r="D747" s="298">
        <v>214738727</v>
      </c>
      <c r="E747" s="298">
        <v>0</v>
      </c>
      <c r="F747" s="298">
        <v>17116688.140000001</v>
      </c>
      <c r="G747" s="298">
        <v>5557005.1699999999</v>
      </c>
    </row>
    <row r="748" spans="2:7" x14ac:dyDescent="0.25">
      <c r="B748" s="338" t="s">
        <v>822</v>
      </c>
      <c r="C748" s="318">
        <v>407538073</v>
      </c>
      <c r="D748" s="318">
        <v>289699823</v>
      </c>
      <c r="E748" s="318">
        <v>15541405.84</v>
      </c>
      <c r="F748" s="318">
        <v>15541405.84</v>
      </c>
      <c r="G748" s="318">
        <v>15541405.84</v>
      </c>
    </row>
    <row r="749" spans="2:7" x14ac:dyDescent="0.25">
      <c r="B749" s="339" t="s">
        <v>823</v>
      </c>
      <c r="C749" s="298">
        <v>407538073</v>
      </c>
      <c r="D749" s="298">
        <v>289699823</v>
      </c>
      <c r="E749" s="298">
        <v>15541405.84</v>
      </c>
      <c r="F749" s="298">
        <v>15541405.84</v>
      </c>
      <c r="G749" s="298">
        <v>15541405.84</v>
      </c>
    </row>
    <row r="750" spans="2:7" x14ac:dyDescent="0.25">
      <c r="B750" s="345" t="s">
        <v>824</v>
      </c>
      <c r="C750" s="302">
        <v>570048148</v>
      </c>
      <c r="D750" s="302">
        <v>622504219.20000005</v>
      </c>
      <c r="E750" s="302">
        <v>28931254.339999996</v>
      </c>
      <c r="F750" s="302">
        <v>63864355.299999997</v>
      </c>
      <c r="G750" s="302">
        <v>63172524.660000004</v>
      </c>
    </row>
    <row r="751" spans="2:7" x14ac:dyDescent="0.25">
      <c r="B751" s="339" t="s">
        <v>825</v>
      </c>
      <c r="C751" s="298">
        <v>934236</v>
      </c>
      <c r="D751" s="298">
        <v>56849814.200000003</v>
      </c>
      <c r="E751" s="298">
        <v>2635462.67</v>
      </c>
      <c r="F751" s="298">
        <v>6037855.1899999995</v>
      </c>
      <c r="G751" s="298">
        <v>5910707.290000001</v>
      </c>
    </row>
    <row r="752" spans="2:7" x14ac:dyDescent="0.25">
      <c r="B752" s="339" t="s">
        <v>559</v>
      </c>
      <c r="C752" s="298">
        <v>569113912</v>
      </c>
      <c r="D752" s="298">
        <v>565654405</v>
      </c>
      <c r="E752" s="298">
        <v>26295791.669999998</v>
      </c>
      <c r="F752" s="298">
        <v>57826500.109999999</v>
      </c>
      <c r="G752" s="298">
        <v>57261817.370000005</v>
      </c>
    </row>
    <row r="753" spans="2:7" x14ac:dyDescent="0.25">
      <c r="B753" s="338" t="s">
        <v>826</v>
      </c>
      <c r="C753" s="318">
        <v>55775734</v>
      </c>
      <c r="D753" s="318">
        <v>65622987</v>
      </c>
      <c r="E753" s="318">
        <v>6114453.29</v>
      </c>
      <c r="F753" s="318">
        <v>4424941.9000000004</v>
      </c>
      <c r="G753" s="318">
        <v>4759103.41</v>
      </c>
    </row>
    <row r="754" spans="2:7" x14ac:dyDescent="0.25">
      <c r="B754" s="339" t="s">
        <v>536</v>
      </c>
      <c r="C754" s="298">
        <v>55775734</v>
      </c>
      <c r="D754" s="298">
        <v>65622987</v>
      </c>
      <c r="E754" s="298">
        <v>6114453.29</v>
      </c>
      <c r="F754" s="298">
        <v>4424941.9000000004</v>
      </c>
      <c r="G754" s="298">
        <v>4759103.41</v>
      </c>
    </row>
    <row r="755" spans="2:7" x14ac:dyDescent="0.25">
      <c r="B755" s="345" t="s">
        <v>827</v>
      </c>
      <c r="C755" s="302">
        <v>317021740</v>
      </c>
      <c r="D755" s="302">
        <v>331531740</v>
      </c>
      <c r="E755" s="302">
        <v>34701737.57</v>
      </c>
      <c r="F755" s="302">
        <v>34566439.890000001</v>
      </c>
      <c r="G755" s="302">
        <v>34309556.580000006</v>
      </c>
    </row>
    <row r="756" spans="2:7" x14ac:dyDescent="0.25">
      <c r="B756" s="339" t="s">
        <v>667</v>
      </c>
      <c r="C756" s="298">
        <v>100000</v>
      </c>
      <c r="D756" s="298">
        <v>100000</v>
      </c>
      <c r="E756" s="298"/>
      <c r="F756" s="298"/>
      <c r="G756" s="298"/>
    </row>
    <row r="757" spans="2:7" x14ac:dyDescent="0.25">
      <c r="B757" s="339" t="s">
        <v>583</v>
      </c>
      <c r="C757" s="298"/>
      <c r="D757" s="298">
        <v>7000</v>
      </c>
      <c r="E757" s="298"/>
      <c r="F757" s="298"/>
      <c r="G757" s="298"/>
    </row>
    <row r="758" spans="2:7" x14ac:dyDescent="0.25">
      <c r="B758" s="339" t="s">
        <v>564</v>
      </c>
      <c r="C758" s="298">
        <v>316921740</v>
      </c>
      <c r="D758" s="298">
        <v>331459740</v>
      </c>
      <c r="E758" s="298">
        <v>34701737.57</v>
      </c>
      <c r="F758" s="298">
        <v>34566439.890000001</v>
      </c>
      <c r="G758" s="298">
        <v>34309556.580000006</v>
      </c>
    </row>
    <row r="759" spans="2:7" x14ac:dyDescent="0.25">
      <c r="B759" s="339" t="s">
        <v>755</v>
      </c>
      <c r="C759" s="298"/>
      <c r="D759" s="298">
        <v>-35000</v>
      </c>
      <c r="E759" s="298">
        <v>0</v>
      </c>
      <c r="F759" s="298">
        <v>0</v>
      </c>
      <c r="G759" s="298">
        <v>0</v>
      </c>
    </row>
    <row r="760" spans="2:7" x14ac:dyDescent="0.25">
      <c r="B760" s="339" t="s">
        <v>795</v>
      </c>
      <c r="C760" s="298"/>
      <c r="D760" s="298">
        <v>0</v>
      </c>
      <c r="E760" s="298"/>
      <c r="F760" s="298"/>
      <c r="G760" s="298"/>
    </row>
    <row r="761" spans="2:7" x14ac:dyDescent="0.25">
      <c r="B761" s="339" t="s">
        <v>610</v>
      </c>
      <c r="C761" s="298"/>
      <c r="D761" s="298">
        <v>0</v>
      </c>
      <c r="E761" s="298"/>
      <c r="F761" s="298"/>
      <c r="G761" s="298"/>
    </row>
    <row r="762" spans="2:7" x14ac:dyDescent="0.25">
      <c r="B762" s="335" t="s">
        <v>828</v>
      </c>
      <c r="C762" s="336">
        <v>2541411258</v>
      </c>
      <c r="D762" s="336">
        <v>2716819740</v>
      </c>
      <c r="E762" s="336">
        <v>260399669.77000001</v>
      </c>
      <c r="F762" s="336">
        <v>261390734.45999998</v>
      </c>
      <c r="G762" s="336">
        <v>289085651.49000001</v>
      </c>
    </row>
    <row r="763" spans="2:7" x14ac:dyDescent="0.25">
      <c r="B763" s="337" t="s">
        <v>829</v>
      </c>
      <c r="C763" s="298">
        <v>2541411258</v>
      </c>
      <c r="D763" s="298">
        <v>2716819740</v>
      </c>
      <c r="E763" s="298">
        <v>260399669.77000001</v>
      </c>
      <c r="F763" s="298">
        <v>261390734.45999998</v>
      </c>
      <c r="G763" s="298">
        <v>289085651.49000001</v>
      </c>
    </row>
    <row r="764" spans="2:7" x14ac:dyDescent="0.25">
      <c r="B764" s="338" t="s">
        <v>830</v>
      </c>
      <c r="C764" s="318">
        <v>1129405244</v>
      </c>
      <c r="D764" s="318">
        <v>937905217</v>
      </c>
      <c r="E764" s="318">
        <v>85054643.25</v>
      </c>
      <c r="F764" s="318">
        <v>111303533.44</v>
      </c>
      <c r="G764" s="318">
        <v>110570701.31</v>
      </c>
    </row>
    <row r="765" spans="2:7" x14ac:dyDescent="0.25">
      <c r="B765" s="339" t="s">
        <v>536</v>
      </c>
      <c r="C765" s="298">
        <v>710449988</v>
      </c>
      <c r="D765" s="298">
        <v>567805329.83000004</v>
      </c>
      <c r="E765" s="298">
        <v>56504418.109999999</v>
      </c>
      <c r="F765" s="298">
        <v>68308694.260000005</v>
      </c>
      <c r="G765" s="298">
        <v>66341002.940000005</v>
      </c>
    </row>
    <row r="766" spans="2:7" x14ac:dyDescent="0.25">
      <c r="B766" s="339" t="s">
        <v>624</v>
      </c>
      <c r="C766" s="298">
        <v>200652722</v>
      </c>
      <c r="D766" s="298">
        <v>136247495.99000001</v>
      </c>
      <c r="E766" s="298">
        <v>15992781.289999999</v>
      </c>
      <c r="F766" s="298">
        <v>17926523.459999997</v>
      </c>
      <c r="G766" s="298">
        <v>17986615.299999997</v>
      </c>
    </row>
    <row r="767" spans="2:7" x14ac:dyDescent="0.25">
      <c r="B767" s="339" t="s">
        <v>528</v>
      </c>
      <c r="C767" s="298">
        <v>196602534</v>
      </c>
      <c r="D767" s="298">
        <v>210552391.18000001</v>
      </c>
      <c r="E767" s="298">
        <v>11269443.85</v>
      </c>
      <c r="F767" s="298">
        <v>21312030.010000002</v>
      </c>
      <c r="G767" s="298">
        <v>22486797.360000003</v>
      </c>
    </row>
    <row r="768" spans="2:7" x14ac:dyDescent="0.25">
      <c r="B768" s="339" t="s">
        <v>529</v>
      </c>
      <c r="C768" s="298">
        <v>21700000</v>
      </c>
      <c r="D768" s="298">
        <v>23300000</v>
      </c>
      <c r="E768" s="298">
        <v>1288000</v>
      </c>
      <c r="F768" s="298">
        <v>3756285.71</v>
      </c>
      <c r="G768" s="298">
        <v>3756285.71</v>
      </c>
    </row>
    <row r="769" spans="2:7" x14ac:dyDescent="0.25">
      <c r="B769" s="338" t="s">
        <v>831</v>
      </c>
      <c r="C769" s="318">
        <v>234606226</v>
      </c>
      <c r="D769" s="318">
        <v>303454708</v>
      </c>
      <c r="E769" s="318">
        <v>11913014.359999999</v>
      </c>
      <c r="F769" s="318">
        <v>25960461.189999998</v>
      </c>
      <c r="G769" s="318">
        <v>21877180.309999999</v>
      </c>
    </row>
    <row r="770" spans="2:7" x14ac:dyDescent="0.25">
      <c r="B770" s="339" t="s">
        <v>832</v>
      </c>
      <c r="C770" s="298">
        <v>180496543</v>
      </c>
      <c r="D770" s="298">
        <v>238262597.96999997</v>
      </c>
      <c r="E770" s="298">
        <v>7809599.8300000001</v>
      </c>
      <c r="F770" s="298">
        <v>20450442.09</v>
      </c>
      <c r="G770" s="298">
        <v>18983328.5</v>
      </c>
    </row>
    <row r="771" spans="2:7" x14ac:dyDescent="0.25">
      <c r="B771" s="339" t="s">
        <v>675</v>
      </c>
      <c r="C771" s="298">
        <v>54109683</v>
      </c>
      <c r="D771" s="298">
        <v>65192110.030000001</v>
      </c>
      <c r="E771" s="298">
        <v>4103414.5300000003</v>
      </c>
      <c r="F771" s="298">
        <v>5510019.0999999996</v>
      </c>
      <c r="G771" s="298">
        <v>2893851.81</v>
      </c>
    </row>
    <row r="772" spans="2:7" x14ac:dyDescent="0.25">
      <c r="B772" s="338" t="s">
        <v>833</v>
      </c>
      <c r="C772" s="318">
        <v>1177399788</v>
      </c>
      <c r="D772" s="318">
        <v>1475459815</v>
      </c>
      <c r="E772" s="318">
        <v>163432012.16</v>
      </c>
      <c r="F772" s="318">
        <v>124126739.83</v>
      </c>
      <c r="G772" s="318">
        <v>156637769.87</v>
      </c>
    </row>
    <row r="773" spans="2:7" x14ac:dyDescent="0.25">
      <c r="B773" s="339" t="s">
        <v>678</v>
      </c>
      <c r="C773" s="298">
        <v>0</v>
      </c>
      <c r="D773" s="298">
        <v>31060000</v>
      </c>
      <c r="E773" s="298"/>
      <c r="F773" s="298"/>
      <c r="G773" s="298"/>
    </row>
    <row r="774" spans="2:7" x14ac:dyDescent="0.25">
      <c r="B774" s="339" t="s">
        <v>546</v>
      </c>
      <c r="C774" s="298">
        <v>434114239</v>
      </c>
      <c r="D774" s="298">
        <v>709486625</v>
      </c>
      <c r="E774" s="298">
        <v>115647415.63</v>
      </c>
      <c r="F774" s="298">
        <v>63901501.269999996</v>
      </c>
      <c r="G774" s="298">
        <v>57278247.420000002</v>
      </c>
    </row>
    <row r="775" spans="2:7" x14ac:dyDescent="0.25">
      <c r="B775" s="339" t="s">
        <v>581</v>
      </c>
      <c r="C775" s="298"/>
      <c r="D775" s="298">
        <v>1908000</v>
      </c>
      <c r="E775" s="298">
        <v>3408333.12</v>
      </c>
      <c r="F775" s="298">
        <v>25400</v>
      </c>
      <c r="G775" s="298">
        <v>25400</v>
      </c>
    </row>
    <row r="776" spans="2:7" x14ac:dyDescent="0.25">
      <c r="B776" s="339" t="s">
        <v>775</v>
      </c>
      <c r="C776" s="298"/>
      <c r="D776" s="298">
        <v>10000000</v>
      </c>
      <c r="E776" s="298"/>
      <c r="F776" s="298"/>
      <c r="G776" s="298"/>
    </row>
    <row r="777" spans="2:7" x14ac:dyDescent="0.25">
      <c r="B777" s="339" t="s">
        <v>691</v>
      </c>
      <c r="C777" s="298"/>
      <c r="D777" s="298">
        <v>4407133</v>
      </c>
      <c r="E777" s="298">
        <v>0</v>
      </c>
      <c r="F777" s="298">
        <v>0</v>
      </c>
      <c r="G777" s="298">
        <v>7871200</v>
      </c>
    </row>
    <row r="778" spans="2:7" x14ac:dyDescent="0.25">
      <c r="B778" s="339" t="s">
        <v>834</v>
      </c>
      <c r="C778" s="298">
        <v>743285549</v>
      </c>
      <c r="D778" s="298">
        <v>718598057</v>
      </c>
      <c r="E778" s="298">
        <v>44376263.410000004</v>
      </c>
      <c r="F778" s="298">
        <v>60199838.560000002</v>
      </c>
      <c r="G778" s="298">
        <v>91462922.450000003</v>
      </c>
    </row>
    <row r="779" spans="2:7" x14ac:dyDescent="0.25">
      <c r="B779" s="339" t="s">
        <v>714</v>
      </c>
      <c r="C779" s="298"/>
      <c r="D779" s="298">
        <v>0</v>
      </c>
      <c r="E779" s="298"/>
      <c r="F779" s="298"/>
      <c r="G779" s="298"/>
    </row>
    <row r="780" spans="2:7" x14ac:dyDescent="0.25">
      <c r="B780" s="335" t="s">
        <v>835</v>
      </c>
      <c r="C780" s="336">
        <v>5610590710</v>
      </c>
      <c r="D780" s="336">
        <v>4141297388</v>
      </c>
      <c r="E780" s="336">
        <v>31376684.550000001</v>
      </c>
      <c r="F780" s="336">
        <v>246387858.32999998</v>
      </c>
      <c r="G780" s="336">
        <v>176520682</v>
      </c>
    </row>
    <row r="781" spans="2:7" x14ac:dyDescent="0.25">
      <c r="B781" s="337" t="s">
        <v>836</v>
      </c>
      <c r="C781" s="298">
        <v>5610590710</v>
      </c>
      <c r="D781" s="298">
        <v>4141297388</v>
      </c>
      <c r="E781" s="298">
        <v>31376684.550000001</v>
      </c>
      <c r="F781" s="298">
        <v>246387858.32999998</v>
      </c>
      <c r="G781" s="298">
        <v>176520682</v>
      </c>
    </row>
    <row r="782" spans="2:7" x14ac:dyDescent="0.25">
      <c r="B782" s="338" t="s">
        <v>837</v>
      </c>
      <c r="C782" s="318">
        <v>5427342125</v>
      </c>
      <c r="D782" s="318">
        <v>3958048803</v>
      </c>
      <c r="E782" s="318">
        <v>30861024.289999999</v>
      </c>
      <c r="F782" s="318">
        <v>226520739.40999997</v>
      </c>
      <c r="G782" s="318">
        <v>164051846.34</v>
      </c>
    </row>
    <row r="783" spans="2:7" x14ac:dyDescent="0.25">
      <c r="B783" s="339" t="s">
        <v>536</v>
      </c>
      <c r="C783" s="298">
        <v>1730050931</v>
      </c>
      <c r="D783" s="298">
        <v>1620594564.4200001</v>
      </c>
      <c r="E783" s="298">
        <v>10204266.310000001</v>
      </c>
      <c r="F783" s="298">
        <v>105277674.93999998</v>
      </c>
      <c r="G783" s="298">
        <v>91470180.319999993</v>
      </c>
    </row>
    <row r="784" spans="2:7" x14ac:dyDescent="0.25">
      <c r="B784" s="339" t="s">
        <v>624</v>
      </c>
      <c r="C784" s="298"/>
      <c r="D784" s="298">
        <v>-102000</v>
      </c>
      <c r="E784" s="298">
        <v>0</v>
      </c>
      <c r="F784" s="298">
        <v>0</v>
      </c>
      <c r="G784" s="298">
        <v>0</v>
      </c>
    </row>
    <row r="785" spans="2:7" x14ac:dyDescent="0.25">
      <c r="B785" s="339" t="s">
        <v>838</v>
      </c>
      <c r="C785" s="298">
        <v>120596</v>
      </c>
      <c r="D785" s="298">
        <v>66744490</v>
      </c>
      <c r="E785" s="298">
        <v>2904109.83</v>
      </c>
      <c r="F785" s="298">
        <v>575036.61</v>
      </c>
      <c r="G785" s="298">
        <v>575036.61</v>
      </c>
    </row>
    <row r="786" spans="2:7" x14ac:dyDescent="0.25">
      <c r="B786" s="339" t="s">
        <v>528</v>
      </c>
      <c r="C786" s="298">
        <v>147777562</v>
      </c>
      <c r="D786" s="298">
        <v>232362500</v>
      </c>
      <c r="E786" s="298">
        <v>1493137.97</v>
      </c>
      <c r="F786" s="298">
        <v>9966909.25</v>
      </c>
      <c r="G786" s="298">
        <v>6061200.5899999999</v>
      </c>
    </row>
    <row r="787" spans="2:7" x14ac:dyDescent="0.25">
      <c r="B787" s="339" t="s">
        <v>798</v>
      </c>
      <c r="C787" s="298"/>
      <c r="D787" s="298">
        <v>0</v>
      </c>
      <c r="E787" s="298"/>
      <c r="F787" s="298"/>
      <c r="G787" s="298"/>
    </row>
    <row r="788" spans="2:7" x14ac:dyDescent="0.25">
      <c r="B788" s="339" t="s">
        <v>808</v>
      </c>
      <c r="C788" s="298"/>
      <c r="D788" s="298">
        <v>-7333161.1600000001</v>
      </c>
      <c r="E788" s="298"/>
      <c r="F788" s="298"/>
      <c r="G788" s="298"/>
    </row>
    <row r="789" spans="2:7" x14ac:dyDescent="0.25">
      <c r="B789" s="339" t="s">
        <v>559</v>
      </c>
      <c r="C789" s="298">
        <v>1053081564</v>
      </c>
      <c r="D789" s="298">
        <v>447739899.73999977</v>
      </c>
      <c r="E789" s="298">
        <v>1676630.2</v>
      </c>
      <c r="F789" s="298">
        <v>32268608.550000004</v>
      </c>
      <c r="G789" s="298">
        <v>12093670.869999999</v>
      </c>
    </row>
    <row r="790" spans="2:7" x14ac:dyDescent="0.25">
      <c r="B790" s="339" t="s">
        <v>839</v>
      </c>
      <c r="C790" s="298">
        <v>1937374339</v>
      </c>
      <c r="D790" s="298">
        <v>1023377091</v>
      </c>
      <c r="E790" s="298">
        <v>0</v>
      </c>
      <c r="F790" s="298">
        <v>211246.64</v>
      </c>
      <c r="G790" s="298">
        <v>8254503.0300000003</v>
      </c>
    </row>
    <row r="791" spans="2:7" x14ac:dyDescent="0.25">
      <c r="B791" s="339" t="s">
        <v>580</v>
      </c>
      <c r="C791" s="298"/>
      <c r="D791" s="298">
        <v>100000</v>
      </c>
      <c r="E791" s="298"/>
      <c r="F791" s="298"/>
      <c r="G791" s="298"/>
    </row>
    <row r="792" spans="2:7" x14ac:dyDescent="0.25">
      <c r="B792" s="339" t="s">
        <v>667</v>
      </c>
      <c r="C792" s="298"/>
      <c r="D792" s="298">
        <v>0</v>
      </c>
      <c r="E792" s="298"/>
      <c r="F792" s="298"/>
      <c r="G792" s="298"/>
    </row>
    <row r="793" spans="2:7" x14ac:dyDescent="0.25">
      <c r="B793" s="339" t="s">
        <v>564</v>
      </c>
      <c r="C793" s="298">
        <v>28207124</v>
      </c>
      <c r="D793" s="298">
        <v>27518210</v>
      </c>
      <c r="E793" s="298">
        <v>395377.77</v>
      </c>
      <c r="F793" s="298">
        <v>10203662.73</v>
      </c>
      <c r="G793" s="298">
        <v>12263921.59</v>
      </c>
    </row>
    <row r="794" spans="2:7" x14ac:dyDescent="0.25">
      <c r="B794" s="339" t="s">
        <v>755</v>
      </c>
      <c r="C794" s="298"/>
      <c r="D794" s="298">
        <v>0</v>
      </c>
      <c r="E794" s="298">
        <v>0</v>
      </c>
      <c r="F794" s="298">
        <v>0</v>
      </c>
      <c r="G794" s="298">
        <v>0</v>
      </c>
    </row>
    <row r="795" spans="2:7" x14ac:dyDescent="0.25">
      <c r="B795" s="339" t="s">
        <v>529</v>
      </c>
      <c r="C795" s="298">
        <v>461230009</v>
      </c>
      <c r="D795" s="298">
        <v>475030009</v>
      </c>
      <c r="E795" s="298">
        <v>14187502.210000001</v>
      </c>
      <c r="F795" s="298">
        <v>68017600.689999998</v>
      </c>
      <c r="G795" s="298">
        <v>33333333.329999998</v>
      </c>
    </row>
    <row r="796" spans="2:7" x14ac:dyDescent="0.25">
      <c r="B796" s="339" t="s">
        <v>538</v>
      </c>
      <c r="C796" s="298">
        <v>69500000</v>
      </c>
      <c r="D796" s="298">
        <v>72017200</v>
      </c>
      <c r="E796" s="298"/>
      <c r="F796" s="298"/>
      <c r="G796" s="298"/>
    </row>
    <row r="797" spans="2:7" x14ac:dyDescent="0.25">
      <c r="B797" s="338" t="s">
        <v>840</v>
      </c>
      <c r="C797" s="318">
        <v>183248585</v>
      </c>
      <c r="D797" s="318">
        <v>183248585</v>
      </c>
      <c r="E797" s="318">
        <v>515660.26</v>
      </c>
      <c r="F797" s="318">
        <v>19867118.920000002</v>
      </c>
      <c r="G797" s="318">
        <v>12468835.660000002</v>
      </c>
    </row>
    <row r="798" spans="2:7" x14ac:dyDescent="0.25">
      <c r="B798" s="339" t="s">
        <v>576</v>
      </c>
      <c r="C798" s="298"/>
      <c r="D798" s="298">
        <v>30000</v>
      </c>
      <c r="E798" s="298"/>
      <c r="F798" s="298"/>
      <c r="G798" s="298"/>
    </row>
    <row r="799" spans="2:7" x14ac:dyDescent="0.25">
      <c r="B799" s="339" t="s">
        <v>838</v>
      </c>
      <c r="C799" s="298">
        <v>1050000</v>
      </c>
      <c r="D799" s="298">
        <v>50000</v>
      </c>
      <c r="E799" s="298">
        <v>0</v>
      </c>
      <c r="F799" s="298">
        <v>0</v>
      </c>
      <c r="G799" s="298">
        <v>0</v>
      </c>
    </row>
    <row r="800" spans="2:7" x14ac:dyDescent="0.25">
      <c r="B800" s="339" t="s">
        <v>528</v>
      </c>
      <c r="C800" s="298">
        <v>182198585</v>
      </c>
      <c r="D800" s="298">
        <v>183168585</v>
      </c>
      <c r="E800" s="298">
        <v>515660.26</v>
      </c>
      <c r="F800" s="298">
        <v>19867118.920000002</v>
      </c>
      <c r="G800" s="298">
        <v>12468835.660000002</v>
      </c>
    </row>
    <row r="801" spans="2:7" x14ac:dyDescent="0.25">
      <c r="B801" s="335" t="s">
        <v>841</v>
      </c>
      <c r="C801" s="336">
        <v>13772254962</v>
      </c>
      <c r="D801" s="336">
        <v>20335204962</v>
      </c>
      <c r="E801" s="336">
        <v>1633063541.3699999</v>
      </c>
      <c r="F801" s="336">
        <v>2314774520.7999997</v>
      </c>
      <c r="G801" s="336">
        <v>2065156506.0300002</v>
      </c>
    </row>
    <row r="802" spans="2:7" x14ac:dyDescent="0.25">
      <c r="B802" s="337" t="s">
        <v>842</v>
      </c>
      <c r="C802" s="298">
        <v>13772254962</v>
      </c>
      <c r="D802" s="298">
        <v>20335204962</v>
      </c>
      <c r="E802" s="298">
        <v>1633063541.3699999</v>
      </c>
      <c r="F802" s="298">
        <v>2314774520.7999997</v>
      </c>
      <c r="G802" s="298">
        <v>2065156506.0300002</v>
      </c>
    </row>
    <row r="803" spans="2:7" x14ac:dyDescent="0.25">
      <c r="B803" s="338" t="s">
        <v>843</v>
      </c>
      <c r="C803" s="318">
        <v>13772254962</v>
      </c>
      <c r="D803" s="318">
        <v>20335204962</v>
      </c>
      <c r="E803" s="318">
        <v>1633063541.3699999</v>
      </c>
      <c r="F803" s="318">
        <v>2314774520.7999997</v>
      </c>
      <c r="G803" s="318">
        <v>2065156506.0300002</v>
      </c>
    </row>
    <row r="804" spans="2:7" x14ac:dyDescent="0.25">
      <c r="B804" s="339" t="s">
        <v>536</v>
      </c>
      <c r="C804" s="298">
        <v>3867892478</v>
      </c>
      <c r="D804" s="298">
        <v>3411162478</v>
      </c>
      <c r="E804" s="298">
        <v>46173792.690000005</v>
      </c>
      <c r="F804" s="298">
        <v>283414111.88999999</v>
      </c>
      <c r="G804" s="298">
        <v>308753840.44</v>
      </c>
    </row>
    <row r="805" spans="2:7" x14ac:dyDescent="0.25">
      <c r="B805" s="339" t="s">
        <v>751</v>
      </c>
      <c r="C805" s="298">
        <v>2653513392</v>
      </c>
      <c r="D805" s="298">
        <v>4299820777.3199997</v>
      </c>
      <c r="E805" s="298">
        <v>430397668.94</v>
      </c>
      <c r="F805" s="298">
        <v>374102677</v>
      </c>
      <c r="G805" s="298">
        <v>352791696.71000004</v>
      </c>
    </row>
    <row r="806" spans="2:7" x14ac:dyDescent="0.25">
      <c r="B806" s="339" t="s">
        <v>753</v>
      </c>
      <c r="C806" s="298">
        <v>5806142388</v>
      </c>
      <c r="D806" s="298">
        <v>10500999521.440001</v>
      </c>
      <c r="E806" s="298">
        <v>1130377179.8</v>
      </c>
      <c r="F806" s="298">
        <v>1306886053.4299998</v>
      </c>
      <c r="G806" s="298">
        <v>895965301.6500001</v>
      </c>
    </row>
    <row r="807" spans="2:7" x14ac:dyDescent="0.25">
      <c r="B807" s="339" t="s">
        <v>558</v>
      </c>
      <c r="C807" s="298">
        <v>416437542</v>
      </c>
      <c r="D807" s="298">
        <v>504551648.60000002</v>
      </c>
      <c r="E807" s="298">
        <v>19169039.920000002</v>
      </c>
      <c r="F807" s="298">
        <v>19169039.920000002</v>
      </c>
      <c r="G807" s="298">
        <v>186062626.22999999</v>
      </c>
    </row>
    <row r="808" spans="2:7" x14ac:dyDescent="0.25">
      <c r="B808" s="339" t="s">
        <v>559</v>
      </c>
      <c r="C808" s="298">
        <v>744932575</v>
      </c>
      <c r="D808" s="298">
        <v>1188234644.01</v>
      </c>
      <c r="E808" s="298">
        <v>4445860.0199999996</v>
      </c>
      <c r="F808" s="298">
        <v>328702638.56</v>
      </c>
      <c r="G808" s="298">
        <v>319083041</v>
      </c>
    </row>
    <row r="809" spans="2:7" x14ac:dyDescent="0.25">
      <c r="B809" s="339" t="s">
        <v>580</v>
      </c>
      <c r="C809" s="298">
        <v>243336587</v>
      </c>
      <c r="D809" s="298">
        <v>390435892.63</v>
      </c>
      <c r="E809" s="298"/>
      <c r="F809" s="298"/>
      <c r="G809" s="298"/>
    </row>
    <row r="810" spans="2:7" x14ac:dyDescent="0.25">
      <c r="B810" s="339" t="s">
        <v>529</v>
      </c>
      <c r="C810" s="298">
        <v>40000000</v>
      </c>
      <c r="D810" s="298">
        <v>40000000</v>
      </c>
      <c r="E810" s="298">
        <v>2500000</v>
      </c>
      <c r="F810" s="298">
        <v>2500000</v>
      </c>
      <c r="G810" s="298">
        <v>2500000</v>
      </c>
    </row>
    <row r="811" spans="2:7" x14ac:dyDescent="0.25">
      <c r="B811" s="335" t="s">
        <v>844</v>
      </c>
      <c r="C811" s="336">
        <v>8623324578</v>
      </c>
      <c r="D811" s="336">
        <v>9544324578</v>
      </c>
      <c r="E811" s="336">
        <v>718466143.9799999</v>
      </c>
      <c r="F811" s="336">
        <v>718466143.9799999</v>
      </c>
      <c r="G811" s="336">
        <v>718466143.9799999</v>
      </c>
    </row>
    <row r="812" spans="2:7" x14ac:dyDescent="0.25">
      <c r="B812" s="337" t="s">
        <v>845</v>
      </c>
      <c r="C812" s="298">
        <v>8623324578</v>
      </c>
      <c r="D812" s="298">
        <v>9544324578</v>
      </c>
      <c r="E812" s="298">
        <v>718466143.9799999</v>
      </c>
      <c r="F812" s="298">
        <v>718466143.9799999</v>
      </c>
      <c r="G812" s="298">
        <v>718466143.9799999</v>
      </c>
    </row>
    <row r="813" spans="2:7" x14ac:dyDescent="0.25">
      <c r="B813" s="338" t="s">
        <v>846</v>
      </c>
      <c r="C813" s="318">
        <v>8623324578</v>
      </c>
      <c r="D813" s="318">
        <v>9544324578</v>
      </c>
      <c r="E813" s="318">
        <v>718466143.9799999</v>
      </c>
      <c r="F813" s="318">
        <v>718466143.9799999</v>
      </c>
      <c r="G813" s="318">
        <v>718466143.9799999</v>
      </c>
    </row>
    <row r="814" spans="2:7" x14ac:dyDescent="0.25">
      <c r="B814" s="339" t="s">
        <v>847</v>
      </c>
      <c r="C814" s="298"/>
      <c r="D814" s="298">
        <v>0</v>
      </c>
      <c r="E814" s="298"/>
      <c r="F814" s="298"/>
      <c r="G814" s="298"/>
    </row>
    <row r="815" spans="2:7" x14ac:dyDescent="0.25">
      <c r="B815" s="339" t="s">
        <v>592</v>
      </c>
      <c r="C815" s="298">
        <v>2796521</v>
      </c>
      <c r="D815" s="298">
        <v>2796521</v>
      </c>
      <c r="E815" s="298"/>
      <c r="F815" s="298"/>
      <c r="G815" s="298"/>
    </row>
    <row r="816" spans="2:7" x14ac:dyDescent="0.25">
      <c r="B816" s="339" t="s">
        <v>576</v>
      </c>
      <c r="C816" s="298"/>
      <c r="D816" s="298">
        <v>0</v>
      </c>
      <c r="E816" s="298"/>
      <c r="F816" s="298"/>
      <c r="G816" s="298"/>
    </row>
    <row r="817" spans="2:7" x14ac:dyDescent="0.25">
      <c r="B817" s="339" t="s">
        <v>624</v>
      </c>
      <c r="C817" s="298"/>
      <c r="D817" s="298">
        <v>0</v>
      </c>
      <c r="E817" s="298">
        <v>168369</v>
      </c>
      <c r="F817" s="298">
        <v>168369</v>
      </c>
      <c r="G817" s="298">
        <v>168369</v>
      </c>
    </row>
    <row r="818" spans="2:7" x14ac:dyDescent="0.25">
      <c r="B818" s="339" t="s">
        <v>647</v>
      </c>
      <c r="C818" s="298"/>
      <c r="D818" s="298">
        <v>0</v>
      </c>
      <c r="E818" s="298"/>
      <c r="F818" s="298"/>
      <c r="G818" s="298"/>
    </row>
    <row r="819" spans="2:7" x14ac:dyDescent="0.25">
      <c r="B819" s="339" t="s">
        <v>537</v>
      </c>
      <c r="C819" s="298"/>
      <c r="D819" s="298">
        <v>0</v>
      </c>
      <c r="E819" s="298">
        <v>869145</v>
      </c>
      <c r="F819" s="298">
        <v>869145</v>
      </c>
      <c r="G819" s="298">
        <v>869145</v>
      </c>
    </row>
    <row r="820" spans="2:7" x14ac:dyDescent="0.25">
      <c r="B820" s="339" t="s">
        <v>528</v>
      </c>
      <c r="C820" s="298">
        <v>8236380272</v>
      </c>
      <c r="D820" s="298">
        <v>9157380272</v>
      </c>
      <c r="E820" s="298">
        <v>685459144.57999992</v>
      </c>
      <c r="F820" s="298">
        <v>685459144.57999992</v>
      </c>
      <c r="G820" s="298">
        <v>685459144.57999992</v>
      </c>
    </row>
    <row r="821" spans="2:7" x14ac:dyDescent="0.25">
      <c r="B821" s="339" t="s">
        <v>608</v>
      </c>
      <c r="C821" s="298">
        <v>513825</v>
      </c>
      <c r="D821" s="298">
        <v>513825</v>
      </c>
      <c r="E821" s="298"/>
      <c r="F821" s="298"/>
      <c r="G821" s="298"/>
    </row>
    <row r="822" spans="2:7" x14ac:dyDescent="0.25">
      <c r="B822" s="339" t="s">
        <v>685</v>
      </c>
      <c r="C822" s="298"/>
      <c r="D822" s="298">
        <v>0</v>
      </c>
      <c r="E822" s="298"/>
      <c r="F822" s="298"/>
      <c r="G822" s="298"/>
    </row>
    <row r="823" spans="2:7" x14ac:dyDescent="0.25">
      <c r="B823" s="339" t="s">
        <v>529</v>
      </c>
      <c r="C823" s="298">
        <v>383633960</v>
      </c>
      <c r="D823" s="298">
        <v>383633960</v>
      </c>
      <c r="E823" s="298">
        <v>31969485.399999999</v>
      </c>
      <c r="F823" s="298">
        <v>31969485.399999999</v>
      </c>
      <c r="G823" s="298">
        <v>31969485.399999999</v>
      </c>
    </row>
    <row r="824" spans="2:7" x14ac:dyDescent="0.25">
      <c r="B824" s="335" t="s">
        <v>848</v>
      </c>
      <c r="C824" s="336">
        <v>11771691737</v>
      </c>
      <c r="D824" s="336">
        <v>14292491737</v>
      </c>
      <c r="E824" s="336">
        <v>429771100</v>
      </c>
      <c r="F824" s="336">
        <v>429771100</v>
      </c>
      <c r="G824" s="336">
        <v>429771100</v>
      </c>
    </row>
    <row r="825" spans="2:7" x14ac:dyDescent="0.25">
      <c r="B825" s="337" t="s">
        <v>849</v>
      </c>
      <c r="C825" s="298">
        <v>11771691737</v>
      </c>
      <c r="D825" s="298">
        <v>14292491737</v>
      </c>
      <c r="E825" s="298">
        <v>429771100</v>
      </c>
      <c r="F825" s="298">
        <v>429771100</v>
      </c>
      <c r="G825" s="298">
        <v>429771100</v>
      </c>
    </row>
    <row r="826" spans="2:7" x14ac:dyDescent="0.25">
      <c r="B826" s="338" t="s">
        <v>850</v>
      </c>
      <c r="C826" s="318">
        <v>11771691737</v>
      </c>
      <c r="D826" s="318">
        <v>14292491737</v>
      </c>
      <c r="E826" s="318">
        <v>429771100</v>
      </c>
      <c r="F826" s="318">
        <v>429771100</v>
      </c>
      <c r="G826" s="318">
        <v>429771100</v>
      </c>
    </row>
    <row r="827" spans="2:7" x14ac:dyDescent="0.25">
      <c r="B827" s="339" t="s">
        <v>536</v>
      </c>
      <c r="C827" s="298">
        <v>3544528837</v>
      </c>
      <c r="D827" s="298">
        <v>2625519454</v>
      </c>
      <c r="E827" s="298">
        <v>222703941</v>
      </c>
      <c r="F827" s="298">
        <v>222703941</v>
      </c>
      <c r="G827" s="298">
        <v>222703941</v>
      </c>
    </row>
    <row r="828" spans="2:7" x14ac:dyDescent="0.25">
      <c r="B828" s="339" t="s">
        <v>528</v>
      </c>
      <c r="C828" s="298">
        <v>2500000000</v>
      </c>
      <c r="D828" s="298">
        <v>4515342943</v>
      </c>
      <c r="E828" s="298"/>
      <c r="F828" s="298"/>
      <c r="G828" s="298"/>
    </row>
    <row r="829" spans="2:7" x14ac:dyDescent="0.25">
      <c r="B829" s="339" t="s">
        <v>559</v>
      </c>
      <c r="C829" s="298">
        <v>2012387500</v>
      </c>
      <c r="D829" s="298">
        <v>1304510564</v>
      </c>
      <c r="E829" s="298">
        <v>132277231</v>
      </c>
      <c r="F829" s="298">
        <v>132277231</v>
      </c>
      <c r="G829" s="298">
        <v>132277231</v>
      </c>
    </row>
    <row r="830" spans="2:7" x14ac:dyDescent="0.25">
      <c r="B830" s="339" t="s">
        <v>564</v>
      </c>
      <c r="C830" s="298">
        <v>1193975400</v>
      </c>
      <c r="D830" s="298">
        <v>805518776</v>
      </c>
      <c r="E830" s="298">
        <v>74789928</v>
      </c>
      <c r="F830" s="298">
        <v>74789928</v>
      </c>
      <c r="G830" s="298">
        <v>74789928</v>
      </c>
    </row>
    <row r="831" spans="2:7" x14ac:dyDescent="0.25">
      <c r="B831" s="339" t="s">
        <v>529</v>
      </c>
      <c r="C831" s="298">
        <v>2520800000</v>
      </c>
      <c r="D831" s="298">
        <v>5041600000</v>
      </c>
      <c r="E831" s="298"/>
      <c r="F831" s="298"/>
      <c r="G831" s="298"/>
    </row>
    <row r="832" spans="2:7" x14ac:dyDescent="0.25">
      <c r="B832" s="335" t="s">
        <v>851</v>
      </c>
      <c r="C832" s="336">
        <v>1524248087</v>
      </c>
      <c r="D832" s="336">
        <v>1524248087</v>
      </c>
      <c r="E832" s="336">
        <v>127020671</v>
      </c>
      <c r="F832" s="336">
        <v>127020671</v>
      </c>
      <c r="G832" s="336">
        <v>127020671</v>
      </c>
    </row>
    <row r="833" spans="2:7" x14ac:dyDescent="0.25">
      <c r="B833" s="337" t="s">
        <v>852</v>
      </c>
      <c r="C833" s="298">
        <v>1524248087</v>
      </c>
      <c r="D833" s="298">
        <v>1524248087</v>
      </c>
      <c r="E833" s="298">
        <v>127020671</v>
      </c>
      <c r="F833" s="298">
        <v>127020671</v>
      </c>
      <c r="G833" s="298">
        <v>127020671</v>
      </c>
    </row>
    <row r="834" spans="2:7" x14ac:dyDescent="0.25">
      <c r="B834" s="338" t="s">
        <v>853</v>
      </c>
      <c r="C834" s="318">
        <v>1524248087</v>
      </c>
      <c r="D834" s="318">
        <v>1524248087</v>
      </c>
      <c r="E834" s="318">
        <v>127020671</v>
      </c>
      <c r="F834" s="318">
        <v>127020671</v>
      </c>
      <c r="G834" s="318">
        <v>127020671</v>
      </c>
    </row>
    <row r="835" spans="2:7" x14ac:dyDescent="0.25">
      <c r="B835" s="337" t="s">
        <v>576</v>
      </c>
      <c r="C835" s="298"/>
      <c r="D835" s="298">
        <v>0</v>
      </c>
      <c r="E835" s="298"/>
      <c r="F835" s="298"/>
      <c r="G835" s="298"/>
    </row>
    <row r="836" spans="2:7" x14ac:dyDescent="0.25">
      <c r="B836" s="339" t="s">
        <v>528</v>
      </c>
      <c r="C836" s="298">
        <v>1521878287</v>
      </c>
      <c r="D836" s="298">
        <v>1521878287</v>
      </c>
      <c r="E836" s="298">
        <v>127020671</v>
      </c>
      <c r="F836" s="298">
        <v>127020671</v>
      </c>
      <c r="G836" s="298">
        <v>127020671</v>
      </c>
    </row>
    <row r="837" spans="2:7" x14ac:dyDescent="0.25">
      <c r="B837" s="339" t="s">
        <v>529</v>
      </c>
      <c r="C837" s="298">
        <v>2369800</v>
      </c>
      <c r="D837" s="298">
        <v>2369800</v>
      </c>
      <c r="E837" s="298"/>
      <c r="F837" s="298"/>
      <c r="G837" s="298"/>
    </row>
    <row r="838" spans="2:7" x14ac:dyDescent="0.25">
      <c r="B838" s="335" t="s">
        <v>854</v>
      </c>
      <c r="C838" s="336">
        <v>1825371875</v>
      </c>
      <c r="D838" s="336">
        <v>1825371875</v>
      </c>
      <c r="E838" s="336">
        <v>152114321</v>
      </c>
      <c r="F838" s="336">
        <v>152114321</v>
      </c>
      <c r="G838" s="336">
        <v>152114321</v>
      </c>
    </row>
    <row r="839" spans="2:7" x14ac:dyDescent="0.25">
      <c r="B839" s="337" t="s">
        <v>855</v>
      </c>
      <c r="C839" s="298">
        <v>1825371875</v>
      </c>
      <c r="D839" s="298">
        <v>1825371875</v>
      </c>
      <c r="E839" s="298">
        <v>152114321</v>
      </c>
      <c r="F839" s="298">
        <v>152114321</v>
      </c>
      <c r="G839" s="298">
        <v>152114321</v>
      </c>
    </row>
    <row r="840" spans="2:7" x14ac:dyDescent="0.25">
      <c r="B840" s="338" t="s">
        <v>856</v>
      </c>
      <c r="C840" s="318">
        <v>1825371875</v>
      </c>
      <c r="D840" s="318">
        <v>1825371875</v>
      </c>
      <c r="E840" s="318">
        <v>152114321</v>
      </c>
      <c r="F840" s="318">
        <v>152114321</v>
      </c>
      <c r="G840" s="318">
        <v>152114321</v>
      </c>
    </row>
    <row r="841" spans="2:7" x14ac:dyDescent="0.25">
      <c r="B841" s="337" t="s">
        <v>649</v>
      </c>
      <c r="C841" s="298"/>
      <c r="D841" s="298">
        <v>0</v>
      </c>
      <c r="E841" s="298"/>
      <c r="F841" s="298"/>
      <c r="G841" s="298"/>
    </row>
    <row r="842" spans="2:7" x14ac:dyDescent="0.25">
      <c r="B842" s="339" t="s">
        <v>647</v>
      </c>
      <c r="C842" s="298"/>
      <c r="D842" s="298">
        <v>0</v>
      </c>
      <c r="E842" s="298">
        <v>988914</v>
      </c>
      <c r="F842" s="298">
        <v>988914</v>
      </c>
      <c r="G842" s="298">
        <v>988914</v>
      </c>
    </row>
    <row r="843" spans="2:7" x14ac:dyDescent="0.25">
      <c r="B843" s="339" t="s">
        <v>537</v>
      </c>
      <c r="C843" s="298"/>
      <c r="D843" s="298">
        <v>0</v>
      </c>
      <c r="E843" s="298"/>
      <c r="F843" s="298"/>
      <c r="G843" s="298"/>
    </row>
    <row r="844" spans="2:7" x14ac:dyDescent="0.25">
      <c r="B844" s="339" t="s">
        <v>528</v>
      </c>
      <c r="C844" s="298">
        <v>1685781875</v>
      </c>
      <c r="D844" s="298">
        <v>1685781875</v>
      </c>
      <c r="E844" s="298">
        <v>139492907</v>
      </c>
      <c r="F844" s="298">
        <v>139492907</v>
      </c>
      <c r="G844" s="298">
        <v>139492907</v>
      </c>
    </row>
    <row r="845" spans="2:7" x14ac:dyDescent="0.25">
      <c r="B845" s="339" t="s">
        <v>529</v>
      </c>
      <c r="C845" s="298">
        <v>139590000</v>
      </c>
      <c r="D845" s="298">
        <v>139590000</v>
      </c>
      <c r="E845" s="298">
        <v>11632500</v>
      </c>
      <c r="F845" s="298">
        <v>11632500</v>
      </c>
      <c r="G845" s="298">
        <v>11632500</v>
      </c>
    </row>
    <row r="846" spans="2:7" x14ac:dyDescent="0.25">
      <c r="B846" s="335" t="s">
        <v>857</v>
      </c>
      <c r="C846" s="336">
        <v>337728228</v>
      </c>
      <c r="D846" s="336">
        <v>402089713</v>
      </c>
      <c r="E846" s="336">
        <v>30119888.620000001</v>
      </c>
      <c r="F846" s="336">
        <v>31015537.359999999</v>
      </c>
      <c r="G846" s="336">
        <v>32267816.739999998</v>
      </c>
    </row>
    <row r="847" spans="2:7" x14ac:dyDescent="0.25">
      <c r="B847" s="337" t="s">
        <v>858</v>
      </c>
      <c r="C847" s="298">
        <v>337728228</v>
      </c>
      <c r="D847" s="298">
        <v>402089713</v>
      </c>
      <c r="E847" s="298">
        <v>30119888.620000001</v>
      </c>
      <c r="F847" s="298">
        <v>31015537.359999999</v>
      </c>
      <c r="G847" s="298">
        <v>32267816.739999998</v>
      </c>
    </row>
    <row r="848" spans="2:7" x14ac:dyDescent="0.25">
      <c r="B848" s="338" t="s">
        <v>859</v>
      </c>
      <c r="C848" s="318">
        <v>337728228</v>
      </c>
      <c r="D848" s="318">
        <v>402089713</v>
      </c>
      <c r="E848" s="318">
        <v>30119888.620000001</v>
      </c>
      <c r="F848" s="318">
        <v>31015537.359999999</v>
      </c>
      <c r="G848" s="318">
        <v>32267816.739999998</v>
      </c>
    </row>
    <row r="849" spans="2:7" x14ac:dyDescent="0.25">
      <c r="B849" s="337" t="s">
        <v>576</v>
      </c>
      <c r="C849" s="298"/>
      <c r="D849" s="298">
        <v>326944.96000000002</v>
      </c>
      <c r="E849" s="298"/>
      <c r="F849" s="298"/>
      <c r="G849" s="298"/>
    </row>
    <row r="850" spans="2:7" x14ac:dyDescent="0.25">
      <c r="B850" s="339" t="s">
        <v>860</v>
      </c>
      <c r="C850" s="298">
        <v>10000</v>
      </c>
      <c r="D850" s="298">
        <v>0</v>
      </c>
      <c r="E850" s="298"/>
      <c r="F850" s="298"/>
      <c r="G850" s="298"/>
    </row>
    <row r="851" spans="2:7" x14ac:dyDescent="0.25">
      <c r="B851" s="339" t="s">
        <v>528</v>
      </c>
      <c r="C851" s="298">
        <v>334203628</v>
      </c>
      <c r="D851" s="298">
        <v>395848168.04000002</v>
      </c>
      <c r="E851" s="298">
        <v>29834888.620000001</v>
      </c>
      <c r="F851" s="298">
        <v>30730537.359999999</v>
      </c>
      <c r="G851" s="298">
        <v>31982816.739999998</v>
      </c>
    </row>
    <row r="852" spans="2:7" x14ac:dyDescent="0.25">
      <c r="B852" s="339" t="s">
        <v>529</v>
      </c>
      <c r="C852" s="298">
        <v>3514600</v>
      </c>
      <c r="D852" s="298">
        <v>5914600</v>
      </c>
      <c r="E852" s="298">
        <v>285000</v>
      </c>
      <c r="F852" s="298">
        <v>285000</v>
      </c>
      <c r="G852" s="298">
        <v>285000</v>
      </c>
    </row>
    <row r="853" spans="2:7" x14ac:dyDescent="0.25">
      <c r="B853" s="335" t="s">
        <v>1007</v>
      </c>
      <c r="C853" s="336">
        <v>1172006944</v>
      </c>
      <c r="D853" s="336">
        <v>1172006944</v>
      </c>
      <c r="E853" s="336">
        <v>101340499.41</v>
      </c>
      <c r="F853" s="336">
        <v>101340499.41</v>
      </c>
      <c r="G853" s="336">
        <v>101340499.41</v>
      </c>
    </row>
    <row r="854" spans="2:7" x14ac:dyDescent="0.25">
      <c r="B854" s="337" t="s">
        <v>1008</v>
      </c>
      <c r="C854" s="298">
        <v>1172006944</v>
      </c>
      <c r="D854" s="298">
        <v>1172006944</v>
      </c>
      <c r="E854" s="298">
        <v>101340499.41</v>
      </c>
      <c r="F854" s="298">
        <v>101340499.41</v>
      </c>
      <c r="G854" s="298">
        <v>101340499.41</v>
      </c>
    </row>
    <row r="855" spans="2:7" x14ac:dyDescent="0.25">
      <c r="B855" s="338" t="s">
        <v>1009</v>
      </c>
      <c r="C855" s="318">
        <v>1172006944</v>
      </c>
      <c r="D855" s="318">
        <v>1172006944</v>
      </c>
      <c r="E855" s="318">
        <v>101340499.41</v>
      </c>
      <c r="F855" s="318">
        <v>101340499.41</v>
      </c>
      <c r="G855" s="318">
        <v>101340499.41</v>
      </c>
    </row>
    <row r="856" spans="2:7" x14ac:dyDescent="0.25">
      <c r="B856" s="339" t="s">
        <v>847</v>
      </c>
      <c r="C856" s="298"/>
      <c r="D856" s="298">
        <v>0</v>
      </c>
      <c r="E856" s="298"/>
      <c r="F856" s="298"/>
      <c r="G856" s="298"/>
    </row>
    <row r="857" spans="2:7" x14ac:dyDescent="0.25">
      <c r="B857" s="339" t="s">
        <v>861</v>
      </c>
      <c r="C857" s="298">
        <v>220225275</v>
      </c>
      <c r="D857" s="298">
        <v>220405429</v>
      </c>
      <c r="E857" s="298">
        <v>22037418.5</v>
      </c>
      <c r="F857" s="298">
        <v>22037418.5</v>
      </c>
      <c r="G857" s="298">
        <v>22037418.5</v>
      </c>
    </row>
    <row r="858" spans="2:7" x14ac:dyDescent="0.25">
      <c r="B858" s="339" t="s">
        <v>649</v>
      </c>
      <c r="C858" s="298"/>
      <c r="D858" s="298">
        <v>0</v>
      </c>
      <c r="E858" s="298"/>
      <c r="F858" s="298"/>
      <c r="G858" s="298"/>
    </row>
    <row r="859" spans="2:7" x14ac:dyDescent="0.25">
      <c r="B859" s="339" t="s">
        <v>647</v>
      </c>
      <c r="C859" s="298"/>
      <c r="D859" s="298">
        <v>0</v>
      </c>
      <c r="E859" s="298">
        <v>124999</v>
      </c>
      <c r="F859" s="298">
        <v>124999</v>
      </c>
      <c r="G859" s="298">
        <v>124999</v>
      </c>
    </row>
    <row r="860" spans="2:7" x14ac:dyDescent="0.25">
      <c r="B860" s="339" t="s">
        <v>537</v>
      </c>
      <c r="C860" s="298"/>
      <c r="D860" s="298">
        <v>0</v>
      </c>
      <c r="E860" s="298"/>
      <c r="F860" s="298"/>
      <c r="G860" s="298"/>
    </row>
    <row r="861" spans="2:7" x14ac:dyDescent="0.25">
      <c r="B861" s="339" t="s">
        <v>528</v>
      </c>
      <c r="C861" s="298">
        <v>950567285</v>
      </c>
      <c r="D861" s="298">
        <v>950387131</v>
      </c>
      <c r="E861" s="298">
        <v>79043439.909999996</v>
      </c>
      <c r="F861" s="298">
        <v>79043439.909999996</v>
      </c>
      <c r="G861" s="298">
        <v>79043439.909999996</v>
      </c>
    </row>
    <row r="862" spans="2:7" x14ac:dyDescent="0.25">
      <c r="B862" s="339" t="s">
        <v>608</v>
      </c>
      <c r="C862" s="298">
        <v>514400</v>
      </c>
      <c r="D862" s="298">
        <v>514400</v>
      </c>
      <c r="E862" s="298"/>
      <c r="F862" s="298"/>
      <c r="G862" s="298"/>
    </row>
    <row r="863" spans="2:7" x14ac:dyDescent="0.25">
      <c r="B863" s="339" t="s">
        <v>685</v>
      </c>
      <c r="C863" s="298"/>
      <c r="D863" s="298">
        <v>0</v>
      </c>
      <c r="E863" s="298"/>
      <c r="F863" s="298"/>
      <c r="G863" s="298"/>
    </row>
    <row r="864" spans="2:7" x14ac:dyDescent="0.25">
      <c r="B864" s="339" t="s">
        <v>529</v>
      </c>
      <c r="C864" s="298">
        <v>699984</v>
      </c>
      <c r="D864" s="298">
        <v>699984</v>
      </c>
      <c r="E864" s="298">
        <v>134642</v>
      </c>
      <c r="F864" s="298">
        <v>134642</v>
      </c>
      <c r="G864" s="298">
        <v>134642</v>
      </c>
    </row>
    <row r="865" spans="2:7" x14ac:dyDescent="0.25">
      <c r="B865" s="335" t="s">
        <v>862</v>
      </c>
      <c r="C865" s="336">
        <v>696669483</v>
      </c>
      <c r="D865" s="336">
        <v>981232147.12</v>
      </c>
      <c r="E865" s="336">
        <v>53833246.07</v>
      </c>
      <c r="F865" s="336">
        <v>57284736.970000006</v>
      </c>
      <c r="G865" s="336">
        <v>55642073.00999999</v>
      </c>
    </row>
    <row r="866" spans="2:7" x14ac:dyDescent="0.25">
      <c r="B866" s="337" t="s">
        <v>863</v>
      </c>
      <c r="C866" s="298">
        <v>696669483</v>
      </c>
      <c r="D866" s="298">
        <v>981232147.12</v>
      </c>
      <c r="E866" s="298">
        <v>53833246.07</v>
      </c>
      <c r="F866" s="298">
        <v>57284736.970000006</v>
      </c>
      <c r="G866" s="298">
        <v>55642073.00999999</v>
      </c>
    </row>
    <row r="867" spans="2:7" x14ac:dyDescent="0.25">
      <c r="B867" s="338" t="s">
        <v>864</v>
      </c>
      <c r="C867" s="318">
        <v>696669483</v>
      </c>
      <c r="D867" s="318">
        <v>981232147.12</v>
      </c>
      <c r="E867" s="318">
        <v>53833246.07</v>
      </c>
      <c r="F867" s="318">
        <v>57284736.970000006</v>
      </c>
      <c r="G867" s="318">
        <v>55642073.00999999</v>
      </c>
    </row>
    <row r="868" spans="2:7" x14ac:dyDescent="0.25">
      <c r="B868" s="337" t="s">
        <v>861</v>
      </c>
      <c r="C868" s="298"/>
      <c r="D868" s="298">
        <v>10000</v>
      </c>
      <c r="E868" s="298">
        <v>0</v>
      </c>
      <c r="F868" s="298">
        <v>0</v>
      </c>
      <c r="G868" s="298">
        <v>0</v>
      </c>
    </row>
    <row r="869" spans="2:7" x14ac:dyDescent="0.25">
      <c r="B869" s="339" t="s">
        <v>624</v>
      </c>
      <c r="C869" s="298">
        <v>150000</v>
      </c>
      <c r="D869" s="298">
        <v>0</v>
      </c>
      <c r="E869" s="298"/>
      <c r="F869" s="298"/>
      <c r="G869" s="298"/>
    </row>
    <row r="870" spans="2:7" x14ac:dyDescent="0.25">
      <c r="B870" s="339" t="s">
        <v>528</v>
      </c>
      <c r="C870" s="298">
        <v>696519483</v>
      </c>
      <c r="D870" s="298">
        <v>981222147.12</v>
      </c>
      <c r="E870" s="298">
        <v>53833246.07</v>
      </c>
      <c r="F870" s="298">
        <v>57284736.970000006</v>
      </c>
      <c r="G870" s="298">
        <v>55642073.00999999</v>
      </c>
    </row>
    <row r="871" spans="2:7" x14ac:dyDescent="0.25">
      <c r="B871" s="335" t="s">
        <v>865</v>
      </c>
      <c r="C871" s="336">
        <v>294634030542</v>
      </c>
      <c r="D871" s="336">
        <v>294634030542</v>
      </c>
      <c r="E871" s="336">
        <v>8651871619.5</v>
      </c>
      <c r="F871" s="336">
        <v>8523697033.0900002</v>
      </c>
      <c r="G871" s="336">
        <v>13592042419.9</v>
      </c>
    </row>
    <row r="872" spans="2:7" x14ac:dyDescent="0.25">
      <c r="B872" s="337" t="s">
        <v>866</v>
      </c>
      <c r="C872" s="298">
        <v>294634030542</v>
      </c>
      <c r="D872" s="298">
        <v>294634030542</v>
      </c>
      <c r="E872" s="298">
        <v>8651871619.5</v>
      </c>
      <c r="F872" s="298">
        <v>8523697033.0900002</v>
      </c>
      <c r="G872" s="298">
        <v>13592042419.9</v>
      </c>
    </row>
    <row r="873" spans="2:7" x14ac:dyDescent="0.25">
      <c r="B873" s="338" t="s">
        <v>1010</v>
      </c>
      <c r="C873" s="318">
        <v>294634030542</v>
      </c>
      <c r="D873" s="318">
        <v>294634030542</v>
      </c>
      <c r="E873" s="318">
        <v>8651871619.5</v>
      </c>
      <c r="F873" s="318">
        <v>8523697033.0900002</v>
      </c>
      <c r="G873" s="318">
        <v>13592042419.9</v>
      </c>
    </row>
    <row r="874" spans="2:7" x14ac:dyDescent="0.25">
      <c r="B874" s="337" t="s">
        <v>867</v>
      </c>
      <c r="C874" s="298">
        <v>294634030542</v>
      </c>
      <c r="D874" s="298">
        <v>294634030542</v>
      </c>
      <c r="E874" s="298">
        <v>8651871619.5</v>
      </c>
      <c r="F874" s="298">
        <v>8523697033.0900002</v>
      </c>
      <c r="G874" s="298">
        <v>13592042419.9</v>
      </c>
    </row>
    <row r="875" spans="2:7" x14ac:dyDescent="0.25">
      <c r="B875" s="338" t="s">
        <v>868</v>
      </c>
      <c r="C875" s="318">
        <v>131888519077</v>
      </c>
      <c r="D875" s="318">
        <v>142087361214</v>
      </c>
      <c r="E875" s="318">
        <v>14927050542.57</v>
      </c>
      <c r="F875" s="318">
        <v>11140715977.599998</v>
      </c>
      <c r="G875" s="318">
        <v>11140311051.450001</v>
      </c>
    </row>
    <row r="876" spans="2:7" x14ac:dyDescent="0.25">
      <c r="B876" s="335" t="s">
        <v>869</v>
      </c>
      <c r="C876" s="336">
        <v>131888519077</v>
      </c>
      <c r="D876" s="336">
        <v>142087361214</v>
      </c>
      <c r="E876" s="336">
        <v>14927050542.57</v>
      </c>
      <c r="F876" s="336">
        <v>11140715977.599998</v>
      </c>
      <c r="G876" s="336">
        <v>11140311051.450001</v>
      </c>
    </row>
    <row r="877" spans="2:7" x14ac:dyDescent="0.25">
      <c r="B877" s="337" t="s">
        <v>870</v>
      </c>
      <c r="C877" s="298">
        <v>131888519077</v>
      </c>
      <c r="D877" s="298">
        <v>142087361214</v>
      </c>
      <c r="E877" s="298">
        <v>14927050542.57</v>
      </c>
      <c r="F877" s="298">
        <v>11140715977.599998</v>
      </c>
      <c r="G877" s="298">
        <v>11140311051.450001</v>
      </c>
    </row>
    <row r="878" spans="2:7" x14ac:dyDescent="0.25">
      <c r="B878" s="339" t="s">
        <v>528</v>
      </c>
      <c r="C878" s="298">
        <v>3701712</v>
      </c>
      <c r="D878" s="298">
        <v>3701712</v>
      </c>
      <c r="E878" s="298">
        <v>404926.15</v>
      </c>
      <c r="F878" s="298">
        <v>404926.15</v>
      </c>
      <c r="G878" s="298">
        <v>0</v>
      </c>
    </row>
    <row r="879" spans="2:7" x14ac:dyDescent="0.25">
      <c r="B879" s="339" t="s">
        <v>871</v>
      </c>
      <c r="C879" s="298">
        <v>86392972000</v>
      </c>
      <c r="D879" s="298">
        <v>92392972000</v>
      </c>
      <c r="E879" s="298">
        <v>7181277306</v>
      </c>
      <c r="F879" s="298">
        <v>7181277306</v>
      </c>
      <c r="G879" s="298">
        <v>7181277306</v>
      </c>
    </row>
    <row r="880" spans="2:7" x14ac:dyDescent="0.25">
      <c r="B880" s="339" t="s">
        <v>529</v>
      </c>
      <c r="C880" s="298">
        <v>43127947245</v>
      </c>
      <c r="D880" s="298">
        <v>46927947245</v>
      </c>
      <c r="E880" s="298">
        <v>7524391560.4200001</v>
      </c>
      <c r="F880" s="298">
        <v>3738056995.4499998</v>
      </c>
      <c r="G880" s="298">
        <v>3738056995.4499998</v>
      </c>
    </row>
    <row r="881" spans="2:7" x14ac:dyDescent="0.25">
      <c r="B881" s="339" t="s">
        <v>538</v>
      </c>
      <c r="C881" s="298">
        <v>2363898120</v>
      </c>
      <c r="D881" s="298">
        <v>2762740257</v>
      </c>
      <c r="E881" s="298">
        <v>220976750</v>
      </c>
      <c r="F881" s="298">
        <v>220976750</v>
      </c>
      <c r="G881" s="298">
        <v>220976750</v>
      </c>
    </row>
    <row r="882" spans="2:7" ht="15.75" thickBot="1" x14ac:dyDescent="0.3">
      <c r="B882" s="348" t="s">
        <v>872</v>
      </c>
      <c r="C882" s="349">
        <v>1418686514950</v>
      </c>
      <c r="D882" s="349">
        <v>1460227379922.5596</v>
      </c>
      <c r="E882" s="349">
        <v>86681614332.39003</v>
      </c>
      <c r="F882" s="349">
        <v>110166126502.09995</v>
      </c>
      <c r="G882" s="349">
        <v>102330320756.55997</v>
      </c>
    </row>
    <row r="884" spans="2:7" x14ac:dyDescent="0.25">
      <c r="B884" s="306" t="s">
        <v>248</v>
      </c>
    </row>
    <row r="885" spans="2:7" x14ac:dyDescent="0.25">
      <c r="B885" s="307" t="s">
        <v>161</v>
      </c>
    </row>
    <row r="886" spans="2:7" x14ac:dyDescent="0.25">
      <c r="B886" s="306" t="s">
        <v>35</v>
      </c>
    </row>
  </sheetData>
  <mergeCells count="12">
    <mergeCell ref="G11:G13"/>
    <mergeCell ref="B2:G2"/>
    <mergeCell ref="B3:G3"/>
    <mergeCell ref="B4:G4"/>
    <mergeCell ref="B6:G6"/>
    <mergeCell ref="B7:G7"/>
    <mergeCell ref="B8:G8"/>
    <mergeCell ref="B11:B12"/>
    <mergeCell ref="C11:C12"/>
    <mergeCell ref="D11:D13"/>
    <mergeCell ref="E11:E13"/>
    <mergeCell ref="F11:F13"/>
  </mergeCells>
  <pageMargins left="0.7" right="0.7" top="0.75" bottom="0.75" header="0.3" footer="0.3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DD27-8331-448A-8DAC-72E0607C88EB}">
  <dimension ref="B2:H157"/>
  <sheetViews>
    <sheetView showGridLines="0" zoomScale="80" zoomScaleNormal="80" workbookViewId="0">
      <selection activeCell="H19" sqref="H19"/>
    </sheetView>
  </sheetViews>
  <sheetFormatPr baseColWidth="10" defaultColWidth="9.140625" defaultRowHeight="15" x14ac:dyDescent="0.25"/>
  <cols>
    <col min="1" max="1" width="9.140625" style="351"/>
    <col min="2" max="2" width="137.28515625" style="351" customWidth="1"/>
    <col min="3" max="3" width="27.7109375" style="351" customWidth="1"/>
    <col min="4" max="4" width="23" style="351" customWidth="1"/>
    <col min="5" max="5" width="19.42578125" style="351" customWidth="1"/>
    <col min="6" max="6" width="21.7109375" style="351" customWidth="1"/>
    <col min="7" max="7" width="18.5703125" style="351" customWidth="1"/>
    <col min="8" max="8" width="18.42578125" style="351" bestFit="1" customWidth="1"/>
    <col min="9" max="9" width="18" style="351" customWidth="1"/>
    <col min="10" max="10" width="17.140625" style="351" customWidth="1"/>
    <col min="11" max="11" width="17.7109375" style="351" customWidth="1"/>
    <col min="12" max="12" width="24.42578125" style="351" bestFit="1" customWidth="1"/>
    <col min="13" max="13" width="25.5703125" style="351" bestFit="1" customWidth="1"/>
    <col min="14" max="14" width="24.85546875" style="351" bestFit="1" customWidth="1"/>
    <col min="15" max="16384" width="9.140625" style="351"/>
  </cols>
  <sheetData>
    <row r="2" spans="2:8" ht="13.15" customHeight="1" x14ac:dyDescent="0.25">
      <c r="B2" s="497" t="s">
        <v>0</v>
      </c>
      <c r="C2" s="497"/>
      <c r="D2" s="497"/>
      <c r="E2" s="497"/>
      <c r="F2" s="497"/>
      <c r="G2" s="497"/>
      <c r="H2" s="350"/>
    </row>
    <row r="3" spans="2:8" x14ac:dyDescent="0.25">
      <c r="B3" s="497" t="s">
        <v>1</v>
      </c>
      <c r="C3" s="497"/>
      <c r="D3" s="497"/>
      <c r="E3" s="497"/>
      <c r="F3" s="497"/>
      <c r="G3" s="497"/>
      <c r="H3" s="350"/>
    </row>
    <row r="4" spans="2:8" x14ac:dyDescent="0.25">
      <c r="B4" s="498" t="s">
        <v>2</v>
      </c>
      <c r="C4" s="498"/>
      <c r="D4" s="498"/>
      <c r="E4" s="498"/>
      <c r="F4" s="498"/>
      <c r="G4" s="498"/>
      <c r="H4" s="352"/>
    </row>
    <row r="6" spans="2:8" ht="15.75" x14ac:dyDescent="0.25">
      <c r="B6" s="499" t="s">
        <v>873</v>
      </c>
      <c r="C6" s="499"/>
      <c r="D6" s="499"/>
      <c r="E6" s="499"/>
      <c r="F6" s="499"/>
      <c r="G6" s="499"/>
    </row>
    <row r="7" spans="2:8" ht="16.5" thickBot="1" x14ac:dyDescent="0.3">
      <c r="B7" s="500" t="s">
        <v>283</v>
      </c>
      <c r="C7" s="500"/>
      <c r="D7" s="500"/>
      <c r="E7" s="500"/>
      <c r="F7" s="500"/>
      <c r="G7" s="500"/>
    </row>
    <row r="8" spans="2:8" ht="15" customHeight="1" thickBot="1" x14ac:dyDescent="0.3"/>
    <row r="9" spans="2:8" x14ac:dyDescent="0.25">
      <c r="B9" s="501" t="s">
        <v>37</v>
      </c>
      <c r="C9" s="494" t="s">
        <v>38</v>
      </c>
      <c r="D9" s="494" t="s">
        <v>521</v>
      </c>
      <c r="E9" s="494" t="s">
        <v>522</v>
      </c>
      <c r="F9" s="494" t="s">
        <v>482</v>
      </c>
      <c r="G9" s="494" t="s">
        <v>523</v>
      </c>
      <c r="H9" s="353"/>
    </row>
    <row r="10" spans="2:8" x14ac:dyDescent="0.25">
      <c r="B10" s="502"/>
      <c r="C10" s="503"/>
      <c r="D10" s="504"/>
      <c r="E10" s="504"/>
      <c r="F10" s="495"/>
      <c r="G10" s="495"/>
      <c r="H10" s="353"/>
    </row>
    <row r="11" spans="2:8" ht="15.75" thickBot="1" x14ac:dyDescent="0.3">
      <c r="B11" s="354" t="s">
        <v>874</v>
      </c>
      <c r="C11" s="355" t="s">
        <v>525</v>
      </c>
      <c r="D11" s="505"/>
      <c r="E11" s="505"/>
      <c r="F11" s="496"/>
      <c r="G11" s="496"/>
      <c r="H11" s="353"/>
    </row>
    <row r="12" spans="2:8" x14ac:dyDescent="0.25">
      <c r="B12" s="356" t="s">
        <v>41</v>
      </c>
      <c r="C12" s="357">
        <v>219411356799</v>
      </c>
      <c r="D12" s="357">
        <v>240210891713.61011</v>
      </c>
      <c r="E12" s="357">
        <v>13716404942.870001</v>
      </c>
      <c r="F12" s="357">
        <v>18946174449.649998</v>
      </c>
      <c r="G12" s="357">
        <v>19247486729.919998</v>
      </c>
    </row>
    <row r="13" spans="2:8" x14ac:dyDescent="0.25">
      <c r="B13" s="358" t="s">
        <v>42</v>
      </c>
      <c r="C13" s="298">
        <v>95815120187</v>
      </c>
      <c r="D13" s="298">
        <v>102561510572.48004</v>
      </c>
      <c r="E13" s="298">
        <v>6559123922.3899994</v>
      </c>
      <c r="F13" s="298">
        <v>8324836597.1599979</v>
      </c>
      <c r="G13" s="298">
        <v>8154347670.8399992</v>
      </c>
    </row>
    <row r="14" spans="2:8" x14ac:dyDescent="0.25">
      <c r="B14" s="359" t="s">
        <v>875</v>
      </c>
      <c r="C14" s="298">
        <v>8026720875</v>
      </c>
      <c r="D14" s="298">
        <v>8523261514</v>
      </c>
      <c r="E14" s="298">
        <v>659064465.33999991</v>
      </c>
      <c r="F14" s="298">
        <v>1125666221.3300002</v>
      </c>
      <c r="G14" s="298">
        <v>1125666221.3300002</v>
      </c>
    </row>
    <row r="15" spans="2:8" x14ac:dyDescent="0.25">
      <c r="B15" s="359" t="s">
        <v>876</v>
      </c>
      <c r="C15" s="298">
        <v>51147763556</v>
      </c>
      <c r="D15" s="298">
        <v>52898869825.470016</v>
      </c>
      <c r="E15" s="298">
        <v>3280889883.3799992</v>
      </c>
      <c r="F15" s="298">
        <v>4558965743.9699984</v>
      </c>
      <c r="G15" s="298">
        <v>4376869376.5099993</v>
      </c>
    </row>
    <row r="16" spans="2:8" ht="14.25" customHeight="1" x14ac:dyDescent="0.25">
      <c r="B16" s="359" t="s">
        <v>877</v>
      </c>
      <c r="C16" s="298">
        <v>24002440666</v>
      </c>
      <c r="D16" s="298">
        <v>26084173686.050026</v>
      </c>
      <c r="E16" s="298">
        <v>2141347693.1300001</v>
      </c>
      <c r="F16" s="298">
        <v>2141347693.1300001</v>
      </c>
      <c r="G16" s="298">
        <v>2156797693.1300001</v>
      </c>
    </row>
    <row r="17" spans="2:7" x14ac:dyDescent="0.25">
      <c r="B17" s="359" t="s">
        <v>878</v>
      </c>
      <c r="C17" s="298">
        <v>11763309937</v>
      </c>
      <c r="D17" s="298">
        <v>14286994748</v>
      </c>
      <c r="E17" s="298">
        <v>429237225</v>
      </c>
      <c r="F17" s="298">
        <v>429237225</v>
      </c>
      <c r="G17" s="298">
        <v>429237225</v>
      </c>
    </row>
    <row r="18" spans="2:7" x14ac:dyDescent="0.25">
      <c r="B18" s="359" t="s">
        <v>43</v>
      </c>
      <c r="C18" s="298">
        <v>874885153</v>
      </c>
      <c r="D18" s="298">
        <v>779210797.63</v>
      </c>
      <c r="E18" s="298">
        <v>49462654.210000001</v>
      </c>
      <c r="F18" s="298">
        <v>70497712.399999976</v>
      </c>
      <c r="G18" s="298">
        <v>66655153.539999992</v>
      </c>
    </row>
    <row r="19" spans="2:7" x14ac:dyDescent="0.25">
      <c r="B19" s="358" t="s">
        <v>879</v>
      </c>
      <c r="C19" s="298">
        <v>13511032861</v>
      </c>
      <c r="D19" s="298">
        <v>13263982359</v>
      </c>
      <c r="E19" s="298">
        <v>779251861.37000012</v>
      </c>
      <c r="F19" s="298">
        <v>984493026.06000018</v>
      </c>
      <c r="G19" s="298">
        <v>1027106517.1400001</v>
      </c>
    </row>
    <row r="20" spans="2:7" x14ac:dyDescent="0.25">
      <c r="B20" s="359" t="s">
        <v>880</v>
      </c>
      <c r="C20" s="298">
        <v>4815783416</v>
      </c>
      <c r="D20" s="298">
        <v>4562422741</v>
      </c>
      <c r="E20" s="298">
        <v>214882027.82000002</v>
      </c>
      <c r="F20" s="298">
        <v>368932350.80000007</v>
      </c>
      <c r="G20" s="298">
        <v>391550012.49000007</v>
      </c>
    </row>
    <row r="21" spans="2:7" x14ac:dyDescent="0.25">
      <c r="B21" s="359" t="s">
        <v>881</v>
      </c>
      <c r="C21" s="298">
        <v>8695249445</v>
      </c>
      <c r="D21" s="298">
        <v>8701559618</v>
      </c>
      <c r="E21" s="298">
        <v>564369833.55000007</v>
      </c>
      <c r="F21" s="298">
        <v>615560675.26000011</v>
      </c>
      <c r="G21" s="298">
        <v>635556504.6500001</v>
      </c>
    </row>
    <row r="22" spans="2:7" x14ac:dyDescent="0.25">
      <c r="B22" s="358" t="s">
        <v>499</v>
      </c>
      <c r="C22" s="298">
        <v>49384238726</v>
      </c>
      <c r="D22" s="298">
        <v>53583894165.080025</v>
      </c>
      <c r="E22" s="298">
        <v>2485411191.0100002</v>
      </c>
      <c r="F22" s="298">
        <v>4406136152.4499998</v>
      </c>
      <c r="G22" s="298">
        <v>4114015913.5899997</v>
      </c>
    </row>
    <row r="23" spans="2:7" x14ac:dyDescent="0.25">
      <c r="B23" s="359" t="s">
        <v>882</v>
      </c>
      <c r="C23" s="298">
        <v>45493198732</v>
      </c>
      <c r="D23" s="298">
        <v>49271254874.100021</v>
      </c>
      <c r="E23" s="298">
        <v>1599163005.0000002</v>
      </c>
      <c r="F23" s="298">
        <v>3753017316.8899994</v>
      </c>
      <c r="G23" s="298">
        <v>3780209891.9699998</v>
      </c>
    </row>
    <row r="24" spans="2:7" x14ac:dyDescent="0.25">
      <c r="B24" s="359" t="s">
        <v>883</v>
      </c>
      <c r="C24" s="298">
        <v>3641414862</v>
      </c>
      <c r="D24" s="298">
        <v>3910328995.9999995</v>
      </c>
      <c r="E24" s="298">
        <v>856474873.20000005</v>
      </c>
      <c r="F24" s="298">
        <v>611459113.51999998</v>
      </c>
      <c r="G24" s="298">
        <v>297649515.75000006</v>
      </c>
    </row>
    <row r="25" spans="2:7" x14ac:dyDescent="0.25">
      <c r="B25" s="359" t="s">
        <v>884</v>
      </c>
      <c r="C25" s="298">
        <v>1000000</v>
      </c>
      <c r="D25" s="298">
        <v>1000000</v>
      </c>
      <c r="E25" s="298">
        <v>0</v>
      </c>
      <c r="F25" s="298">
        <v>0</v>
      </c>
      <c r="G25" s="298">
        <v>155000</v>
      </c>
    </row>
    <row r="26" spans="2:7" x14ac:dyDescent="0.25">
      <c r="B26" s="359" t="s">
        <v>885</v>
      </c>
      <c r="C26" s="298">
        <v>177195695</v>
      </c>
      <c r="D26" s="298">
        <v>327632732.98000002</v>
      </c>
      <c r="E26" s="298">
        <v>26078033.159999996</v>
      </c>
      <c r="F26" s="298">
        <v>34742825.150000006</v>
      </c>
      <c r="G26" s="298">
        <v>30657196</v>
      </c>
    </row>
    <row r="27" spans="2:7" x14ac:dyDescent="0.25">
      <c r="B27" s="359" t="s">
        <v>886</v>
      </c>
      <c r="C27" s="298">
        <v>71429437</v>
      </c>
      <c r="D27" s="298">
        <v>73677562</v>
      </c>
      <c r="E27" s="298">
        <v>3695279.65</v>
      </c>
      <c r="F27" s="298">
        <v>6916896.8900000006</v>
      </c>
      <c r="G27" s="298">
        <v>5344309.8699999992</v>
      </c>
    </row>
    <row r="28" spans="2:7" x14ac:dyDescent="0.25">
      <c r="B28" s="358" t="s">
        <v>44</v>
      </c>
      <c r="C28" s="298">
        <v>60700965025</v>
      </c>
      <c r="D28" s="298">
        <v>70801504617.050003</v>
      </c>
      <c r="E28" s="298">
        <v>3892617968.0999999</v>
      </c>
      <c r="F28" s="298">
        <v>5230708673.9799986</v>
      </c>
      <c r="G28" s="298">
        <v>5952016628.3499985</v>
      </c>
    </row>
    <row r="29" spans="2:7" x14ac:dyDescent="0.25">
      <c r="B29" s="359" t="s">
        <v>887</v>
      </c>
      <c r="C29" s="298">
        <v>30411775911</v>
      </c>
      <c r="D29" s="298">
        <v>35312739482.260002</v>
      </c>
      <c r="E29" s="298">
        <v>1669281545.6000001</v>
      </c>
      <c r="F29" s="298">
        <v>2860115349.4699998</v>
      </c>
      <c r="G29" s="298">
        <v>3217317597.499999</v>
      </c>
    </row>
    <row r="30" spans="2:7" x14ac:dyDescent="0.25">
      <c r="B30" s="359" t="s">
        <v>71</v>
      </c>
      <c r="C30" s="298">
        <v>1533425455</v>
      </c>
      <c r="D30" s="298">
        <v>1117753356.0000002</v>
      </c>
      <c r="E30" s="298">
        <v>86813454.50999999</v>
      </c>
      <c r="F30" s="298">
        <v>79347234.700000003</v>
      </c>
      <c r="G30" s="298">
        <v>81587137.019999996</v>
      </c>
    </row>
    <row r="31" spans="2:7" x14ac:dyDescent="0.25">
      <c r="B31" s="359" t="s">
        <v>888</v>
      </c>
      <c r="C31" s="298">
        <v>20384001723</v>
      </c>
      <c r="D31" s="298">
        <v>22986334713.119999</v>
      </c>
      <c r="E31" s="298">
        <v>1569301996.0499995</v>
      </c>
      <c r="F31" s="298">
        <v>1579274801.3699994</v>
      </c>
      <c r="G31" s="298">
        <v>1680489970.4699996</v>
      </c>
    </row>
    <row r="32" spans="2:7" x14ac:dyDescent="0.25">
      <c r="B32" s="359" t="s">
        <v>889</v>
      </c>
      <c r="C32" s="298">
        <v>1357523044</v>
      </c>
      <c r="D32" s="298">
        <v>2430378921.1300001</v>
      </c>
      <c r="E32" s="298">
        <v>103214738.44</v>
      </c>
      <c r="F32" s="298">
        <v>108531171.70999999</v>
      </c>
      <c r="G32" s="298">
        <v>108531171.70999999</v>
      </c>
    </row>
    <row r="33" spans="2:7" x14ac:dyDescent="0.25">
      <c r="B33" s="359" t="s">
        <v>890</v>
      </c>
      <c r="C33" s="298">
        <v>3043332414</v>
      </c>
      <c r="D33" s="298">
        <v>3930087038.5400004</v>
      </c>
      <c r="E33" s="298">
        <v>18505808.140000001</v>
      </c>
      <c r="F33" s="298">
        <v>156603233.07999998</v>
      </c>
      <c r="G33" s="298">
        <v>303286149.12</v>
      </c>
    </row>
    <row r="34" spans="2:7" x14ac:dyDescent="0.25">
      <c r="B34" s="359" t="s">
        <v>45</v>
      </c>
      <c r="C34" s="298">
        <v>74079168</v>
      </c>
      <c r="D34" s="298">
        <v>74079168</v>
      </c>
      <c r="E34" s="298">
        <v>5790345</v>
      </c>
      <c r="F34" s="298">
        <v>5790345</v>
      </c>
      <c r="G34" s="298">
        <v>5790345</v>
      </c>
    </row>
    <row r="35" spans="2:7" x14ac:dyDescent="0.25">
      <c r="B35" s="359" t="s">
        <v>891</v>
      </c>
      <c r="C35" s="298">
        <v>3896827310</v>
      </c>
      <c r="D35" s="298">
        <v>4950131938</v>
      </c>
      <c r="E35" s="298">
        <v>439710080.36000001</v>
      </c>
      <c r="F35" s="298">
        <v>441046538.65000004</v>
      </c>
      <c r="G35" s="298">
        <v>555014257.52999997</v>
      </c>
    </row>
    <row r="36" spans="2:7" x14ac:dyDescent="0.25">
      <c r="B36" s="356" t="s">
        <v>46</v>
      </c>
      <c r="C36" s="357">
        <v>268623884854</v>
      </c>
      <c r="D36" s="357">
        <v>268738683136.15009</v>
      </c>
      <c r="E36" s="357">
        <v>24798084307.879997</v>
      </c>
      <c r="F36" s="357">
        <v>25958155015.120007</v>
      </c>
      <c r="G36" s="357">
        <v>17810043274.219997</v>
      </c>
    </row>
    <row r="37" spans="2:7" x14ac:dyDescent="0.25">
      <c r="B37" s="358" t="s">
        <v>47</v>
      </c>
      <c r="C37" s="298">
        <v>24181094950</v>
      </c>
      <c r="D37" s="298">
        <v>31230049275.109997</v>
      </c>
      <c r="E37" s="298">
        <v>1364994693.8300002</v>
      </c>
      <c r="F37" s="298">
        <v>1553847200.3700001</v>
      </c>
      <c r="G37" s="298">
        <v>2081125975.3400002</v>
      </c>
    </row>
    <row r="38" spans="2:7" x14ac:dyDescent="0.25">
      <c r="B38" s="359" t="s">
        <v>892</v>
      </c>
      <c r="C38" s="298">
        <v>22306765070</v>
      </c>
      <c r="D38" s="298">
        <v>29291120943.16</v>
      </c>
      <c r="E38" s="298">
        <v>1133137874.6300001</v>
      </c>
      <c r="F38" s="298">
        <v>1299255336.53</v>
      </c>
      <c r="G38" s="298">
        <v>1775668367.3700001</v>
      </c>
    </row>
    <row r="39" spans="2:7" x14ac:dyDescent="0.25">
      <c r="B39" s="359" t="s">
        <v>893</v>
      </c>
      <c r="C39" s="298">
        <v>1632201836</v>
      </c>
      <c r="D39" s="298">
        <v>1641815436.8299997</v>
      </c>
      <c r="E39" s="298">
        <v>219392325.14999998</v>
      </c>
      <c r="F39" s="298">
        <v>234977068.88999999</v>
      </c>
      <c r="G39" s="298">
        <v>285377194.69999993</v>
      </c>
    </row>
    <row r="40" spans="2:7" x14ac:dyDescent="0.25">
      <c r="B40" s="359" t="s">
        <v>48</v>
      </c>
      <c r="C40" s="298">
        <v>242128044</v>
      </c>
      <c r="D40" s="298">
        <v>297112895.12000006</v>
      </c>
      <c r="E40" s="298">
        <v>12464494.049999999</v>
      </c>
      <c r="F40" s="298">
        <v>19614794.949999999</v>
      </c>
      <c r="G40" s="298">
        <v>20080413.27</v>
      </c>
    </row>
    <row r="41" spans="2:7" x14ac:dyDescent="0.25">
      <c r="B41" s="358" t="s">
        <v>72</v>
      </c>
      <c r="C41" s="298">
        <v>18352875264</v>
      </c>
      <c r="D41" s="298">
        <v>21342414184.5</v>
      </c>
      <c r="E41" s="298">
        <v>1511568155.8100002</v>
      </c>
      <c r="F41" s="298">
        <v>1642935268.22</v>
      </c>
      <c r="G41" s="298">
        <v>1803452832.1500008</v>
      </c>
    </row>
    <row r="42" spans="2:7" x14ac:dyDescent="0.25">
      <c r="B42" s="359" t="s">
        <v>894</v>
      </c>
      <c r="C42" s="298">
        <v>10685424905</v>
      </c>
      <c r="D42" s="298">
        <v>16066615043.939999</v>
      </c>
      <c r="E42" s="298">
        <v>940728881.50999999</v>
      </c>
      <c r="F42" s="298">
        <v>1045710522.42</v>
      </c>
      <c r="G42" s="298">
        <v>1218548700.0500007</v>
      </c>
    </row>
    <row r="43" spans="2:7" x14ac:dyDescent="0.25">
      <c r="B43" s="359" t="s">
        <v>895</v>
      </c>
      <c r="C43" s="298">
        <v>186316699</v>
      </c>
      <c r="D43" s="298">
        <v>219197448.56</v>
      </c>
      <c r="E43" s="298">
        <v>73245313.430000007</v>
      </c>
      <c r="F43" s="298">
        <v>73245313.430000007</v>
      </c>
      <c r="G43" s="298">
        <v>73245313.430000007</v>
      </c>
    </row>
    <row r="44" spans="2:7" ht="15.6" customHeight="1" x14ac:dyDescent="0.25">
      <c r="B44" s="359" t="s">
        <v>73</v>
      </c>
      <c r="C44" s="298">
        <v>168700000</v>
      </c>
      <c r="D44" s="298">
        <v>300590000</v>
      </c>
      <c r="E44" s="298"/>
      <c r="F44" s="298"/>
      <c r="G44" s="298"/>
    </row>
    <row r="45" spans="2:7" ht="15.6" customHeight="1" x14ac:dyDescent="0.25">
      <c r="B45" s="359" t="s">
        <v>74</v>
      </c>
      <c r="C45" s="298">
        <v>482534089</v>
      </c>
      <c r="D45" s="298">
        <v>337677121</v>
      </c>
      <c r="E45" s="298">
        <v>11719999.32</v>
      </c>
      <c r="F45" s="298">
        <v>33276337.899999999</v>
      </c>
      <c r="G45" s="298">
        <v>22785695.949999999</v>
      </c>
    </row>
    <row r="46" spans="2:7" ht="15.6" customHeight="1" x14ac:dyDescent="0.25">
      <c r="B46" s="359" t="s">
        <v>896</v>
      </c>
      <c r="C46" s="298">
        <v>6829899571</v>
      </c>
      <c r="D46" s="298">
        <v>4418334571</v>
      </c>
      <c r="E46" s="298">
        <v>485873961.55000001</v>
      </c>
      <c r="F46" s="298">
        <v>490703094.46999997</v>
      </c>
      <c r="G46" s="298">
        <v>488873122.71999997</v>
      </c>
    </row>
    <row r="47" spans="2:7" ht="15.6" customHeight="1" x14ac:dyDescent="0.25">
      <c r="B47" s="358" t="s">
        <v>897</v>
      </c>
      <c r="C47" s="298">
        <v>7309972466</v>
      </c>
      <c r="D47" s="298">
        <v>9819894973.9500008</v>
      </c>
      <c r="E47" s="298">
        <v>13241955.140000001</v>
      </c>
      <c r="F47" s="298">
        <v>217546857.75</v>
      </c>
      <c r="G47" s="298">
        <v>211005026.70000002</v>
      </c>
    </row>
    <row r="48" spans="2:7" ht="15.6" customHeight="1" x14ac:dyDescent="0.25">
      <c r="B48" s="359" t="s">
        <v>898</v>
      </c>
      <c r="C48" s="298">
        <v>7309972466</v>
      </c>
      <c r="D48" s="298">
        <v>9819894973.9500008</v>
      </c>
      <c r="E48" s="298">
        <v>13241955.140000001</v>
      </c>
      <c r="F48" s="298">
        <v>217546857.75</v>
      </c>
      <c r="G48" s="298">
        <v>211005026.70000002</v>
      </c>
    </row>
    <row r="49" spans="2:7" ht="15.6" customHeight="1" x14ac:dyDescent="0.25">
      <c r="B49" s="358" t="s">
        <v>75</v>
      </c>
      <c r="C49" s="298">
        <v>92264417778</v>
      </c>
      <c r="D49" s="298">
        <v>96706204114.139999</v>
      </c>
      <c r="E49" s="298">
        <v>7240560225.6300001</v>
      </c>
      <c r="F49" s="298">
        <v>7379749995.6899996</v>
      </c>
      <c r="G49" s="298">
        <v>7354167353.5900002</v>
      </c>
    </row>
    <row r="50" spans="2:7" ht="15.6" customHeight="1" x14ac:dyDescent="0.25">
      <c r="B50" s="359" t="s">
        <v>76</v>
      </c>
      <c r="C50" s="298">
        <v>612761765</v>
      </c>
      <c r="D50" s="298">
        <v>665808738</v>
      </c>
      <c r="E50" s="298">
        <v>33214520.91</v>
      </c>
      <c r="F50" s="298">
        <v>59414225.530000001</v>
      </c>
      <c r="G50" s="298">
        <v>61071693.369999997</v>
      </c>
    </row>
    <row r="51" spans="2:7" ht="15.6" customHeight="1" x14ac:dyDescent="0.25">
      <c r="B51" s="359" t="s">
        <v>77</v>
      </c>
      <c r="C51" s="298">
        <v>89379551278</v>
      </c>
      <c r="D51" s="298">
        <v>93707486155.139999</v>
      </c>
      <c r="E51" s="298">
        <v>7195464808.21</v>
      </c>
      <c r="F51" s="298">
        <v>7181277306</v>
      </c>
      <c r="G51" s="298">
        <v>7181277306</v>
      </c>
    </row>
    <row r="52" spans="2:7" ht="15.6" customHeight="1" x14ac:dyDescent="0.25">
      <c r="B52" s="359" t="s">
        <v>78</v>
      </c>
      <c r="C52" s="298">
        <v>3431474</v>
      </c>
      <c r="D52" s="298">
        <v>83206353</v>
      </c>
      <c r="E52" s="298">
        <v>0</v>
      </c>
      <c r="F52" s="298">
        <v>11291607.76</v>
      </c>
      <c r="G52" s="298">
        <v>0</v>
      </c>
    </row>
    <row r="53" spans="2:7" ht="15.6" customHeight="1" x14ac:dyDescent="0.25">
      <c r="B53" s="359" t="s">
        <v>79</v>
      </c>
      <c r="C53" s="298">
        <v>2268673261</v>
      </c>
      <c r="D53" s="298">
        <v>2249702868</v>
      </c>
      <c r="E53" s="298">
        <v>11880896.51</v>
      </c>
      <c r="F53" s="298">
        <v>127766856.39999998</v>
      </c>
      <c r="G53" s="298">
        <v>111818354.22</v>
      </c>
    </row>
    <row r="54" spans="2:7" ht="15.6" customHeight="1" x14ac:dyDescent="0.25">
      <c r="B54" s="358" t="s">
        <v>80</v>
      </c>
      <c r="C54" s="298">
        <v>762083921</v>
      </c>
      <c r="D54" s="298">
        <v>941022302.72000003</v>
      </c>
      <c r="E54" s="298">
        <v>4851660.5600000005</v>
      </c>
      <c r="F54" s="298">
        <v>97036983.939999998</v>
      </c>
      <c r="G54" s="298">
        <v>51947998.629999995</v>
      </c>
    </row>
    <row r="55" spans="2:7" ht="15.6" customHeight="1" x14ac:dyDescent="0.25">
      <c r="B55" s="359" t="s">
        <v>81</v>
      </c>
      <c r="C55" s="298">
        <v>749450836</v>
      </c>
      <c r="D55" s="298">
        <v>939028547.89999998</v>
      </c>
      <c r="E55" s="298">
        <v>4851660.5600000005</v>
      </c>
      <c r="F55" s="298">
        <v>97036983.939999998</v>
      </c>
      <c r="G55" s="298">
        <v>51947998.629999995</v>
      </c>
    </row>
    <row r="56" spans="2:7" ht="15.6" customHeight="1" x14ac:dyDescent="0.25">
      <c r="B56" s="359" t="s">
        <v>899</v>
      </c>
      <c r="C56" s="298">
        <v>12633085</v>
      </c>
      <c r="D56" s="298">
        <v>1993754.8199999984</v>
      </c>
      <c r="E56" s="298"/>
      <c r="F56" s="298"/>
      <c r="G56" s="298"/>
    </row>
    <row r="57" spans="2:7" ht="15.6" customHeight="1" x14ac:dyDescent="0.25">
      <c r="B57" s="358" t="s">
        <v>82</v>
      </c>
      <c r="C57" s="298">
        <v>115004347968</v>
      </c>
      <c r="D57" s="298">
        <v>97360564389.880066</v>
      </c>
      <c r="E57" s="298">
        <v>13642030819.48</v>
      </c>
      <c r="F57" s="298">
        <v>14024701839.490002</v>
      </c>
      <c r="G57" s="298">
        <v>5220052773.6099987</v>
      </c>
    </row>
    <row r="58" spans="2:7" ht="15.6" customHeight="1" x14ac:dyDescent="0.25">
      <c r="B58" s="359" t="s">
        <v>900</v>
      </c>
      <c r="C58" s="298">
        <v>63779679346</v>
      </c>
      <c r="D58" s="298">
        <v>48176840425.010071</v>
      </c>
      <c r="E58" s="298">
        <v>4083537733.4600005</v>
      </c>
      <c r="F58" s="298">
        <v>4292245780.25</v>
      </c>
      <c r="G58" s="298">
        <v>3636471918.3399992</v>
      </c>
    </row>
    <row r="59" spans="2:7" ht="15.6" customHeight="1" x14ac:dyDescent="0.25">
      <c r="B59" s="359" t="s">
        <v>901</v>
      </c>
      <c r="C59" s="298">
        <v>91082204</v>
      </c>
      <c r="D59" s="298">
        <v>81245633.400000006</v>
      </c>
      <c r="E59" s="298">
        <v>-795087.3</v>
      </c>
      <c r="F59" s="298">
        <v>9744095.6600000001</v>
      </c>
      <c r="G59" s="298">
        <v>9226984.7400000002</v>
      </c>
    </row>
    <row r="60" spans="2:7" ht="15.6" customHeight="1" x14ac:dyDescent="0.25">
      <c r="B60" s="359" t="s">
        <v>83</v>
      </c>
      <c r="C60" s="298">
        <v>46244887249</v>
      </c>
      <c r="D60" s="298">
        <v>43662695827</v>
      </c>
      <c r="E60" s="298">
        <v>9168606750.8700008</v>
      </c>
      <c r="F60" s="298">
        <v>9345302552.2800026</v>
      </c>
      <c r="G60" s="298">
        <v>1326620192.6900003</v>
      </c>
    </row>
    <row r="61" spans="2:7" ht="15.6" customHeight="1" x14ac:dyDescent="0.25">
      <c r="B61" s="359" t="s">
        <v>902</v>
      </c>
      <c r="C61" s="298">
        <v>905376265</v>
      </c>
      <c r="D61" s="298">
        <v>1705376265</v>
      </c>
      <c r="E61" s="298">
        <v>91469972.809999987</v>
      </c>
      <c r="F61" s="298">
        <v>100579512.39999999</v>
      </c>
      <c r="G61" s="298">
        <v>74911406.359999999</v>
      </c>
    </row>
    <row r="62" spans="2:7" ht="15.6" customHeight="1" x14ac:dyDescent="0.25">
      <c r="B62" s="359" t="s">
        <v>903</v>
      </c>
      <c r="C62" s="298">
        <v>3983322904</v>
      </c>
      <c r="D62" s="298">
        <v>3734406239.4699998</v>
      </c>
      <c r="E62" s="298">
        <v>299211449.63999999</v>
      </c>
      <c r="F62" s="298">
        <v>276829898.89999998</v>
      </c>
      <c r="G62" s="298">
        <v>172822271.48000002</v>
      </c>
    </row>
    <row r="63" spans="2:7" ht="15.6" customHeight="1" x14ac:dyDescent="0.25">
      <c r="B63" s="358" t="s">
        <v>904</v>
      </c>
      <c r="C63" s="298">
        <v>2319162116</v>
      </c>
      <c r="D63" s="298">
        <v>3605196403</v>
      </c>
      <c r="E63" s="298">
        <v>185249320.15999997</v>
      </c>
      <c r="F63" s="298">
        <v>145944047.82999998</v>
      </c>
      <c r="G63" s="298">
        <v>178455077.87</v>
      </c>
    </row>
    <row r="64" spans="2:7" ht="15.6" customHeight="1" x14ac:dyDescent="0.25">
      <c r="B64" s="359" t="s">
        <v>905</v>
      </c>
      <c r="C64" s="298">
        <v>2319162116</v>
      </c>
      <c r="D64" s="298">
        <v>3605196403</v>
      </c>
      <c r="E64" s="298">
        <v>185249320.15999997</v>
      </c>
      <c r="F64" s="298">
        <v>145944047.82999998</v>
      </c>
      <c r="G64" s="298">
        <v>178455077.87</v>
      </c>
    </row>
    <row r="65" spans="2:7" ht="15.6" customHeight="1" x14ac:dyDescent="0.25">
      <c r="B65" s="358" t="s">
        <v>906</v>
      </c>
      <c r="C65" s="298">
        <v>149703020</v>
      </c>
      <c r="D65" s="298">
        <v>149703020</v>
      </c>
      <c r="E65" s="298">
        <v>12475251.67</v>
      </c>
      <c r="F65" s="298">
        <v>12475251.67</v>
      </c>
      <c r="G65" s="298">
        <v>12475251.67</v>
      </c>
    </row>
    <row r="66" spans="2:7" ht="15.6" customHeight="1" x14ac:dyDescent="0.25">
      <c r="B66" s="359" t="s">
        <v>907</v>
      </c>
      <c r="C66" s="298">
        <v>149703020</v>
      </c>
      <c r="D66" s="298">
        <v>149703020</v>
      </c>
      <c r="E66" s="298">
        <v>12475251.67</v>
      </c>
      <c r="F66" s="298">
        <v>12475251.67</v>
      </c>
      <c r="G66" s="298">
        <v>12475251.67</v>
      </c>
    </row>
    <row r="67" spans="2:7" ht="15.6" customHeight="1" x14ac:dyDescent="0.25">
      <c r="B67" s="358" t="s">
        <v>496</v>
      </c>
      <c r="C67" s="298">
        <v>8280227371</v>
      </c>
      <c r="D67" s="298">
        <v>7583634472.8499985</v>
      </c>
      <c r="E67" s="298">
        <v>823112225.60000014</v>
      </c>
      <c r="F67" s="298">
        <v>883917570.15999997</v>
      </c>
      <c r="G67" s="298">
        <v>897360984.65999973</v>
      </c>
    </row>
    <row r="68" spans="2:7" ht="15.6" customHeight="1" x14ac:dyDescent="0.25">
      <c r="B68" s="359" t="s">
        <v>908</v>
      </c>
      <c r="C68" s="298">
        <v>38137005</v>
      </c>
      <c r="D68" s="298">
        <v>71473940</v>
      </c>
      <c r="E68" s="298"/>
      <c r="F68" s="298"/>
      <c r="G68" s="298"/>
    </row>
    <row r="69" spans="2:7" ht="15.6" customHeight="1" x14ac:dyDescent="0.25">
      <c r="B69" s="359" t="s">
        <v>909</v>
      </c>
      <c r="C69" s="298">
        <v>0</v>
      </c>
      <c r="D69" s="298">
        <v>4307931.34</v>
      </c>
      <c r="E69" s="298"/>
      <c r="F69" s="298"/>
      <c r="G69" s="298"/>
    </row>
    <row r="70" spans="2:7" ht="15.6" customHeight="1" x14ac:dyDescent="0.25">
      <c r="B70" s="359" t="s">
        <v>910</v>
      </c>
      <c r="C70" s="298">
        <v>8068419109</v>
      </c>
      <c r="D70" s="298">
        <v>7334181344.5099983</v>
      </c>
      <c r="E70" s="298">
        <v>808639620.85000014</v>
      </c>
      <c r="F70" s="298">
        <v>869444965.40999997</v>
      </c>
      <c r="G70" s="298">
        <v>882888379.90999973</v>
      </c>
    </row>
    <row r="71" spans="2:7" ht="15.6" customHeight="1" x14ac:dyDescent="0.25">
      <c r="B71" s="359" t="s">
        <v>911</v>
      </c>
      <c r="C71" s="298">
        <v>173671257</v>
      </c>
      <c r="D71" s="298">
        <v>173671257</v>
      </c>
      <c r="E71" s="298">
        <v>14472604.75</v>
      </c>
      <c r="F71" s="298">
        <v>14472604.75</v>
      </c>
      <c r="G71" s="298">
        <v>14472604.75</v>
      </c>
    </row>
    <row r="72" spans="2:7" ht="15.6" customHeight="1" x14ac:dyDescent="0.25">
      <c r="B72" s="356" t="s">
        <v>84</v>
      </c>
      <c r="C72" s="357">
        <v>9784245470</v>
      </c>
      <c r="D72" s="357">
        <v>9533043929.5100021</v>
      </c>
      <c r="E72" s="357">
        <v>347070427.63</v>
      </c>
      <c r="F72" s="357">
        <v>790859321.88</v>
      </c>
      <c r="G72" s="357">
        <v>552848302.00999975</v>
      </c>
    </row>
    <row r="73" spans="2:7" ht="15.6" customHeight="1" x14ac:dyDescent="0.25">
      <c r="B73" s="358" t="s">
        <v>85</v>
      </c>
      <c r="C73" s="298">
        <v>900977565</v>
      </c>
      <c r="D73" s="298">
        <v>1043445672.13</v>
      </c>
      <c r="E73" s="298">
        <v>7670234.9000000004</v>
      </c>
      <c r="F73" s="298">
        <v>181286384.82000002</v>
      </c>
      <c r="G73" s="298">
        <v>55754635.499999993</v>
      </c>
    </row>
    <row r="74" spans="2:7" ht="15.6" customHeight="1" x14ac:dyDescent="0.25">
      <c r="B74" s="359" t="s">
        <v>86</v>
      </c>
      <c r="C74" s="298">
        <v>240045174</v>
      </c>
      <c r="D74" s="298">
        <v>518045174</v>
      </c>
      <c r="E74" s="298">
        <v>5467775.4000000004</v>
      </c>
      <c r="F74" s="298">
        <v>122256949.91</v>
      </c>
      <c r="G74" s="298">
        <v>23940283.229999997</v>
      </c>
    </row>
    <row r="75" spans="2:7" ht="15.6" customHeight="1" x14ac:dyDescent="0.25">
      <c r="B75" s="359" t="s">
        <v>912</v>
      </c>
      <c r="C75" s="298">
        <v>469841946</v>
      </c>
      <c r="D75" s="298">
        <v>401439021</v>
      </c>
      <c r="E75" s="298">
        <v>-492698</v>
      </c>
      <c r="F75" s="298">
        <v>52773496.700000003</v>
      </c>
      <c r="G75" s="298">
        <v>27936301.719999999</v>
      </c>
    </row>
    <row r="76" spans="2:7" ht="15.6" customHeight="1" x14ac:dyDescent="0.25">
      <c r="B76" s="359" t="s">
        <v>913</v>
      </c>
      <c r="C76" s="298">
        <v>16170945</v>
      </c>
      <c r="D76" s="298">
        <v>31625779.030000001</v>
      </c>
      <c r="E76" s="298"/>
      <c r="F76" s="298"/>
      <c r="G76" s="298"/>
    </row>
    <row r="77" spans="2:7" ht="15.6" customHeight="1" x14ac:dyDescent="0.25">
      <c r="B77" s="359" t="s">
        <v>87</v>
      </c>
      <c r="C77" s="298">
        <v>174919500</v>
      </c>
      <c r="D77" s="298">
        <v>92335698.099999994</v>
      </c>
      <c r="E77" s="298">
        <v>2695157.5</v>
      </c>
      <c r="F77" s="298">
        <v>6255938.21</v>
      </c>
      <c r="G77" s="298">
        <v>3878050.5500000003</v>
      </c>
    </row>
    <row r="78" spans="2:7" ht="15.6" customHeight="1" x14ac:dyDescent="0.25">
      <c r="B78" s="358" t="s">
        <v>88</v>
      </c>
      <c r="C78" s="298">
        <v>8164325450</v>
      </c>
      <c r="D78" s="298">
        <v>7796024802.0000019</v>
      </c>
      <c r="E78" s="298">
        <v>286617102.07000005</v>
      </c>
      <c r="F78" s="298">
        <v>537042127.35000002</v>
      </c>
      <c r="G78" s="298">
        <v>419343077.21999985</v>
      </c>
    </row>
    <row r="79" spans="2:7" ht="15.6" customHeight="1" x14ac:dyDescent="0.25">
      <c r="B79" s="359" t="s">
        <v>89</v>
      </c>
      <c r="C79" s="298">
        <v>973791002</v>
      </c>
      <c r="D79" s="298">
        <v>289579366</v>
      </c>
      <c r="E79" s="298">
        <v>34041208.359999999</v>
      </c>
      <c r="F79" s="298">
        <v>11172946.959999999</v>
      </c>
      <c r="G79" s="298">
        <v>6755057.6500000013</v>
      </c>
    </row>
    <row r="80" spans="2:7" ht="15.6" customHeight="1" x14ac:dyDescent="0.25">
      <c r="B80" s="359" t="s">
        <v>914</v>
      </c>
      <c r="C80" s="298">
        <v>793665</v>
      </c>
      <c r="D80" s="298">
        <v>2225085</v>
      </c>
      <c r="E80" s="298"/>
      <c r="F80" s="298"/>
      <c r="G80" s="298"/>
    </row>
    <row r="81" spans="2:7" ht="15.6" customHeight="1" x14ac:dyDescent="0.25">
      <c r="B81" s="359" t="s">
        <v>90</v>
      </c>
      <c r="C81" s="298">
        <v>168156337</v>
      </c>
      <c r="D81" s="298">
        <v>173849337</v>
      </c>
      <c r="E81" s="298">
        <v>0</v>
      </c>
      <c r="F81" s="298">
        <v>15972262.529999999</v>
      </c>
      <c r="G81" s="298">
        <v>15972262.529999999</v>
      </c>
    </row>
    <row r="82" spans="2:7" ht="15.6" customHeight="1" x14ac:dyDescent="0.25">
      <c r="B82" s="359" t="s">
        <v>915</v>
      </c>
      <c r="C82" s="298">
        <v>8548244</v>
      </c>
      <c r="D82" s="298">
        <v>2044254</v>
      </c>
      <c r="E82" s="298">
        <v>0</v>
      </c>
      <c r="F82" s="298">
        <v>195500</v>
      </c>
      <c r="G82" s="298">
        <v>0</v>
      </c>
    </row>
    <row r="83" spans="2:7" ht="15.6" customHeight="1" x14ac:dyDescent="0.25">
      <c r="B83" s="359" t="s">
        <v>91</v>
      </c>
      <c r="C83" s="298">
        <v>35876056</v>
      </c>
      <c r="D83" s="298">
        <v>30150777</v>
      </c>
      <c r="E83" s="298">
        <v>1150743.26</v>
      </c>
      <c r="F83" s="298">
        <v>1873883.44</v>
      </c>
      <c r="G83" s="298">
        <v>829244.98</v>
      </c>
    </row>
    <row r="84" spans="2:7" ht="15.6" customHeight="1" x14ac:dyDescent="0.25">
      <c r="B84" s="359" t="s">
        <v>916</v>
      </c>
      <c r="C84" s="298">
        <v>133100000</v>
      </c>
      <c r="D84" s="298">
        <v>167100000</v>
      </c>
      <c r="E84" s="298">
        <v>0</v>
      </c>
      <c r="F84" s="298">
        <v>17033931.470000003</v>
      </c>
      <c r="G84" s="298">
        <v>666666.67000000004</v>
      </c>
    </row>
    <row r="85" spans="2:7" x14ac:dyDescent="0.25">
      <c r="B85" s="359" t="s">
        <v>917</v>
      </c>
      <c r="C85" s="298">
        <v>103477325</v>
      </c>
      <c r="D85" s="298">
        <v>80252440</v>
      </c>
      <c r="E85" s="298">
        <v>5230980.32</v>
      </c>
      <c r="F85" s="298">
        <v>6574247.9699999997</v>
      </c>
      <c r="G85" s="298">
        <v>3403629.75</v>
      </c>
    </row>
    <row r="86" spans="2:7" x14ac:dyDescent="0.25">
      <c r="B86" s="359" t="s">
        <v>92</v>
      </c>
      <c r="C86" s="298">
        <v>901641995</v>
      </c>
      <c r="D86" s="298">
        <v>889855968</v>
      </c>
      <c r="E86" s="298">
        <v>47004332.300000004</v>
      </c>
      <c r="F86" s="298">
        <v>80551644.100000009</v>
      </c>
      <c r="G86" s="298">
        <v>61205823.029999986</v>
      </c>
    </row>
    <row r="87" spans="2:7" x14ac:dyDescent="0.25">
      <c r="B87" s="359" t="s">
        <v>93</v>
      </c>
      <c r="C87" s="298">
        <v>631898544</v>
      </c>
      <c r="D87" s="298">
        <v>886408680</v>
      </c>
      <c r="E87" s="298">
        <v>13764348.810000001</v>
      </c>
      <c r="F87" s="298">
        <v>83303272.579999998</v>
      </c>
      <c r="G87" s="298">
        <v>39295239.159999996</v>
      </c>
    </row>
    <row r="88" spans="2:7" x14ac:dyDescent="0.25">
      <c r="B88" s="359" t="s">
        <v>94</v>
      </c>
      <c r="C88" s="298">
        <v>113761553</v>
      </c>
      <c r="D88" s="298">
        <v>107411553</v>
      </c>
      <c r="E88" s="298">
        <v>15449092.400000002</v>
      </c>
      <c r="F88" s="298">
        <v>12589542.59</v>
      </c>
      <c r="G88" s="298">
        <v>10641730.710000001</v>
      </c>
    </row>
    <row r="89" spans="2:7" x14ac:dyDescent="0.25">
      <c r="B89" s="359" t="s">
        <v>95</v>
      </c>
      <c r="C89" s="298">
        <v>9649264</v>
      </c>
      <c r="D89" s="298">
        <v>3155189</v>
      </c>
      <c r="E89" s="298">
        <v>0</v>
      </c>
      <c r="F89" s="298">
        <v>4967.95</v>
      </c>
      <c r="G89" s="298">
        <v>112498.25</v>
      </c>
    </row>
    <row r="90" spans="2:7" x14ac:dyDescent="0.25">
      <c r="B90" s="359" t="s">
        <v>96</v>
      </c>
      <c r="C90" s="298">
        <v>84934884</v>
      </c>
      <c r="D90" s="298">
        <v>66405836</v>
      </c>
      <c r="E90" s="298">
        <v>857584</v>
      </c>
      <c r="F90" s="298">
        <v>1767145.22</v>
      </c>
      <c r="G90" s="298">
        <v>896258.85</v>
      </c>
    </row>
    <row r="91" spans="2:7" x14ac:dyDescent="0.25">
      <c r="B91" s="359" t="s">
        <v>97</v>
      </c>
      <c r="C91" s="298">
        <v>12000000</v>
      </c>
      <c r="D91" s="298">
        <v>15000000</v>
      </c>
      <c r="E91" s="298">
        <v>922767.77</v>
      </c>
      <c r="F91" s="298">
        <v>922767.77</v>
      </c>
      <c r="G91" s="298">
        <v>0</v>
      </c>
    </row>
    <row r="92" spans="2:7" x14ac:dyDescent="0.25">
      <c r="B92" s="359" t="s">
        <v>98</v>
      </c>
      <c r="C92" s="298">
        <v>4986696581</v>
      </c>
      <c r="D92" s="298">
        <v>5082586317.0000019</v>
      </c>
      <c r="E92" s="298">
        <v>168196044.85000002</v>
      </c>
      <c r="F92" s="298">
        <v>305080014.76999998</v>
      </c>
      <c r="G92" s="298">
        <v>279564665.63999987</v>
      </c>
    </row>
    <row r="93" spans="2:7" x14ac:dyDescent="0.25">
      <c r="B93" s="358" t="s">
        <v>99</v>
      </c>
      <c r="C93" s="298">
        <v>718942455</v>
      </c>
      <c r="D93" s="298">
        <v>693573455.38</v>
      </c>
      <c r="E93" s="298">
        <v>52783090.660000004</v>
      </c>
      <c r="F93" s="298">
        <v>72530809.710000008</v>
      </c>
      <c r="G93" s="298">
        <v>77750589.290000007</v>
      </c>
    </row>
    <row r="94" spans="2:7" x14ac:dyDescent="0.25">
      <c r="B94" s="359" t="s">
        <v>100</v>
      </c>
      <c r="C94" s="298">
        <v>282064978</v>
      </c>
      <c r="D94" s="298">
        <v>264233187.03999999</v>
      </c>
      <c r="E94" s="298">
        <v>22572620.380000003</v>
      </c>
      <c r="F94" s="298">
        <v>23493202.790000003</v>
      </c>
      <c r="G94" s="298">
        <v>32926833.07</v>
      </c>
    </row>
    <row r="95" spans="2:7" x14ac:dyDescent="0.25">
      <c r="B95" s="359" t="s">
        <v>101</v>
      </c>
      <c r="C95" s="298">
        <v>4538111</v>
      </c>
      <c r="D95" s="298">
        <v>4990969.5</v>
      </c>
      <c r="E95" s="298">
        <v>295000</v>
      </c>
      <c r="F95" s="298">
        <v>674878.51</v>
      </c>
      <c r="G95" s="298">
        <v>674878.51</v>
      </c>
    </row>
    <row r="96" spans="2:7" x14ac:dyDescent="0.25">
      <c r="B96" s="359" t="s">
        <v>102</v>
      </c>
      <c r="C96" s="298">
        <v>149278972</v>
      </c>
      <c r="D96" s="298">
        <v>159916806.86999997</v>
      </c>
      <c r="E96" s="298">
        <v>17752331.210000005</v>
      </c>
      <c r="F96" s="298">
        <v>13346933.689999999</v>
      </c>
      <c r="G96" s="298">
        <v>18534171.639999997</v>
      </c>
    </row>
    <row r="97" spans="2:7" x14ac:dyDescent="0.25">
      <c r="B97" s="359" t="s">
        <v>103</v>
      </c>
      <c r="C97" s="298">
        <v>16000000</v>
      </c>
      <c r="D97" s="298">
        <v>14617416.469999999</v>
      </c>
      <c r="E97" s="298">
        <v>4233156</v>
      </c>
      <c r="F97" s="298">
        <v>5282050.59</v>
      </c>
      <c r="G97" s="298">
        <v>788155.86</v>
      </c>
    </row>
    <row r="98" spans="2:7" x14ac:dyDescent="0.25">
      <c r="B98" s="359" t="s">
        <v>104</v>
      </c>
      <c r="C98" s="298">
        <v>62669184</v>
      </c>
      <c r="D98" s="298">
        <v>63260972</v>
      </c>
      <c r="E98" s="298">
        <v>2078185</v>
      </c>
      <c r="F98" s="298">
        <v>4794299.96</v>
      </c>
      <c r="G98" s="298">
        <v>3282192.7</v>
      </c>
    </row>
    <row r="99" spans="2:7" x14ac:dyDescent="0.25">
      <c r="B99" s="359" t="s">
        <v>105</v>
      </c>
      <c r="C99" s="298">
        <v>1688957</v>
      </c>
      <c r="D99" s="298">
        <v>1389006</v>
      </c>
      <c r="E99" s="298"/>
      <c r="F99" s="298"/>
      <c r="G99" s="298"/>
    </row>
    <row r="100" spans="2:7" x14ac:dyDescent="0.25">
      <c r="B100" s="359" t="s">
        <v>106</v>
      </c>
      <c r="C100" s="298">
        <v>6552322</v>
      </c>
      <c r="D100" s="298">
        <v>6550451</v>
      </c>
      <c r="E100" s="298">
        <v>390000</v>
      </c>
      <c r="F100" s="298">
        <v>838584.02</v>
      </c>
      <c r="G100" s="298">
        <v>838584.02</v>
      </c>
    </row>
    <row r="101" spans="2:7" x14ac:dyDescent="0.25">
      <c r="B101" s="359" t="s">
        <v>107</v>
      </c>
      <c r="C101" s="298">
        <v>196149931</v>
      </c>
      <c r="D101" s="298">
        <v>178614646.50000003</v>
      </c>
      <c r="E101" s="298">
        <v>5461798.0700000003</v>
      </c>
      <c r="F101" s="298">
        <v>24100860.149999999</v>
      </c>
      <c r="G101" s="298">
        <v>20705773.490000002</v>
      </c>
    </row>
    <row r="102" spans="2:7" x14ac:dyDescent="0.25">
      <c r="B102" s="356" t="s">
        <v>49</v>
      </c>
      <c r="C102" s="357">
        <v>626232997285</v>
      </c>
      <c r="D102" s="357">
        <v>647099730602.61987</v>
      </c>
      <c r="E102" s="357">
        <v>39167305035.839996</v>
      </c>
      <c r="F102" s="357">
        <v>55946362683.690002</v>
      </c>
      <c r="G102" s="357">
        <v>51127022031.839996</v>
      </c>
    </row>
    <row r="103" spans="2:7" x14ac:dyDescent="0.25">
      <c r="B103" s="358" t="s">
        <v>488</v>
      </c>
      <c r="C103" s="298">
        <v>26591527885</v>
      </c>
      <c r="D103" s="298">
        <v>31597101073.940002</v>
      </c>
      <c r="E103" s="298">
        <v>2179389527.1199999</v>
      </c>
      <c r="F103" s="298">
        <v>2093127829.4299998</v>
      </c>
      <c r="G103" s="298">
        <v>2093397574.9799998</v>
      </c>
    </row>
    <row r="104" spans="2:7" x14ac:dyDescent="0.25">
      <c r="B104" s="359" t="s">
        <v>918</v>
      </c>
      <c r="C104" s="298">
        <v>3603255154</v>
      </c>
      <c r="D104" s="298">
        <v>4898937665.8400002</v>
      </c>
      <c r="E104" s="298">
        <v>436754253.79999995</v>
      </c>
      <c r="F104" s="298">
        <v>402719606.5</v>
      </c>
      <c r="G104" s="298">
        <v>426269495.09999996</v>
      </c>
    </row>
    <row r="105" spans="2:7" x14ac:dyDescent="0.25">
      <c r="B105" s="359" t="s">
        <v>919</v>
      </c>
      <c r="C105" s="298">
        <v>1105454000</v>
      </c>
      <c r="D105" s="298">
        <v>919266500.10000038</v>
      </c>
      <c r="E105" s="298">
        <v>128311573.79999998</v>
      </c>
      <c r="F105" s="298">
        <v>72024378.539999992</v>
      </c>
      <c r="G105" s="298">
        <v>37546939.719999999</v>
      </c>
    </row>
    <row r="106" spans="2:7" x14ac:dyDescent="0.25">
      <c r="B106" s="359" t="s">
        <v>920</v>
      </c>
      <c r="C106" s="298">
        <v>21882818731</v>
      </c>
      <c r="D106" s="298">
        <v>25765070908</v>
      </c>
      <c r="E106" s="298">
        <v>1614323699.52</v>
      </c>
      <c r="F106" s="298">
        <v>1618383844.3899999</v>
      </c>
      <c r="G106" s="298">
        <v>1629581140.1599998</v>
      </c>
    </row>
    <row r="107" spans="2:7" x14ac:dyDescent="0.25">
      <c r="B107" s="359" t="s">
        <v>921</v>
      </c>
      <c r="C107" s="298">
        <v>0</v>
      </c>
      <c r="D107" s="298">
        <v>13826000</v>
      </c>
      <c r="E107" s="298">
        <v>0</v>
      </c>
      <c r="F107" s="298">
        <v>0</v>
      </c>
      <c r="G107" s="298">
        <v>0</v>
      </c>
    </row>
    <row r="108" spans="2:7" x14ac:dyDescent="0.25">
      <c r="B108" s="358" t="s">
        <v>50</v>
      </c>
      <c r="C108" s="298">
        <v>133160839893</v>
      </c>
      <c r="D108" s="298">
        <v>138797713368.26001</v>
      </c>
      <c r="E108" s="298">
        <v>11478833594.48</v>
      </c>
      <c r="F108" s="298">
        <v>12685879513.68</v>
      </c>
      <c r="G108" s="298">
        <v>9479323626.3699989</v>
      </c>
    </row>
    <row r="109" spans="2:7" x14ac:dyDescent="0.25">
      <c r="B109" s="359" t="s">
        <v>922</v>
      </c>
      <c r="C109" s="298">
        <v>161555740</v>
      </c>
      <c r="D109" s="298">
        <v>168657480.63999999</v>
      </c>
      <c r="E109" s="298">
        <v>17919234.280000001</v>
      </c>
      <c r="F109" s="298">
        <v>17919234.280000001</v>
      </c>
      <c r="G109" s="298">
        <v>17919234.280000001</v>
      </c>
    </row>
    <row r="110" spans="2:7" x14ac:dyDescent="0.25">
      <c r="B110" s="359" t="s">
        <v>923</v>
      </c>
      <c r="C110" s="298">
        <v>12981049711</v>
      </c>
      <c r="D110" s="298">
        <v>13890434419.6</v>
      </c>
      <c r="E110" s="298">
        <v>871607959.92000008</v>
      </c>
      <c r="F110" s="298">
        <v>1023936808.71</v>
      </c>
      <c r="G110" s="298">
        <v>1082546617.3300002</v>
      </c>
    </row>
    <row r="111" spans="2:7" x14ac:dyDescent="0.25">
      <c r="B111" s="359" t="s">
        <v>924</v>
      </c>
      <c r="C111" s="298">
        <v>11127355992</v>
      </c>
      <c r="D111" s="298">
        <v>11893163202.900002</v>
      </c>
      <c r="E111" s="298">
        <v>942905203.49000001</v>
      </c>
      <c r="F111" s="298">
        <v>912752988.0999999</v>
      </c>
      <c r="G111" s="298">
        <v>707148860.80000007</v>
      </c>
    </row>
    <row r="112" spans="2:7" x14ac:dyDescent="0.25">
      <c r="B112" s="359" t="s">
        <v>51</v>
      </c>
      <c r="C112" s="298">
        <v>30270000</v>
      </c>
      <c r="D112" s="298">
        <v>84833675</v>
      </c>
      <c r="E112" s="298">
        <v>4558278.16</v>
      </c>
      <c r="F112" s="298">
        <v>1817795.38</v>
      </c>
      <c r="G112" s="298">
        <v>1965094.81</v>
      </c>
    </row>
    <row r="113" spans="2:7" x14ac:dyDescent="0.25">
      <c r="B113" s="359" t="s">
        <v>925</v>
      </c>
      <c r="C113" s="298">
        <v>9521296</v>
      </c>
      <c r="D113" s="298">
        <v>10407884</v>
      </c>
      <c r="E113" s="298">
        <v>1032289.13</v>
      </c>
      <c r="F113" s="298">
        <v>871303.20000000007</v>
      </c>
      <c r="G113" s="298">
        <v>842358.3</v>
      </c>
    </row>
    <row r="114" spans="2:7" x14ac:dyDescent="0.25">
      <c r="B114" s="359" t="s">
        <v>926</v>
      </c>
      <c r="C114" s="298">
        <v>108851087154</v>
      </c>
      <c r="D114" s="298">
        <v>112750216706.12001</v>
      </c>
      <c r="E114" s="298">
        <v>9640810629.5</v>
      </c>
      <c r="F114" s="298">
        <v>10728581384.01</v>
      </c>
      <c r="G114" s="298">
        <v>7668901460.8499994</v>
      </c>
    </row>
    <row r="115" spans="2:7" x14ac:dyDescent="0.25">
      <c r="B115" s="358" t="s">
        <v>489</v>
      </c>
      <c r="C115" s="298">
        <v>9752583104</v>
      </c>
      <c r="D115" s="298">
        <v>13215342696.059999</v>
      </c>
      <c r="E115" s="298">
        <v>829445674.51000023</v>
      </c>
      <c r="F115" s="298">
        <v>806245438.79999995</v>
      </c>
      <c r="G115" s="298">
        <v>1126667293.24</v>
      </c>
    </row>
    <row r="116" spans="2:7" x14ac:dyDescent="0.25">
      <c r="B116" s="359" t="s">
        <v>927</v>
      </c>
      <c r="C116" s="298">
        <v>1475270784</v>
      </c>
      <c r="D116" s="298">
        <v>1875707600.1399999</v>
      </c>
      <c r="E116" s="298">
        <v>118715376.75</v>
      </c>
      <c r="F116" s="298">
        <v>122281868.84</v>
      </c>
      <c r="G116" s="298">
        <v>307605588.36000001</v>
      </c>
    </row>
    <row r="117" spans="2:7" x14ac:dyDescent="0.25">
      <c r="B117" s="359" t="s">
        <v>928</v>
      </c>
      <c r="C117" s="298">
        <v>1292268863</v>
      </c>
      <c r="D117" s="298">
        <v>3124910249.3499994</v>
      </c>
      <c r="E117" s="298">
        <v>124692642.44000003</v>
      </c>
      <c r="F117" s="298">
        <v>116307249.48000002</v>
      </c>
      <c r="G117" s="298">
        <v>224909986.74000004</v>
      </c>
    </row>
    <row r="118" spans="2:7" x14ac:dyDescent="0.25">
      <c r="B118" s="359" t="s">
        <v>929</v>
      </c>
      <c r="C118" s="298">
        <v>4430496507</v>
      </c>
      <c r="D118" s="298">
        <v>4658757090.9800005</v>
      </c>
      <c r="E118" s="298">
        <v>454454300.26000011</v>
      </c>
      <c r="F118" s="298">
        <v>417131080.67000002</v>
      </c>
      <c r="G118" s="298">
        <v>448735979.68999988</v>
      </c>
    </row>
    <row r="119" spans="2:7" x14ac:dyDescent="0.25">
      <c r="B119" s="359" t="s">
        <v>930</v>
      </c>
      <c r="C119" s="298">
        <v>709263</v>
      </c>
      <c r="D119" s="298">
        <v>0</v>
      </c>
      <c r="E119" s="298"/>
      <c r="F119" s="298"/>
      <c r="G119" s="298"/>
    </row>
    <row r="120" spans="2:7" x14ac:dyDescent="0.25">
      <c r="B120" s="359" t="s">
        <v>931</v>
      </c>
      <c r="C120" s="298">
        <v>331428298</v>
      </c>
      <c r="D120" s="298">
        <v>911387587.53999972</v>
      </c>
      <c r="E120" s="298">
        <v>15257647.609999999</v>
      </c>
      <c r="F120" s="298">
        <v>18307842.02</v>
      </c>
      <c r="G120" s="298">
        <v>0</v>
      </c>
    </row>
    <row r="121" spans="2:7" x14ac:dyDescent="0.25">
      <c r="B121" s="359" t="s">
        <v>932</v>
      </c>
      <c r="C121" s="298">
        <v>2222409389</v>
      </c>
      <c r="D121" s="298">
        <v>2644580168.0499997</v>
      </c>
      <c r="E121" s="298">
        <v>116325707.45</v>
      </c>
      <c r="F121" s="298">
        <v>132217397.78999999</v>
      </c>
      <c r="G121" s="298">
        <v>145415738.45000002</v>
      </c>
    </row>
    <row r="122" spans="2:7" x14ac:dyDescent="0.25">
      <c r="B122" s="358" t="s">
        <v>490</v>
      </c>
      <c r="C122" s="298">
        <v>299968351366</v>
      </c>
      <c r="D122" s="298">
        <v>301254301767.30994</v>
      </c>
      <c r="E122" s="298">
        <v>10858284984.609997</v>
      </c>
      <c r="F122" s="298">
        <v>27014200350.279995</v>
      </c>
      <c r="G122" s="298">
        <v>25741700204.449997</v>
      </c>
    </row>
    <row r="123" spans="2:7" x14ac:dyDescent="0.25">
      <c r="B123" s="359" t="s">
        <v>933</v>
      </c>
      <c r="C123" s="298">
        <v>20083879983</v>
      </c>
      <c r="D123" s="298">
        <v>13782210448.859941</v>
      </c>
      <c r="E123" s="298">
        <v>47992661.850000001</v>
      </c>
      <c r="F123" s="298">
        <v>349376341.81000006</v>
      </c>
      <c r="G123" s="298">
        <v>270271673.65000004</v>
      </c>
    </row>
    <row r="124" spans="2:7" x14ac:dyDescent="0.25">
      <c r="B124" s="359" t="s">
        <v>934</v>
      </c>
      <c r="C124" s="298">
        <v>101277757523</v>
      </c>
      <c r="D124" s="298">
        <v>107114372953.12001</v>
      </c>
      <c r="E124" s="298">
        <v>470124878.17000002</v>
      </c>
      <c r="F124" s="298">
        <v>8592952952.5299988</v>
      </c>
      <c r="G124" s="298">
        <v>8510972442.8499985</v>
      </c>
    </row>
    <row r="125" spans="2:7" x14ac:dyDescent="0.25">
      <c r="B125" s="359" t="s">
        <v>935</v>
      </c>
      <c r="C125" s="298">
        <v>31159505328</v>
      </c>
      <c r="D125" s="298">
        <v>31221430021.560001</v>
      </c>
      <c r="E125" s="298">
        <v>26278688.539999995</v>
      </c>
      <c r="F125" s="298">
        <v>2416654689.3699999</v>
      </c>
      <c r="G125" s="298">
        <v>2239195031.0600004</v>
      </c>
    </row>
    <row r="126" spans="2:7" x14ac:dyDescent="0.25">
      <c r="B126" s="359" t="s">
        <v>936</v>
      </c>
      <c r="C126" s="298">
        <v>24122473036</v>
      </c>
      <c r="D126" s="298">
        <v>26106575112.160015</v>
      </c>
      <c r="E126" s="298">
        <v>2340564264.3800001</v>
      </c>
      <c r="F126" s="298">
        <v>2626430209.6399999</v>
      </c>
      <c r="G126" s="298">
        <v>2614910267.7600002</v>
      </c>
    </row>
    <row r="127" spans="2:7" x14ac:dyDescent="0.25">
      <c r="B127" s="359" t="s">
        <v>937</v>
      </c>
      <c r="C127" s="298">
        <v>3625349180</v>
      </c>
      <c r="D127" s="298">
        <v>3581528201.499999</v>
      </c>
      <c r="E127" s="298">
        <v>5689593.5499999998</v>
      </c>
      <c r="F127" s="298">
        <v>192963717.23000002</v>
      </c>
      <c r="G127" s="298">
        <v>190337692.23000002</v>
      </c>
    </row>
    <row r="128" spans="2:7" x14ac:dyDescent="0.25">
      <c r="B128" s="359" t="s">
        <v>938</v>
      </c>
      <c r="C128" s="298">
        <v>10281253720</v>
      </c>
      <c r="D128" s="298">
        <v>12047702400.660004</v>
      </c>
      <c r="E128" s="298">
        <v>210229214.79000002</v>
      </c>
      <c r="F128" s="298">
        <v>1011980267.74</v>
      </c>
      <c r="G128" s="298">
        <v>960077375.87</v>
      </c>
    </row>
    <row r="129" spans="2:7" x14ac:dyDescent="0.25">
      <c r="B129" s="359" t="s">
        <v>939</v>
      </c>
      <c r="C129" s="298">
        <v>1362362320</v>
      </c>
      <c r="D129" s="298">
        <v>1310798513.6300001</v>
      </c>
      <c r="E129" s="298">
        <v>29744130.890000001</v>
      </c>
      <c r="F129" s="298">
        <v>100216049.14</v>
      </c>
      <c r="G129" s="298">
        <v>84196525.239999995</v>
      </c>
    </row>
    <row r="130" spans="2:7" x14ac:dyDescent="0.25">
      <c r="B130" s="359" t="s">
        <v>940</v>
      </c>
      <c r="C130" s="298">
        <v>561077865</v>
      </c>
      <c r="D130" s="298">
        <v>648452429.31999993</v>
      </c>
      <c r="E130" s="298">
        <v>34721527.170000002</v>
      </c>
      <c r="F130" s="298">
        <v>48133707.960000008</v>
      </c>
      <c r="G130" s="298">
        <v>44616167.779999994</v>
      </c>
    </row>
    <row r="131" spans="2:7" x14ac:dyDescent="0.25">
      <c r="B131" s="359" t="s">
        <v>941</v>
      </c>
      <c r="C131" s="298">
        <v>556875231</v>
      </c>
      <c r="D131" s="298">
        <v>667356869.40999985</v>
      </c>
      <c r="E131" s="298">
        <v>37089580.909999996</v>
      </c>
      <c r="F131" s="298">
        <v>65708953.160000004</v>
      </c>
      <c r="G131" s="298">
        <v>62829416.200000003</v>
      </c>
    </row>
    <row r="132" spans="2:7" x14ac:dyDescent="0.25">
      <c r="B132" s="359" t="s">
        <v>942</v>
      </c>
      <c r="C132" s="298">
        <v>1057935212</v>
      </c>
      <c r="D132" s="298">
        <v>1891455153.6900001</v>
      </c>
      <c r="E132" s="298">
        <v>144817447.64000002</v>
      </c>
      <c r="F132" s="298">
        <v>186545008.40000001</v>
      </c>
      <c r="G132" s="298">
        <v>157440881.25</v>
      </c>
    </row>
    <row r="133" spans="2:7" x14ac:dyDescent="0.25">
      <c r="B133" s="359" t="s">
        <v>943</v>
      </c>
      <c r="C133" s="298">
        <v>105879881968</v>
      </c>
      <c r="D133" s="298">
        <v>102882419663.39999</v>
      </c>
      <c r="E133" s="298">
        <v>7511032996.7199974</v>
      </c>
      <c r="F133" s="298">
        <v>11423238453.299999</v>
      </c>
      <c r="G133" s="298">
        <v>10606852730.559999</v>
      </c>
    </row>
    <row r="134" spans="2:7" x14ac:dyDescent="0.25">
      <c r="B134" s="358" t="s">
        <v>52</v>
      </c>
      <c r="C134" s="298">
        <v>155715919621</v>
      </c>
      <c r="D134" s="298">
        <v>161132519756.11002</v>
      </c>
      <c r="E134" s="298">
        <v>13744503624.710001</v>
      </c>
      <c r="F134" s="298">
        <v>13231897044.1</v>
      </c>
      <c r="G134" s="298">
        <v>12589428411.539999</v>
      </c>
    </row>
    <row r="135" spans="2:7" x14ac:dyDescent="0.25">
      <c r="B135" s="359" t="s">
        <v>944</v>
      </c>
      <c r="C135" s="298">
        <v>73577328735</v>
      </c>
      <c r="D135" s="298">
        <v>77690890388.320007</v>
      </c>
      <c r="E135" s="298">
        <v>8310388565.0200005</v>
      </c>
      <c r="F135" s="298">
        <v>6233493193.5</v>
      </c>
      <c r="G135" s="298">
        <v>6247942675.789999</v>
      </c>
    </row>
    <row r="136" spans="2:7" x14ac:dyDescent="0.25">
      <c r="B136" s="359" t="s">
        <v>945</v>
      </c>
      <c r="C136" s="298">
        <v>0</v>
      </c>
      <c r="D136" s="298">
        <v>600000</v>
      </c>
      <c r="E136" s="298">
        <v>85000</v>
      </c>
      <c r="F136" s="298">
        <v>85000</v>
      </c>
      <c r="G136" s="298">
        <v>85000</v>
      </c>
    </row>
    <row r="137" spans="2:7" x14ac:dyDescent="0.25">
      <c r="B137" s="359" t="s">
        <v>946</v>
      </c>
      <c r="C137" s="298">
        <v>293623009</v>
      </c>
      <c r="D137" s="298">
        <v>293623009</v>
      </c>
      <c r="E137" s="298">
        <v>19625391.449999999</v>
      </c>
      <c r="F137" s="298">
        <v>19625391.449999999</v>
      </c>
      <c r="G137" s="298">
        <v>19625391.449999999</v>
      </c>
    </row>
    <row r="138" spans="2:7" x14ac:dyDescent="0.25">
      <c r="B138" s="359" t="s">
        <v>53</v>
      </c>
      <c r="C138" s="298">
        <v>1656805929</v>
      </c>
      <c r="D138" s="298">
        <v>1690114995</v>
      </c>
      <c r="E138" s="298">
        <v>187612799.78999999</v>
      </c>
      <c r="F138" s="298">
        <v>187612799.78999999</v>
      </c>
      <c r="G138" s="298">
        <v>107612799.79000001</v>
      </c>
    </row>
    <row r="139" spans="2:7" x14ac:dyDescent="0.25">
      <c r="B139" s="359" t="s">
        <v>947</v>
      </c>
      <c r="C139" s="298">
        <v>250742574</v>
      </c>
      <c r="D139" s="298">
        <v>686555732.99999988</v>
      </c>
      <c r="E139" s="298">
        <v>72325015.019999996</v>
      </c>
      <c r="F139" s="298">
        <v>63848329.590000004</v>
      </c>
      <c r="G139" s="298">
        <v>116856188.24000001</v>
      </c>
    </row>
    <row r="140" spans="2:7" x14ac:dyDescent="0.25">
      <c r="B140" s="359" t="s">
        <v>948</v>
      </c>
      <c r="C140" s="298">
        <v>3905104796</v>
      </c>
      <c r="D140" s="298">
        <v>3449074666</v>
      </c>
      <c r="E140" s="298">
        <v>48809654.690000005</v>
      </c>
      <c r="F140" s="298">
        <v>286049973.88999999</v>
      </c>
      <c r="G140" s="298">
        <v>311389702.44</v>
      </c>
    </row>
    <row r="141" spans="2:7" x14ac:dyDescent="0.25">
      <c r="B141" s="359" t="s">
        <v>949</v>
      </c>
      <c r="C141" s="298">
        <v>1671911010</v>
      </c>
      <c r="D141" s="298">
        <v>2282931513.940001</v>
      </c>
      <c r="E141" s="298">
        <v>77336711.760000005</v>
      </c>
      <c r="F141" s="298">
        <v>207164468.75999999</v>
      </c>
      <c r="G141" s="298">
        <v>140470072.06999999</v>
      </c>
    </row>
    <row r="142" spans="2:7" x14ac:dyDescent="0.25">
      <c r="B142" s="359" t="s">
        <v>950</v>
      </c>
      <c r="C142" s="298">
        <v>72103426276</v>
      </c>
      <c r="D142" s="298">
        <v>71784852158.850006</v>
      </c>
      <c r="E142" s="298">
        <v>4686979221.8500004</v>
      </c>
      <c r="F142" s="298">
        <v>5892726621.9900017</v>
      </c>
      <c r="G142" s="298">
        <v>5303787427.8900003</v>
      </c>
    </row>
    <row r="143" spans="2:7" x14ac:dyDescent="0.25">
      <c r="B143" s="359" t="s">
        <v>951</v>
      </c>
      <c r="C143" s="298">
        <v>1600000</v>
      </c>
      <c r="D143" s="298">
        <v>1600000</v>
      </c>
      <c r="E143" s="298">
        <v>50000</v>
      </c>
      <c r="F143" s="298">
        <v>0</v>
      </c>
      <c r="G143" s="298">
        <v>0</v>
      </c>
    </row>
    <row r="144" spans="2:7" x14ac:dyDescent="0.25">
      <c r="B144" s="359" t="s">
        <v>952</v>
      </c>
      <c r="C144" s="298">
        <v>2255377292</v>
      </c>
      <c r="D144" s="298">
        <v>3252277292</v>
      </c>
      <c r="E144" s="298">
        <v>341291265.13</v>
      </c>
      <c r="F144" s="298">
        <v>341291265.13</v>
      </c>
      <c r="G144" s="298">
        <v>341659153.87</v>
      </c>
    </row>
    <row r="145" spans="2:7" x14ac:dyDescent="0.25">
      <c r="B145" s="358" t="s">
        <v>54</v>
      </c>
      <c r="C145" s="298">
        <v>1043775416</v>
      </c>
      <c r="D145" s="298">
        <v>1102751940.9400001</v>
      </c>
      <c r="E145" s="298">
        <v>76847630.409999996</v>
      </c>
      <c r="F145" s="298">
        <v>115012507.40000001</v>
      </c>
      <c r="G145" s="298">
        <v>96504921.25999999</v>
      </c>
    </row>
    <row r="146" spans="2:7" x14ac:dyDescent="0.25">
      <c r="B146" s="359" t="s">
        <v>55</v>
      </c>
      <c r="C146" s="298">
        <v>146325088</v>
      </c>
      <c r="D146" s="298">
        <v>181007844.51999998</v>
      </c>
      <c r="E146" s="298">
        <v>15532731.15</v>
      </c>
      <c r="F146" s="298">
        <v>13781306.159999998</v>
      </c>
      <c r="G146" s="298">
        <v>6853575.5999999996</v>
      </c>
    </row>
    <row r="147" spans="2:7" x14ac:dyDescent="0.25">
      <c r="B147" s="359" t="s">
        <v>56</v>
      </c>
      <c r="C147" s="298">
        <v>310000000</v>
      </c>
      <c r="D147" s="298">
        <v>125000000</v>
      </c>
      <c r="E147" s="298">
        <v>3197525.79</v>
      </c>
      <c r="F147" s="298">
        <v>8810995.7300000004</v>
      </c>
      <c r="G147" s="298">
        <v>6938282.7000000002</v>
      </c>
    </row>
    <row r="148" spans="2:7" x14ac:dyDescent="0.25">
      <c r="B148" s="359" t="s">
        <v>57</v>
      </c>
      <c r="C148" s="298">
        <v>195103174</v>
      </c>
      <c r="D148" s="298">
        <v>205162329.62</v>
      </c>
      <c r="E148" s="298">
        <v>8357411.2100000018</v>
      </c>
      <c r="F148" s="298">
        <v>16962267.310000002</v>
      </c>
      <c r="G148" s="298">
        <v>22927409.220000003</v>
      </c>
    </row>
    <row r="149" spans="2:7" x14ac:dyDescent="0.25">
      <c r="B149" s="359" t="s">
        <v>58</v>
      </c>
      <c r="C149" s="298">
        <v>392347154</v>
      </c>
      <c r="D149" s="298">
        <v>591581766.80000007</v>
      </c>
      <c r="E149" s="298">
        <v>49759962.259999998</v>
      </c>
      <c r="F149" s="298">
        <v>75457938.200000003</v>
      </c>
      <c r="G149" s="298">
        <v>59785653.739999995</v>
      </c>
    </row>
    <row r="150" spans="2:7" x14ac:dyDescent="0.25">
      <c r="B150" s="356" t="s">
        <v>953</v>
      </c>
      <c r="C150" s="357">
        <v>294634030542</v>
      </c>
      <c r="D150" s="357">
        <v>294634030542</v>
      </c>
      <c r="E150" s="357">
        <v>8651871619.5</v>
      </c>
      <c r="F150" s="357">
        <v>8523697033.0900002</v>
      </c>
      <c r="G150" s="357">
        <v>13592042419.9</v>
      </c>
    </row>
    <row r="151" spans="2:7" x14ac:dyDescent="0.25">
      <c r="B151" s="358" t="s">
        <v>954</v>
      </c>
      <c r="C151" s="298">
        <v>294634030542</v>
      </c>
      <c r="D151" s="298">
        <v>294634030542</v>
      </c>
      <c r="E151" s="298">
        <v>8651871619.5</v>
      </c>
      <c r="F151" s="298">
        <v>8523697033.0900002</v>
      </c>
      <c r="G151" s="298">
        <v>13592042419.9</v>
      </c>
    </row>
    <row r="152" spans="2:7" x14ac:dyDescent="0.25">
      <c r="B152" s="359" t="s">
        <v>955</v>
      </c>
      <c r="C152" s="298">
        <v>294634030542</v>
      </c>
      <c r="D152" s="298">
        <v>294634030542</v>
      </c>
      <c r="E152" s="298">
        <v>8651871619.5</v>
      </c>
      <c r="F152" s="298">
        <v>8523697033.0900002</v>
      </c>
      <c r="G152" s="298">
        <v>13592042419.9</v>
      </c>
    </row>
    <row r="153" spans="2:7" ht="15.75" thickBot="1" x14ac:dyDescent="0.3">
      <c r="B153" s="360" t="s">
        <v>108</v>
      </c>
      <c r="C153" s="361">
        <v>1418686514950</v>
      </c>
      <c r="D153" s="361">
        <v>1460227379922.5605</v>
      </c>
      <c r="E153" s="361">
        <v>86681614332.389984</v>
      </c>
      <c r="F153" s="361">
        <v>110166126502.09996</v>
      </c>
      <c r="G153" s="361">
        <v>102330320756.56</v>
      </c>
    </row>
    <row r="154" spans="2:7" x14ac:dyDescent="0.25">
      <c r="B154" s="362"/>
      <c r="C154" s="363"/>
      <c r="D154" s="363"/>
      <c r="E154" s="363"/>
      <c r="F154" s="363"/>
      <c r="G154" s="363"/>
    </row>
    <row r="155" spans="2:7" x14ac:dyDescent="0.25">
      <c r="B155" s="364" t="s">
        <v>248</v>
      </c>
    </row>
    <row r="156" spans="2:7" x14ac:dyDescent="0.25">
      <c r="B156" s="307" t="s">
        <v>161</v>
      </c>
    </row>
    <row r="157" spans="2:7" x14ac:dyDescent="0.25">
      <c r="B157" s="364" t="s">
        <v>35</v>
      </c>
    </row>
  </sheetData>
  <mergeCells count="11">
    <mergeCell ref="G9:G11"/>
    <mergeCell ref="B2:G2"/>
    <mergeCell ref="B3:G3"/>
    <mergeCell ref="B4:G4"/>
    <mergeCell ref="B6:G6"/>
    <mergeCell ref="B7:G7"/>
    <mergeCell ref="B9:B10"/>
    <mergeCell ref="C9:C10"/>
    <mergeCell ref="D9:D11"/>
    <mergeCell ref="E9:E11"/>
    <mergeCell ref="F9:F11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2F6CE-D906-498D-AF8F-4E3F418AA88D}">
  <dimension ref="A2:O323"/>
  <sheetViews>
    <sheetView showGridLines="0" zoomScale="60" zoomScaleNormal="60" workbookViewId="0">
      <selection activeCell="L32" sqref="L32"/>
    </sheetView>
  </sheetViews>
  <sheetFormatPr baseColWidth="10" defaultColWidth="9.140625" defaultRowHeight="15" x14ac:dyDescent="0.25"/>
  <cols>
    <col min="1" max="1" width="9.140625" style="39"/>
    <col min="2" max="2" width="147.28515625" style="39" customWidth="1"/>
    <col min="3" max="3" width="25.7109375" style="39" customWidth="1"/>
    <col min="4" max="5" width="29.140625" style="39" customWidth="1"/>
    <col min="6" max="6" width="24.5703125" style="39" customWidth="1"/>
    <col min="7" max="7" width="25" style="39" customWidth="1"/>
    <col min="8" max="8" width="19.7109375" style="39" customWidth="1"/>
    <col min="9" max="9" width="20.7109375" style="188" customWidth="1"/>
    <col min="10" max="10" width="17.85546875" style="188" customWidth="1"/>
    <col min="11" max="11" width="28.5703125" style="39" customWidth="1"/>
    <col min="12" max="12" width="32.42578125" style="39" customWidth="1"/>
    <col min="13" max="13" width="17.140625" style="39" customWidth="1"/>
    <col min="14" max="14" width="17.7109375" style="39" customWidth="1"/>
    <col min="15" max="15" width="15.7109375" style="39" customWidth="1"/>
    <col min="16" max="16384" width="9.140625" style="39"/>
  </cols>
  <sheetData>
    <row r="2" spans="2:15" ht="18.75" x14ac:dyDescent="0.25">
      <c r="B2" s="397" t="s">
        <v>0</v>
      </c>
      <c r="C2" s="397"/>
      <c r="D2" s="397"/>
      <c r="E2" s="397"/>
      <c r="F2" s="397"/>
      <c r="G2" s="397"/>
      <c r="H2" s="397"/>
      <c r="I2" s="397"/>
      <c r="J2" s="397"/>
    </row>
    <row r="3" spans="2:15" ht="18.75" x14ac:dyDescent="0.25">
      <c r="B3" s="397" t="s">
        <v>1</v>
      </c>
      <c r="C3" s="397"/>
      <c r="D3" s="397"/>
      <c r="E3" s="397"/>
      <c r="F3" s="397"/>
      <c r="G3" s="397"/>
      <c r="H3" s="397"/>
      <c r="I3" s="397"/>
      <c r="J3" s="397"/>
    </row>
    <row r="4" spans="2:15" ht="34.5" customHeight="1" x14ac:dyDescent="0.25">
      <c r="B4" s="398" t="s">
        <v>2</v>
      </c>
      <c r="C4" s="398"/>
      <c r="D4" s="398"/>
      <c r="E4" s="398"/>
      <c r="F4" s="398"/>
      <c r="G4" s="398"/>
      <c r="H4" s="398"/>
      <c r="I4" s="398"/>
      <c r="J4" s="398"/>
    </row>
    <row r="5" spans="2:15" ht="33.75" customHeight="1" x14ac:dyDescent="0.3">
      <c r="B5" s="123"/>
      <c r="C5" s="123"/>
      <c r="D5" s="123"/>
      <c r="E5" s="123"/>
      <c r="F5" s="123"/>
      <c r="G5" s="123"/>
      <c r="H5" s="123"/>
      <c r="I5" s="124"/>
      <c r="J5" s="124"/>
    </row>
    <row r="6" spans="2:15" ht="24.75" customHeight="1" x14ac:dyDescent="0.25">
      <c r="B6" s="399" t="s">
        <v>251</v>
      </c>
      <c r="C6" s="399"/>
      <c r="D6" s="399"/>
      <c r="E6" s="399"/>
      <c r="F6" s="399"/>
      <c r="G6" s="399"/>
      <c r="H6" s="399"/>
      <c r="I6" s="399"/>
      <c r="J6" s="399"/>
    </row>
    <row r="7" spans="2:15" ht="18.75" x14ac:dyDescent="0.3">
      <c r="B7" s="400" t="s">
        <v>110</v>
      </c>
      <c r="C7" s="400"/>
      <c r="D7" s="400"/>
      <c r="E7" s="400"/>
      <c r="F7" s="400"/>
      <c r="G7" s="400"/>
      <c r="H7" s="400"/>
      <c r="I7" s="400"/>
      <c r="J7" s="400"/>
    </row>
    <row r="8" spans="2:15" ht="18.75" x14ac:dyDescent="0.3">
      <c r="B8" s="396" t="s">
        <v>4</v>
      </c>
      <c r="C8" s="396"/>
      <c r="D8" s="396"/>
      <c r="E8" s="396"/>
      <c r="F8" s="396"/>
      <c r="G8" s="396"/>
      <c r="H8" s="396"/>
      <c r="I8" s="396"/>
      <c r="J8" s="396"/>
      <c r="L8" s="125" t="s">
        <v>3</v>
      </c>
      <c r="M8" s="126">
        <f>6143649538425/1000000</f>
        <v>6143649.5384250004</v>
      </c>
    </row>
    <row r="9" spans="2:15" ht="15.75" thickBot="1" x14ac:dyDescent="0.3">
      <c r="B9" s="127"/>
      <c r="C9" s="127"/>
      <c r="D9" s="127"/>
      <c r="E9" s="127"/>
      <c r="F9" s="127"/>
      <c r="G9" s="127"/>
      <c r="H9" s="127"/>
      <c r="I9" s="128"/>
      <c r="J9" s="128"/>
    </row>
    <row r="10" spans="2:15" ht="19.5" customHeight="1" thickBot="1" x14ac:dyDescent="0.3">
      <c r="B10" s="382" t="s">
        <v>37</v>
      </c>
      <c r="C10" s="129">
        <v>2023</v>
      </c>
      <c r="D10" s="385">
        <v>2024</v>
      </c>
      <c r="E10" s="385"/>
      <c r="F10" s="385"/>
      <c r="G10" s="385"/>
      <c r="H10" s="386" t="s">
        <v>111</v>
      </c>
      <c r="I10" s="387"/>
      <c r="J10" s="386" t="s">
        <v>112</v>
      </c>
    </row>
    <row r="11" spans="2:15" ht="19.5" customHeight="1" thickBot="1" x14ac:dyDescent="0.3">
      <c r="B11" s="382"/>
      <c r="C11" s="392" t="s">
        <v>113</v>
      </c>
      <c r="D11" s="392" t="s">
        <v>38</v>
      </c>
      <c r="E11" s="392" t="s">
        <v>39</v>
      </c>
      <c r="F11" s="392" t="s">
        <v>114</v>
      </c>
      <c r="G11" s="395" t="s">
        <v>115</v>
      </c>
      <c r="H11" s="388"/>
      <c r="I11" s="389"/>
      <c r="J11" s="388"/>
      <c r="L11" s="130" t="s">
        <v>3</v>
      </c>
      <c r="M11" s="131">
        <v>7447461031915.3203</v>
      </c>
      <c r="O11" s="48"/>
    </row>
    <row r="12" spans="2:15" ht="30" customHeight="1" x14ac:dyDescent="0.25">
      <c r="B12" s="383"/>
      <c r="C12" s="393"/>
      <c r="D12" s="393"/>
      <c r="E12" s="393"/>
      <c r="F12" s="393"/>
      <c r="G12" s="389"/>
      <c r="H12" s="390"/>
      <c r="I12" s="391"/>
      <c r="J12" s="388"/>
    </row>
    <row r="13" spans="2:15" ht="30" customHeight="1" x14ac:dyDescent="0.25">
      <c r="B13" s="383"/>
      <c r="C13" s="394"/>
      <c r="D13" s="394"/>
      <c r="E13" s="394"/>
      <c r="F13" s="394"/>
      <c r="G13" s="391"/>
      <c r="H13" s="132" t="s">
        <v>116</v>
      </c>
      <c r="I13" s="132" t="s">
        <v>117</v>
      </c>
      <c r="J13" s="390"/>
      <c r="M13" s="48"/>
    </row>
    <row r="14" spans="2:15" ht="30.6" customHeight="1" thickBot="1" x14ac:dyDescent="0.3">
      <c r="B14" s="384"/>
      <c r="C14" s="133">
        <v>1</v>
      </c>
      <c r="D14" s="133">
        <v>2</v>
      </c>
      <c r="E14" s="133">
        <v>3</v>
      </c>
      <c r="F14" s="133">
        <v>4</v>
      </c>
      <c r="G14" s="133" t="s">
        <v>118</v>
      </c>
      <c r="H14" s="134" t="s">
        <v>119</v>
      </c>
      <c r="I14" s="134" t="s">
        <v>120</v>
      </c>
      <c r="J14" s="135" t="s">
        <v>121</v>
      </c>
      <c r="L14" s="48"/>
      <c r="M14" s="48"/>
    </row>
    <row r="15" spans="2:15" ht="23.25" x14ac:dyDescent="0.35">
      <c r="B15" s="136" t="s">
        <v>122</v>
      </c>
      <c r="C15" s="137">
        <f>C16+C23+C26+C29+C32+C34+C33</f>
        <v>83769966281.149979</v>
      </c>
      <c r="D15" s="137">
        <f>D16+D23+D26+D29+D32+D34+D33</f>
        <v>1173750340817</v>
      </c>
      <c r="E15" s="137">
        <f>E16+E23+E26+E29+E32+E34+E33</f>
        <v>1210966133887.47</v>
      </c>
      <c r="F15" s="137">
        <f>F16+F23+F26+F29+F32+F34+F33</f>
        <v>104007574967.95001</v>
      </c>
      <c r="G15" s="138">
        <f>IFERROR(F15/E15,"0.0%")</f>
        <v>8.5888095511030202E-2</v>
      </c>
      <c r="H15" s="137">
        <f t="shared" ref="H15:H43" si="0">F15-C15</f>
        <v>20237608686.800034</v>
      </c>
      <c r="I15" s="138">
        <f t="shared" ref="I15:I43" si="1">IFERROR(H15/C15,"0.0%")</f>
        <v>0.24158549400483553</v>
      </c>
      <c r="J15" s="138">
        <f t="shared" ref="J15:J42" si="2">F15/$M$11</f>
        <v>1.3965507778051655E-2</v>
      </c>
      <c r="K15" s="64"/>
      <c r="L15" s="139"/>
      <c r="N15" s="140"/>
    </row>
    <row r="16" spans="2:15" ht="23.25" x14ac:dyDescent="0.35">
      <c r="B16" s="141" t="s">
        <v>123</v>
      </c>
      <c r="C16" s="142">
        <f>SUM(C17:C22)</f>
        <v>79259133340.499985</v>
      </c>
      <c r="D16" s="142">
        <f>SUM(D17:D22)</f>
        <v>1053691981963</v>
      </c>
      <c r="E16" s="142">
        <f>SUM(E17:E22)</f>
        <v>1074821404259</v>
      </c>
      <c r="F16" s="142">
        <f>SUM(F17:F22)</f>
        <v>96502162602.830017</v>
      </c>
      <c r="G16" s="143">
        <f t="shared" ref="G16:G43" si="3">IFERROR(F16/E16,"0.0%")</f>
        <v>8.9784369961780061E-2</v>
      </c>
      <c r="H16" s="144">
        <f t="shared" si="0"/>
        <v>17243029262.330032</v>
      </c>
      <c r="I16" s="145">
        <f t="shared" si="1"/>
        <v>0.21755258398112154</v>
      </c>
      <c r="J16" s="145">
        <f t="shared" si="2"/>
        <v>1.2957726423714072E-2</v>
      </c>
      <c r="K16" s="48"/>
      <c r="L16" s="146"/>
    </row>
    <row r="17" spans="2:14" ht="23.25" x14ac:dyDescent="0.35">
      <c r="B17" s="147" t="s">
        <v>124</v>
      </c>
      <c r="C17" s="148">
        <v>24315332692.570004</v>
      </c>
      <c r="D17" s="149">
        <v>359959296868</v>
      </c>
      <c r="E17" s="149">
        <v>368020646106</v>
      </c>
      <c r="F17" s="149">
        <v>34098417639.659996</v>
      </c>
      <c r="G17" s="150">
        <f t="shared" si="3"/>
        <v>9.2653545393316661E-2</v>
      </c>
      <c r="H17" s="148">
        <f t="shared" si="0"/>
        <v>9783084947.0899925</v>
      </c>
      <c r="I17" s="151">
        <f t="shared" si="1"/>
        <v>0.40234222047389029</v>
      </c>
      <c r="J17" s="151">
        <f t="shared" si="2"/>
        <v>4.5785291784051999E-3</v>
      </c>
      <c r="K17" s="64"/>
      <c r="L17" s="146"/>
    </row>
    <row r="18" spans="2:14" ht="23.25" x14ac:dyDescent="0.35">
      <c r="B18" s="152" t="s">
        <v>125</v>
      </c>
      <c r="C18" s="148">
        <v>6149827680.2999992</v>
      </c>
      <c r="D18" s="149">
        <v>53128217194</v>
      </c>
      <c r="E18" s="149">
        <v>54874227592</v>
      </c>
      <c r="F18" s="149">
        <v>6938175083.1499996</v>
      </c>
      <c r="G18" s="150">
        <f t="shared" si="3"/>
        <v>0.12643777211292359</v>
      </c>
      <c r="H18" s="148">
        <f t="shared" si="0"/>
        <v>788347402.85000038</v>
      </c>
      <c r="I18" s="151">
        <f t="shared" si="1"/>
        <v>0.12819016138864292</v>
      </c>
      <c r="J18" s="151">
        <f t="shared" si="2"/>
        <v>9.3161616467909959E-4</v>
      </c>
      <c r="K18" s="64"/>
      <c r="L18" s="146"/>
    </row>
    <row r="19" spans="2:14" ht="23.25" x14ac:dyDescent="0.35">
      <c r="B19" s="152" t="s">
        <v>126</v>
      </c>
      <c r="C19" s="148">
        <v>42929402595.970001</v>
      </c>
      <c r="D19" s="149">
        <v>575574060045</v>
      </c>
      <c r="E19" s="149">
        <v>581098036938</v>
      </c>
      <c r="F19" s="149">
        <v>48777058824.57</v>
      </c>
      <c r="G19" s="150">
        <f t="shared" si="3"/>
        <v>8.3939465845716224E-2</v>
      </c>
      <c r="H19" s="148">
        <f t="shared" si="0"/>
        <v>5847656228.5999985</v>
      </c>
      <c r="I19" s="151">
        <f t="shared" si="1"/>
        <v>0.13621564417364959</v>
      </c>
      <c r="J19" s="151">
        <f t="shared" si="2"/>
        <v>6.5494882907800363E-3</v>
      </c>
      <c r="K19" s="64"/>
      <c r="L19" s="146"/>
    </row>
    <row r="20" spans="2:14" ht="24.6" customHeight="1" x14ac:dyDescent="0.35">
      <c r="B20" s="147" t="s">
        <v>127</v>
      </c>
      <c r="C20" s="148">
        <v>5735136605.79</v>
      </c>
      <c r="D20" s="149">
        <v>63524631313</v>
      </c>
      <c r="E20" s="149">
        <v>69224200232</v>
      </c>
      <c r="F20" s="149">
        <v>6539450451.3800001</v>
      </c>
      <c r="G20" s="150">
        <f t="shared" si="3"/>
        <v>9.4467692359947758E-2</v>
      </c>
      <c r="H20" s="148">
        <f t="shared" si="0"/>
        <v>804313845.59000015</v>
      </c>
      <c r="I20" s="151">
        <f t="shared" si="1"/>
        <v>0.14024318876345371</v>
      </c>
      <c r="J20" s="151">
        <f t="shared" si="2"/>
        <v>8.780778339565477E-4</v>
      </c>
      <c r="K20" s="153"/>
      <c r="L20" s="146"/>
      <c r="M20" s="48"/>
    </row>
    <row r="21" spans="2:14" ht="23.25" x14ac:dyDescent="0.35">
      <c r="B21" s="152" t="s">
        <v>128</v>
      </c>
      <c r="C21" s="148">
        <v>129056149.01000001</v>
      </c>
      <c r="D21" s="149">
        <v>1502477834</v>
      </c>
      <c r="E21" s="149">
        <v>1601540616</v>
      </c>
      <c r="F21" s="149">
        <v>148800004.25</v>
      </c>
      <c r="G21" s="150">
        <f t="shared" si="3"/>
        <v>9.2910540490469831E-2</v>
      </c>
      <c r="H21" s="148">
        <f t="shared" si="0"/>
        <v>19743855.239999995</v>
      </c>
      <c r="I21" s="151">
        <f t="shared" si="1"/>
        <v>0.15298655191137098</v>
      </c>
      <c r="J21" s="151">
        <f t="shared" si="2"/>
        <v>1.9979964126342259E-5</v>
      </c>
      <c r="K21" s="48"/>
      <c r="L21" s="146"/>
      <c r="M21" s="140"/>
    </row>
    <row r="22" spans="2:14" ht="23.25" x14ac:dyDescent="0.35">
      <c r="B22" s="152" t="s">
        <v>129</v>
      </c>
      <c r="C22" s="148">
        <v>377616.86</v>
      </c>
      <c r="D22" s="149">
        <v>3298709</v>
      </c>
      <c r="E22" s="149">
        <v>2752775</v>
      </c>
      <c r="F22" s="148">
        <v>260599.82</v>
      </c>
      <c r="G22" s="150">
        <f t="shared" si="3"/>
        <v>9.466804224827674E-2</v>
      </c>
      <c r="H22" s="148">
        <f t="shared" si="0"/>
        <v>-117017.03999999998</v>
      </c>
      <c r="I22" s="151">
        <f t="shared" si="1"/>
        <v>-0.30988298562728367</v>
      </c>
      <c r="J22" s="151">
        <f t="shared" si="2"/>
        <v>3.4991766842851084E-8</v>
      </c>
      <c r="K22" s="48"/>
      <c r="L22" s="146"/>
      <c r="M22" s="154"/>
    </row>
    <row r="23" spans="2:14" ht="23.25" x14ac:dyDescent="0.35">
      <c r="B23" s="141" t="s">
        <v>130</v>
      </c>
      <c r="C23" s="142">
        <f>SUM(C24:C25)</f>
        <v>294614119.50999999</v>
      </c>
      <c r="D23" s="142">
        <f>SUM(D24:D25)</f>
        <v>4675978643</v>
      </c>
      <c r="E23" s="142">
        <f>SUM(E24:E25)</f>
        <v>6061326405</v>
      </c>
      <c r="F23" s="142">
        <f>SUM(F24:F25)</f>
        <v>568573782.61000001</v>
      </c>
      <c r="G23" s="143">
        <f t="shared" si="3"/>
        <v>9.3803524941501654E-2</v>
      </c>
      <c r="H23" s="142">
        <f t="shared" si="0"/>
        <v>273959663.10000002</v>
      </c>
      <c r="I23" s="145">
        <f t="shared" si="1"/>
        <v>0.92989318894711392</v>
      </c>
      <c r="J23" s="145">
        <f t="shared" si="2"/>
        <v>7.634464687675923E-5</v>
      </c>
      <c r="K23" s="48"/>
      <c r="L23" s="146"/>
      <c r="M23" s="48"/>
      <c r="N23" s="140"/>
    </row>
    <row r="24" spans="2:14" ht="23.25" x14ac:dyDescent="0.35">
      <c r="B24" s="152" t="s">
        <v>131</v>
      </c>
      <c r="C24" s="148">
        <v>178800249.80000001</v>
      </c>
      <c r="D24" s="149">
        <v>2304102739</v>
      </c>
      <c r="E24" s="149">
        <v>2388532667</v>
      </c>
      <c r="F24" s="149">
        <v>203934904.95000002</v>
      </c>
      <c r="G24" s="150">
        <f t="shared" si="3"/>
        <v>8.5380831406481242E-2</v>
      </c>
      <c r="H24" s="148">
        <f t="shared" si="0"/>
        <v>25134655.150000006</v>
      </c>
      <c r="I24" s="151">
        <f t="shared" si="1"/>
        <v>0.14057393755386133</v>
      </c>
      <c r="J24" s="151">
        <f t="shared" si="2"/>
        <v>2.7383144950481538E-5</v>
      </c>
      <c r="K24" s="48"/>
      <c r="L24" s="146"/>
      <c r="M24" s="140"/>
    </row>
    <row r="25" spans="2:14" ht="23.25" x14ac:dyDescent="0.35">
      <c r="B25" s="152" t="s">
        <v>132</v>
      </c>
      <c r="C25" s="148">
        <v>115813869.70999999</v>
      </c>
      <c r="D25" s="149">
        <v>2371875904</v>
      </c>
      <c r="E25" s="149">
        <v>3672793738</v>
      </c>
      <c r="F25" s="149">
        <v>364638877.66000003</v>
      </c>
      <c r="G25" s="150">
        <f t="shared" si="3"/>
        <v>9.9281066041721738E-2</v>
      </c>
      <c r="H25" s="148">
        <f t="shared" si="0"/>
        <v>248825007.95000005</v>
      </c>
      <c r="I25" s="151">
        <f t="shared" si="1"/>
        <v>2.1484905786592083</v>
      </c>
      <c r="J25" s="151">
        <f t="shared" si="2"/>
        <v>4.8961501926277695E-5</v>
      </c>
      <c r="K25" s="48"/>
      <c r="L25" s="146"/>
    </row>
    <row r="26" spans="2:14" ht="23.25" x14ac:dyDescent="0.35">
      <c r="B26" s="141" t="s">
        <v>133</v>
      </c>
      <c r="C26" s="142">
        <f>SUM(C27:C28)</f>
        <v>2772246674.9099998</v>
      </c>
      <c r="D26" s="142">
        <f>SUM(D27:D28)</f>
        <v>86008940507</v>
      </c>
      <c r="E26" s="142">
        <f>SUM(E27:E28)</f>
        <v>39951135701.469986</v>
      </c>
      <c r="F26" s="142">
        <f>SUM(F27:F28)</f>
        <v>3241684114.5599999</v>
      </c>
      <c r="G26" s="143">
        <f t="shared" si="3"/>
        <v>8.1141225590758953E-2</v>
      </c>
      <c r="H26" s="142">
        <f t="shared" si="0"/>
        <v>469437439.6500001</v>
      </c>
      <c r="I26" s="145">
        <f t="shared" si="1"/>
        <v>0.16933465694038222</v>
      </c>
      <c r="J26" s="145">
        <f t="shared" si="2"/>
        <v>4.352737262629639E-4</v>
      </c>
      <c r="K26" s="48"/>
      <c r="L26" s="146"/>
      <c r="N26" s="155"/>
    </row>
    <row r="27" spans="2:14" ht="23.25" x14ac:dyDescent="0.35">
      <c r="B27" s="152" t="s">
        <v>134</v>
      </c>
      <c r="C27" s="148">
        <v>2086594366.6399999</v>
      </c>
      <c r="D27" s="149">
        <v>79121996184</v>
      </c>
      <c r="E27" s="149">
        <v>32793473485.469982</v>
      </c>
      <c r="F27" s="149">
        <v>2641321960.3899999</v>
      </c>
      <c r="G27" s="150">
        <f t="shared" si="3"/>
        <v>8.0544135148120477E-2</v>
      </c>
      <c r="H27" s="148">
        <f t="shared" si="0"/>
        <v>554727593.75</v>
      </c>
      <c r="I27" s="151">
        <f t="shared" si="1"/>
        <v>0.265853106199681</v>
      </c>
      <c r="J27" s="151">
        <f t="shared" si="2"/>
        <v>3.5466072921642544E-4</v>
      </c>
      <c r="K27" s="48"/>
      <c r="L27" s="146"/>
    </row>
    <row r="28" spans="2:14" ht="23.25" x14ac:dyDescent="0.35">
      <c r="B28" s="152" t="s">
        <v>135</v>
      </c>
      <c r="C28" s="148">
        <v>685652308.26999986</v>
      </c>
      <c r="D28" s="149">
        <v>6886944323</v>
      </c>
      <c r="E28" s="149">
        <v>7157662216</v>
      </c>
      <c r="F28" s="149">
        <v>600362154.17000008</v>
      </c>
      <c r="G28" s="150">
        <f t="shared" si="3"/>
        <v>8.38768491796065E-2</v>
      </c>
      <c r="H28" s="148">
        <f t="shared" si="0"/>
        <v>-85290154.099999785</v>
      </c>
      <c r="I28" s="151">
        <f t="shared" si="1"/>
        <v>-0.12439271781232561</v>
      </c>
      <c r="J28" s="151">
        <f t="shared" si="2"/>
        <v>8.0612997046538478E-5</v>
      </c>
      <c r="K28" s="48"/>
      <c r="L28" s="156"/>
      <c r="M28" s="155"/>
      <c r="N28" s="48"/>
    </row>
    <row r="29" spans="2:14" ht="23.25" x14ac:dyDescent="0.35">
      <c r="B29" s="141" t="s">
        <v>136</v>
      </c>
      <c r="C29" s="142">
        <f>SUM(C30:C31)</f>
        <v>77144516.139999986</v>
      </c>
      <c r="D29" s="142">
        <f>SUM(D30:D31)</f>
        <v>13752752665</v>
      </c>
      <c r="E29" s="142">
        <f>SUM(E30:E31)</f>
        <v>12031055842</v>
      </c>
      <c r="F29" s="142">
        <f>SUM(F30:F31)</f>
        <v>410568221.69999999</v>
      </c>
      <c r="G29" s="143">
        <f t="shared" si="3"/>
        <v>3.4125701608558788E-2</v>
      </c>
      <c r="H29" s="142">
        <f t="shared" si="0"/>
        <v>333423705.56</v>
      </c>
      <c r="I29" s="145">
        <f t="shared" si="1"/>
        <v>4.3220661978734922</v>
      </c>
      <c r="J29" s="145">
        <f t="shared" si="2"/>
        <v>5.5128616308370405E-5</v>
      </c>
      <c r="K29" s="48"/>
      <c r="L29" s="156"/>
      <c r="M29" s="155"/>
      <c r="N29" s="140"/>
    </row>
    <row r="30" spans="2:14" ht="23.25" x14ac:dyDescent="0.35">
      <c r="B30" s="152" t="s">
        <v>137</v>
      </c>
      <c r="C30" s="148">
        <v>0</v>
      </c>
      <c r="D30" s="148">
        <v>0</v>
      </c>
      <c r="E30" s="148">
        <v>336792957</v>
      </c>
      <c r="F30" s="148">
        <v>0</v>
      </c>
      <c r="G30" s="150">
        <f t="shared" si="3"/>
        <v>0</v>
      </c>
      <c r="H30" s="148">
        <f t="shared" si="0"/>
        <v>0</v>
      </c>
      <c r="I30" s="151" t="str">
        <f t="shared" si="1"/>
        <v>0.0%</v>
      </c>
      <c r="J30" s="151">
        <f t="shared" si="2"/>
        <v>0</v>
      </c>
      <c r="K30" s="157"/>
      <c r="L30" s="146"/>
      <c r="M30" s="155"/>
      <c r="N30" s="140"/>
    </row>
    <row r="31" spans="2:14" ht="23.25" x14ac:dyDescent="0.35">
      <c r="B31" s="152" t="s">
        <v>138</v>
      </c>
      <c r="C31" s="148">
        <v>77144516.139999986</v>
      </c>
      <c r="D31" s="149">
        <v>13752752665</v>
      </c>
      <c r="E31" s="149">
        <v>11694262885</v>
      </c>
      <c r="F31" s="148">
        <v>410568221.69999999</v>
      </c>
      <c r="G31" s="150">
        <f t="shared" si="3"/>
        <v>3.5108516521090677E-2</v>
      </c>
      <c r="H31" s="148">
        <f t="shared" si="0"/>
        <v>333423705.56</v>
      </c>
      <c r="I31" s="151">
        <f t="shared" si="1"/>
        <v>4.3220661978734922</v>
      </c>
      <c r="J31" s="151">
        <f t="shared" si="2"/>
        <v>5.5128616308370405E-5</v>
      </c>
      <c r="K31" s="48"/>
      <c r="L31" s="146"/>
      <c r="N31" s="140"/>
    </row>
    <row r="32" spans="2:14" ht="23.25" x14ac:dyDescent="0.35">
      <c r="B32" s="141" t="s">
        <v>139</v>
      </c>
      <c r="C32" s="142">
        <v>200121500</v>
      </c>
      <c r="D32" s="158">
        <v>4945043431</v>
      </c>
      <c r="E32" s="158">
        <v>64732739931</v>
      </c>
      <c r="F32" s="142">
        <v>2250000000</v>
      </c>
      <c r="G32" s="143">
        <f t="shared" si="3"/>
        <v>3.475830008737963E-2</v>
      </c>
      <c r="H32" s="142">
        <f t="shared" si="0"/>
        <v>2049878500</v>
      </c>
      <c r="I32" s="145">
        <f t="shared" si="1"/>
        <v>10.243169774362075</v>
      </c>
      <c r="J32" s="145">
        <f t="shared" si="2"/>
        <v>3.0211638441045329E-4</v>
      </c>
      <c r="K32" s="48"/>
      <c r="L32" s="146"/>
    </row>
    <row r="33" spans="1:13" ht="23.25" x14ac:dyDescent="0.35">
      <c r="B33" s="141" t="s">
        <v>140</v>
      </c>
      <c r="C33" s="142">
        <v>137636017.47999999</v>
      </c>
      <c r="D33" s="158">
        <v>292206480</v>
      </c>
      <c r="E33" s="158">
        <v>635706621</v>
      </c>
      <c r="F33" s="158">
        <v>100020900.21999998</v>
      </c>
      <c r="G33" s="143">
        <f t="shared" si="3"/>
        <v>0.15733814454010536</v>
      </c>
      <c r="H33" s="142">
        <f t="shared" si="0"/>
        <v>-37615117.260000005</v>
      </c>
      <c r="I33" s="145">
        <f t="shared" si="1"/>
        <v>-0.27329414166946447</v>
      </c>
      <c r="J33" s="145">
        <f t="shared" si="2"/>
        <v>1.343020121775338E-5</v>
      </c>
      <c r="K33" s="48"/>
      <c r="L33" s="146"/>
    </row>
    <row r="34" spans="1:13" ht="23.25" x14ac:dyDescent="0.35">
      <c r="B34" s="141" t="s">
        <v>141</v>
      </c>
      <c r="C34" s="142">
        <v>1029070112.61</v>
      </c>
      <c r="D34" s="158">
        <v>10383437128</v>
      </c>
      <c r="E34" s="158">
        <v>12732765128</v>
      </c>
      <c r="F34" s="158">
        <v>934565346.02999997</v>
      </c>
      <c r="G34" s="143">
        <f t="shared" si="3"/>
        <v>7.3398459536086397E-2</v>
      </c>
      <c r="H34" s="144">
        <f t="shared" si="0"/>
        <v>-94504766.580000043</v>
      </c>
      <c r="I34" s="145">
        <f t="shared" si="1"/>
        <v>-9.1835109602309214E-2</v>
      </c>
      <c r="J34" s="145">
        <f t="shared" si="2"/>
        <v>1.2548777926128346E-4</v>
      </c>
      <c r="K34" s="48"/>
      <c r="L34" s="146"/>
      <c r="M34" s="155"/>
    </row>
    <row r="35" spans="1:13" ht="23.25" x14ac:dyDescent="0.35">
      <c r="B35" s="136" t="s">
        <v>142</v>
      </c>
      <c r="C35" s="137">
        <f>SUM(C36:C38)</f>
        <v>999462309.46000004</v>
      </c>
      <c r="D35" s="137">
        <f>SUM(D36:D38)</f>
        <v>11875275000</v>
      </c>
      <c r="E35" s="137">
        <f>SUM(E36:E38)</f>
        <v>12870535561.5</v>
      </c>
      <c r="F35" s="137">
        <f>SUM(F36:F38)</f>
        <v>199791882.30000001</v>
      </c>
      <c r="G35" s="138">
        <f t="shared" si="3"/>
        <v>1.5523198809041261E-2</v>
      </c>
      <c r="H35" s="137">
        <f t="shared" si="0"/>
        <v>-799670427.16000009</v>
      </c>
      <c r="I35" s="138">
        <f t="shared" si="1"/>
        <v>-0.80010063370178952</v>
      </c>
      <c r="J35" s="138">
        <f t="shared" si="2"/>
        <v>2.6826844940015483E-5</v>
      </c>
      <c r="K35" s="64"/>
      <c r="L35" s="146"/>
    </row>
    <row r="36" spans="1:13" ht="23.25" x14ac:dyDescent="0.35">
      <c r="B36" s="159" t="s">
        <v>143</v>
      </c>
      <c r="C36" s="160">
        <v>26251000</v>
      </c>
      <c r="D36" s="142">
        <v>0</v>
      </c>
      <c r="E36" s="142">
        <v>17828000</v>
      </c>
      <c r="F36" s="142">
        <v>75728101.060000002</v>
      </c>
      <c r="G36" s="161">
        <f t="shared" si="3"/>
        <v>4.247705915413956</v>
      </c>
      <c r="H36" s="162">
        <f t="shared" si="0"/>
        <v>49477101.060000002</v>
      </c>
      <c r="I36" s="163">
        <f t="shared" si="1"/>
        <v>1.8847701443754525</v>
      </c>
      <c r="J36" s="163">
        <f t="shared" si="2"/>
        <v>1.0168311151340717E-5</v>
      </c>
      <c r="L36" s="146"/>
    </row>
    <row r="37" spans="1:13" ht="23.25" x14ac:dyDescent="0.35">
      <c r="B37" s="164" t="s">
        <v>144</v>
      </c>
      <c r="C37" s="142">
        <v>852847500</v>
      </c>
      <c r="D37" s="142">
        <v>11875275000</v>
      </c>
      <c r="E37" s="142">
        <v>12852707561.5</v>
      </c>
      <c r="F37" s="142">
        <v>0</v>
      </c>
      <c r="G37" s="165">
        <v>0</v>
      </c>
      <c r="H37" s="166">
        <v>0</v>
      </c>
      <c r="I37" s="165">
        <v>0</v>
      </c>
      <c r="J37" s="165">
        <v>0</v>
      </c>
      <c r="L37" s="146"/>
    </row>
    <row r="38" spans="1:13" ht="23.25" x14ac:dyDescent="0.35">
      <c r="B38" s="164" t="s">
        <v>145</v>
      </c>
      <c r="C38" s="142">
        <v>120363809.45999999</v>
      </c>
      <c r="D38" s="166">
        <v>0</v>
      </c>
      <c r="E38" s="166">
        <v>0</v>
      </c>
      <c r="F38" s="142">
        <v>124063781.23999999</v>
      </c>
      <c r="G38" s="165" t="str">
        <f t="shared" si="3"/>
        <v>0.0%</v>
      </c>
      <c r="H38" s="166">
        <f t="shared" si="0"/>
        <v>3699971.7800000012</v>
      </c>
      <c r="I38" s="165">
        <f t="shared" si="1"/>
        <v>3.0739902605272703E-2</v>
      </c>
      <c r="J38" s="165">
        <f t="shared" si="2"/>
        <v>1.6658533788674766E-5</v>
      </c>
      <c r="L38" s="146"/>
    </row>
    <row r="39" spans="1:13" ht="23.25" x14ac:dyDescent="0.25">
      <c r="B39" s="167" t="s">
        <v>146</v>
      </c>
      <c r="C39" s="168">
        <f>C15+C35</f>
        <v>84769428590.609985</v>
      </c>
      <c r="D39" s="168">
        <f>D15+D35</f>
        <v>1185625615817</v>
      </c>
      <c r="E39" s="168">
        <f>E15+E35</f>
        <v>1223836669448.97</v>
      </c>
      <c r="F39" s="168">
        <f>F35+F15</f>
        <v>104207366850.25002</v>
      </c>
      <c r="G39" s="169">
        <f t="shared" si="3"/>
        <v>8.5148099784564529E-2</v>
      </c>
      <c r="H39" s="168">
        <f t="shared" si="0"/>
        <v>19437938259.64003</v>
      </c>
      <c r="I39" s="170">
        <f t="shared" si="1"/>
        <v>0.2293036367334107</v>
      </c>
      <c r="J39" s="171">
        <f t="shared" si="2"/>
        <v>1.3992334622991671E-2</v>
      </c>
      <c r="K39" s="172"/>
      <c r="L39" s="146"/>
    </row>
    <row r="40" spans="1:13" ht="23.25" x14ac:dyDescent="0.35">
      <c r="B40" s="136" t="s">
        <v>147</v>
      </c>
      <c r="C40" s="137">
        <f>C41+C42</f>
        <v>86598815.859999999</v>
      </c>
      <c r="D40" s="137">
        <f>D41+D42</f>
        <v>1748786619</v>
      </c>
      <c r="E40" s="137">
        <f>E41+E42</f>
        <v>2395285792.5699997</v>
      </c>
      <c r="F40" s="137">
        <f>F41+F42</f>
        <v>3971872.96</v>
      </c>
      <c r="G40" s="138">
        <f t="shared" si="3"/>
        <v>1.65820419939886E-3</v>
      </c>
      <c r="H40" s="137">
        <f t="shared" si="0"/>
        <v>-82626942.900000006</v>
      </c>
      <c r="I40" s="138">
        <f t="shared" si="1"/>
        <v>-0.95413478902042814</v>
      </c>
      <c r="J40" s="138">
        <f t="shared" si="2"/>
        <v>5.3331906578348659E-7</v>
      </c>
      <c r="L40" s="146"/>
    </row>
    <row r="41" spans="1:13" ht="23.25" customHeight="1" x14ac:dyDescent="0.35">
      <c r="B41" s="173" t="str">
        <f>"- Corrientes"</f>
        <v>- Corrientes</v>
      </c>
      <c r="C41" s="148">
        <v>56708682.25</v>
      </c>
      <c r="D41" s="149">
        <v>793938658</v>
      </c>
      <c r="E41" s="149">
        <v>1318597823.1999998</v>
      </c>
      <c r="F41" s="148">
        <v>3076872</v>
      </c>
      <c r="G41" s="150">
        <f t="shared" si="3"/>
        <v>2.3334423475180515E-3</v>
      </c>
      <c r="H41" s="148">
        <f t="shared" si="0"/>
        <v>-53631810.25</v>
      </c>
      <c r="I41" s="150">
        <f t="shared" si="1"/>
        <v>-0.94574248813549178</v>
      </c>
      <c r="J41" s="150">
        <f t="shared" si="2"/>
        <v>4.1314375285944898E-7</v>
      </c>
      <c r="K41" s="174"/>
      <c r="L41" s="146"/>
    </row>
    <row r="42" spans="1:13" ht="23.25" customHeight="1" x14ac:dyDescent="0.35">
      <c r="B42" s="173" t="str">
        <f>"- Capital"</f>
        <v>- Capital</v>
      </c>
      <c r="C42" s="148">
        <v>29890133.609999999</v>
      </c>
      <c r="D42" s="149">
        <v>954847961</v>
      </c>
      <c r="E42" s="149">
        <v>1076687969.3700001</v>
      </c>
      <c r="F42" s="148">
        <v>895000.96</v>
      </c>
      <c r="G42" s="150">
        <f t="shared" si="3"/>
        <v>8.3125379447091788E-4</v>
      </c>
      <c r="H42" s="148">
        <f t="shared" si="0"/>
        <v>-28995132.649999999</v>
      </c>
      <c r="I42" s="150">
        <f t="shared" si="1"/>
        <v>-0.97005697693835091</v>
      </c>
      <c r="J42" s="150">
        <f t="shared" si="2"/>
        <v>1.2017531292403766E-7</v>
      </c>
      <c r="K42" s="64"/>
      <c r="L42" s="146"/>
    </row>
    <row r="43" spans="1:13" ht="24" thickBot="1" x14ac:dyDescent="0.3">
      <c r="B43" s="175" t="s">
        <v>148</v>
      </c>
      <c r="C43" s="176">
        <f>C39+C40</f>
        <v>84856027406.469986</v>
      </c>
      <c r="D43" s="176">
        <f>D39+D40</f>
        <v>1187374402436</v>
      </c>
      <c r="E43" s="176">
        <f>E39+E40</f>
        <v>1226231955241.54</v>
      </c>
      <c r="F43" s="176">
        <f>F39+F40</f>
        <v>104211338723.21002</v>
      </c>
      <c r="G43" s="177">
        <f t="shared" si="3"/>
        <v>8.4985013053817157E-2</v>
      </c>
      <c r="H43" s="176">
        <f t="shared" si="0"/>
        <v>19355311316.740036</v>
      </c>
      <c r="I43" s="178">
        <f t="shared" si="1"/>
        <v>0.22809589263501462</v>
      </c>
      <c r="J43" s="179">
        <f>F43/$M$11</f>
        <v>1.3992867942057455E-2</v>
      </c>
      <c r="K43" s="157"/>
      <c r="L43" s="146"/>
    </row>
    <row r="44" spans="1:13" x14ac:dyDescent="0.25">
      <c r="B44" s="180"/>
      <c r="C44" s="181"/>
      <c r="D44" s="181"/>
      <c r="E44" s="181"/>
      <c r="G44" s="182"/>
      <c r="H44" s="181"/>
      <c r="I44" s="183"/>
      <c r="J44" s="183"/>
    </row>
    <row r="45" spans="1:13" ht="15.75" x14ac:dyDescent="0.25">
      <c r="B45" s="184" t="s">
        <v>149</v>
      </c>
      <c r="C45" s="181"/>
      <c r="D45" s="181"/>
      <c r="E45" s="181"/>
      <c r="F45" s="185"/>
      <c r="G45" s="182"/>
      <c r="H45" s="181"/>
      <c r="I45" s="183"/>
      <c r="J45" s="183"/>
    </row>
    <row r="46" spans="1:13" ht="15.75" x14ac:dyDescent="0.25">
      <c r="B46" s="186" t="s">
        <v>150</v>
      </c>
      <c r="C46" s="187"/>
      <c r="D46" s="187"/>
      <c r="E46" s="187"/>
      <c r="F46" s="187"/>
      <c r="G46" s="187"/>
      <c r="I46" s="83"/>
    </row>
    <row r="47" spans="1:13" s="188" customFormat="1" ht="15.75" x14ac:dyDescent="0.25">
      <c r="A47" s="39"/>
      <c r="B47" s="189" t="s">
        <v>151</v>
      </c>
      <c r="C47" s="39"/>
      <c r="D47" s="39"/>
      <c r="E47" s="39"/>
      <c r="F47" s="39"/>
      <c r="G47" s="39"/>
      <c r="H47" s="39"/>
      <c r="I47" s="83"/>
      <c r="K47" s="39"/>
      <c r="L47" s="39"/>
      <c r="M47" s="39"/>
    </row>
    <row r="48" spans="1:13" s="188" customFormat="1" ht="15.75" x14ac:dyDescent="0.25">
      <c r="A48" s="39"/>
      <c r="B48" s="190" t="s">
        <v>152</v>
      </c>
      <c r="C48" s="39"/>
      <c r="D48" s="39"/>
      <c r="E48" s="39"/>
      <c r="F48" s="39"/>
      <c r="G48" s="39"/>
      <c r="H48" s="39"/>
      <c r="I48" s="83"/>
      <c r="K48" s="39"/>
      <c r="L48" s="39"/>
      <c r="M48" s="39"/>
    </row>
    <row r="49" spans="1:13" s="188" customFormat="1" ht="15.75" x14ac:dyDescent="0.25">
      <c r="A49" s="39"/>
      <c r="B49" s="184" t="s">
        <v>153</v>
      </c>
      <c r="C49" s="39"/>
      <c r="D49" s="39"/>
      <c r="E49" s="39"/>
      <c r="F49" s="39"/>
      <c r="G49" s="39"/>
      <c r="H49" s="39"/>
      <c r="I49" s="83"/>
      <c r="K49" s="39"/>
      <c r="L49" s="39"/>
      <c r="M49" s="39"/>
    </row>
    <row r="52" spans="1:13" s="188" customFormat="1" x14ac:dyDescent="0.25">
      <c r="A52" s="39"/>
      <c r="B52" s="39"/>
      <c r="C52" s="39"/>
      <c r="D52" s="39"/>
      <c r="E52" s="39"/>
      <c r="F52" s="39"/>
      <c r="G52" s="39"/>
      <c r="H52" s="39"/>
      <c r="K52" s="39"/>
      <c r="L52" s="39"/>
      <c r="M52" s="39"/>
    </row>
    <row r="54" spans="1:13" x14ac:dyDescent="0.25">
      <c r="G54" s="188"/>
      <c r="H54" s="188"/>
      <c r="I54" s="39"/>
      <c r="J54" s="39"/>
    </row>
    <row r="55" spans="1:13" x14ac:dyDescent="0.25">
      <c r="G55" s="188"/>
      <c r="H55" s="188"/>
      <c r="I55" s="39"/>
      <c r="J55" s="39"/>
    </row>
    <row r="61" spans="1:13" x14ac:dyDescent="0.25">
      <c r="C61" s="191"/>
      <c r="D61" s="191"/>
      <c r="E61" s="191"/>
    </row>
    <row r="323" spans="2:2" x14ac:dyDescent="0.25">
      <c r="B323" s="39" t="s">
        <v>63</v>
      </c>
    </row>
  </sheetData>
  <mergeCells count="15">
    <mergeCell ref="B8:J8"/>
    <mergeCell ref="B2:J2"/>
    <mergeCell ref="B3:J3"/>
    <mergeCell ref="B4:J4"/>
    <mergeCell ref="B6:J6"/>
    <mergeCell ref="B7:J7"/>
    <mergeCell ref="B10:B14"/>
    <mergeCell ref="D10:G10"/>
    <mergeCell ref="H10:I12"/>
    <mergeCell ref="J10:J13"/>
    <mergeCell ref="C11:C13"/>
    <mergeCell ref="D11:D13"/>
    <mergeCell ref="E11:E13"/>
    <mergeCell ref="F11:F13"/>
    <mergeCell ref="G11:G13"/>
  </mergeCells>
  <pageMargins left="0.7" right="0.7" top="0.75" bottom="0.75" header="0.3" footer="0.3"/>
  <pageSetup orientation="portrait" r:id="rId1"/>
  <ignoredErrors>
    <ignoredError sqref="C29:F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C7C1-29A8-4238-AF33-62478D53336A}">
  <dimension ref="B2:P52"/>
  <sheetViews>
    <sheetView showGridLines="0" zoomScale="80" zoomScaleNormal="80" workbookViewId="0">
      <selection activeCell="D26" sqref="D26"/>
    </sheetView>
  </sheetViews>
  <sheetFormatPr baseColWidth="10" defaultColWidth="11.42578125" defaultRowHeight="15" x14ac:dyDescent="0.25"/>
  <cols>
    <col min="1" max="1" width="11.42578125" style="42"/>
    <col min="2" max="2" width="81.5703125" style="42" customWidth="1"/>
    <col min="3" max="3" width="22.140625" style="42" customWidth="1"/>
    <col min="4" max="5" width="24.140625" style="42" customWidth="1"/>
    <col min="6" max="6" width="30.140625" style="42" bestFit="1" customWidth="1"/>
    <col min="7" max="7" width="23.42578125" style="42" bestFit="1" customWidth="1"/>
    <col min="8" max="8" width="18.7109375" style="42" customWidth="1"/>
    <col min="9" max="9" width="23.42578125" style="42" bestFit="1" customWidth="1"/>
    <col min="10" max="10" width="17.28515625" style="42" bestFit="1" customWidth="1"/>
    <col min="11" max="11" width="15.7109375" style="42" bestFit="1" customWidth="1"/>
    <col min="12" max="12" width="20" style="42" bestFit="1" customWidth="1"/>
    <col min="13" max="13" width="21.85546875" style="42" bestFit="1" customWidth="1"/>
    <col min="14" max="14" width="38.5703125" style="42" customWidth="1"/>
    <col min="15" max="15" width="23.7109375" style="42" bestFit="1" customWidth="1"/>
    <col min="16" max="16" width="15.7109375" style="42" bestFit="1" customWidth="1"/>
    <col min="17" max="16384" width="11.42578125" style="42"/>
  </cols>
  <sheetData>
    <row r="2" spans="2:16" ht="13.9" customHeight="1" x14ac:dyDescent="0.25">
      <c r="B2" s="397" t="s">
        <v>0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</row>
    <row r="3" spans="2:16" ht="13.9" customHeight="1" x14ac:dyDescent="0.25">
      <c r="B3" s="397" t="s">
        <v>1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</row>
    <row r="4" spans="2:16" ht="16.149999999999999" customHeight="1" x14ac:dyDescent="0.25">
      <c r="B4" s="398" t="s">
        <v>2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</row>
    <row r="5" spans="2:16" ht="18.75" x14ac:dyDescent="0.3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</row>
    <row r="6" spans="2:16" ht="18.75" x14ac:dyDescent="0.3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N6" s="44"/>
      <c r="O6" s="44"/>
    </row>
    <row r="7" spans="2:16" ht="20.25" x14ac:dyDescent="0.3">
      <c r="B7" s="418" t="s">
        <v>253</v>
      </c>
      <c r="C7" s="418"/>
      <c r="D7" s="418"/>
      <c r="E7" s="418"/>
      <c r="F7" s="418"/>
      <c r="G7" s="418"/>
      <c r="H7" s="418"/>
      <c r="I7" s="418"/>
      <c r="J7" s="418"/>
      <c r="K7" s="418"/>
      <c r="L7" s="418"/>
      <c r="N7" s="44"/>
      <c r="O7" s="44"/>
    </row>
    <row r="8" spans="2:16" ht="19.5" thickBot="1" x14ac:dyDescent="0.35">
      <c r="B8" s="419" t="s">
        <v>4</v>
      </c>
      <c r="C8" s="419"/>
      <c r="D8" s="419"/>
      <c r="E8" s="419"/>
      <c r="F8" s="419"/>
      <c r="G8" s="419"/>
      <c r="H8" s="419"/>
      <c r="I8" s="419"/>
      <c r="J8" s="419"/>
      <c r="K8" s="419"/>
      <c r="L8" s="419"/>
      <c r="N8" s="45"/>
      <c r="O8" s="45"/>
    </row>
    <row r="9" spans="2:16" ht="19.5" thickBot="1" x14ac:dyDescent="0.35"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N9" s="45"/>
      <c r="O9" s="45"/>
    </row>
    <row r="10" spans="2:16" ht="21.6" customHeight="1" thickBot="1" x14ac:dyDescent="0.3">
      <c r="B10" s="401" t="s">
        <v>37</v>
      </c>
      <c r="C10" s="248">
        <v>2023</v>
      </c>
      <c r="D10" s="404">
        <v>2024</v>
      </c>
      <c r="E10" s="405"/>
      <c r="F10" s="405"/>
      <c r="G10" s="405"/>
      <c r="H10" s="405"/>
      <c r="I10" s="406"/>
      <c r="J10" s="407" t="s">
        <v>111</v>
      </c>
      <c r="K10" s="408"/>
      <c r="L10" s="407" t="s">
        <v>65</v>
      </c>
    </row>
    <row r="11" spans="2:16" ht="21.6" customHeight="1" thickBot="1" x14ac:dyDescent="0.3">
      <c r="B11" s="402"/>
      <c r="C11" s="411" t="s">
        <v>202</v>
      </c>
      <c r="D11" s="413" t="s">
        <v>38</v>
      </c>
      <c r="E11" s="413" t="s">
        <v>39</v>
      </c>
      <c r="F11" s="414" t="s">
        <v>254</v>
      </c>
      <c r="G11" s="415"/>
      <c r="H11" s="415"/>
      <c r="I11" s="416"/>
      <c r="J11" s="407"/>
      <c r="K11" s="408"/>
      <c r="L11" s="407"/>
    </row>
    <row r="12" spans="2:16" ht="15" customHeight="1" thickBot="1" x14ac:dyDescent="0.3">
      <c r="B12" s="402"/>
      <c r="C12" s="411"/>
      <c r="D12" s="411"/>
      <c r="E12" s="411"/>
      <c r="F12" s="417" t="s">
        <v>204</v>
      </c>
      <c r="G12" s="413" t="s">
        <v>205</v>
      </c>
      <c r="H12" s="413" t="s">
        <v>255</v>
      </c>
      <c r="I12" s="413" t="s">
        <v>256</v>
      </c>
      <c r="J12" s="409"/>
      <c r="K12" s="410"/>
      <c r="L12" s="407"/>
      <c r="N12" s="249" t="s">
        <v>3</v>
      </c>
      <c r="O12" s="131">
        <v>7447461031915.3203</v>
      </c>
      <c r="P12" s="48"/>
    </row>
    <row r="13" spans="2:16" ht="21" thickBot="1" x14ac:dyDescent="0.3">
      <c r="B13" s="402"/>
      <c r="C13" s="412"/>
      <c r="D13" s="412"/>
      <c r="E13" s="412"/>
      <c r="F13" s="410"/>
      <c r="G13" s="412"/>
      <c r="H13" s="412"/>
      <c r="I13" s="412"/>
      <c r="J13" s="87" t="s">
        <v>116</v>
      </c>
      <c r="K13" s="87" t="s">
        <v>117</v>
      </c>
      <c r="L13" s="409"/>
      <c r="O13" s="250"/>
    </row>
    <row r="14" spans="2:16" ht="21" thickBot="1" x14ac:dyDescent="0.3">
      <c r="B14" s="403"/>
      <c r="C14" s="50">
        <v>1</v>
      </c>
      <c r="D14" s="50">
        <v>2</v>
      </c>
      <c r="E14" s="50">
        <v>3</v>
      </c>
      <c r="F14" s="50">
        <v>4</v>
      </c>
      <c r="G14" s="50">
        <v>5</v>
      </c>
      <c r="H14" s="50">
        <v>6</v>
      </c>
      <c r="I14" s="50" t="s">
        <v>257</v>
      </c>
      <c r="J14" s="50" t="s">
        <v>258</v>
      </c>
      <c r="K14" s="50" t="s">
        <v>259</v>
      </c>
      <c r="L14" s="208" t="s">
        <v>260</v>
      </c>
      <c r="N14" s="47"/>
    </row>
    <row r="15" spans="2:16" ht="20.25" x14ac:dyDescent="0.25">
      <c r="B15" s="52" t="s">
        <v>21</v>
      </c>
      <c r="C15" s="53">
        <f>C16+C17+C18+C19+C20+C25</f>
        <v>83218478707.299988</v>
      </c>
      <c r="D15" s="53">
        <f t="shared" ref="D15:H15" si="0">D16+D17+D18+D19+D20+D25</f>
        <v>1217765874318</v>
      </c>
      <c r="E15" s="53">
        <f t="shared" si="0"/>
        <v>1253759125588.2805</v>
      </c>
      <c r="F15" s="53">
        <f t="shared" si="0"/>
        <v>66049574699.419991</v>
      </c>
      <c r="G15" s="53">
        <f t="shared" si="0"/>
        <v>88287753772.909958</v>
      </c>
      <c r="H15" s="53">
        <f t="shared" si="0"/>
        <v>89800376080.379974</v>
      </c>
      <c r="I15" s="93">
        <f>IFERROR(G15/E15,"-")</f>
        <v>7.0418433629732644E-2</v>
      </c>
      <c r="J15" s="53">
        <f t="shared" ref="J15:J35" si="1">G15-C15</f>
        <v>5069275065.6099701</v>
      </c>
      <c r="K15" s="93">
        <f t="shared" ref="K15:K35" si="2">IFERROR(J15/C15,"0.0%")</f>
        <v>6.091525757686423E-2</v>
      </c>
      <c r="L15" s="93">
        <f t="shared" ref="L15:L37" si="3">G15/$O$12</f>
        <v>1.1854745314485294E-2</v>
      </c>
      <c r="M15" s="251"/>
      <c r="N15" s="47"/>
      <c r="O15" s="49"/>
    </row>
    <row r="16" spans="2:16" ht="20.25" x14ac:dyDescent="0.25">
      <c r="B16" s="252" t="s">
        <v>261</v>
      </c>
      <c r="C16" s="253">
        <v>39145788096.410011</v>
      </c>
      <c r="D16" s="253">
        <v>486795809749</v>
      </c>
      <c r="E16" s="253">
        <v>497066823995.32031</v>
      </c>
      <c r="F16" s="253">
        <v>20707324694.749996</v>
      </c>
      <c r="G16" s="253">
        <v>44308504422.759979</v>
      </c>
      <c r="H16" s="253">
        <v>41999243628.589973</v>
      </c>
      <c r="I16" s="254">
        <f>IFERROR(G16/E16,"-")</f>
        <v>8.9139935082807153E-2</v>
      </c>
      <c r="J16" s="253">
        <f>G16-C16</f>
        <v>5162716326.349968</v>
      </c>
      <c r="K16" s="254">
        <f>IFERROR(J16/C16,"0.0%")</f>
        <v>0.13188433743203731</v>
      </c>
      <c r="L16" s="254">
        <f>G16/$O$12</f>
        <v>5.9494778465950327E-3</v>
      </c>
      <c r="M16" s="255"/>
      <c r="N16" s="47"/>
    </row>
    <row r="17" spans="2:14" ht="20.25" x14ac:dyDescent="0.25">
      <c r="B17" s="256" t="s">
        <v>262</v>
      </c>
      <c r="C17" s="257">
        <v>5728587663.75</v>
      </c>
      <c r="D17" s="257">
        <v>73535970561</v>
      </c>
      <c r="E17" s="257">
        <v>77662028127.320007</v>
      </c>
      <c r="F17" s="257">
        <v>8328306004.0899992</v>
      </c>
      <c r="G17" s="257">
        <v>6242605773.0599995</v>
      </c>
      <c r="H17" s="257">
        <v>6242487679.7699995</v>
      </c>
      <c r="I17" s="258">
        <f t="shared" ref="I17:I35" si="4">IFERROR(G17/E17,"-")</f>
        <v>8.0381699056658693E-2</v>
      </c>
      <c r="J17" s="257">
        <f>G17-C17</f>
        <v>514018109.30999947</v>
      </c>
      <c r="K17" s="259">
        <f t="shared" si="2"/>
        <v>8.9728592714511626E-2</v>
      </c>
      <c r="L17" s="259">
        <f t="shared" si="3"/>
        <v>8.3821932686964872E-4</v>
      </c>
      <c r="M17" s="255"/>
      <c r="N17" s="55"/>
    </row>
    <row r="18" spans="2:14" ht="20.25" x14ac:dyDescent="0.25">
      <c r="B18" s="256" t="s">
        <v>22</v>
      </c>
      <c r="C18" s="257">
        <v>7113418930.5599995</v>
      </c>
      <c r="D18" s="257">
        <v>263816794305</v>
      </c>
      <c r="E18" s="257">
        <v>263892108154</v>
      </c>
      <c r="F18" s="257">
        <v>8655928885.5</v>
      </c>
      <c r="G18" s="257">
        <v>8527754299.0900002</v>
      </c>
      <c r="H18" s="257">
        <v>8596099685.8999996</v>
      </c>
      <c r="I18" s="258">
        <f t="shared" si="4"/>
        <v>3.2315306277038956E-2</v>
      </c>
      <c r="J18" s="257">
        <f t="shared" si="1"/>
        <v>1414335368.5300007</v>
      </c>
      <c r="K18" s="259">
        <f t="shared" si="2"/>
        <v>0.19882638465926231</v>
      </c>
      <c r="L18" s="259">
        <f t="shared" si="3"/>
        <v>1.1450552426585645E-3</v>
      </c>
      <c r="M18" s="255"/>
      <c r="N18" s="64"/>
    </row>
    <row r="19" spans="2:14" ht="20.25" x14ac:dyDescent="0.25">
      <c r="B19" s="256" t="s">
        <v>263</v>
      </c>
      <c r="C19" s="257">
        <v>2471326095.46</v>
      </c>
      <c r="D19" s="257">
        <v>14201850000</v>
      </c>
      <c r="E19" s="257">
        <v>21201850000</v>
      </c>
      <c r="F19" s="257">
        <v>497189746.33999997</v>
      </c>
      <c r="G19" s="257">
        <v>497189746.33999997</v>
      </c>
      <c r="H19" s="257">
        <v>1046223344.28</v>
      </c>
      <c r="I19" s="258">
        <f t="shared" si="4"/>
        <v>2.3450300154939308E-2</v>
      </c>
      <c r="J19" s="257">
        <f t="shared" si="1"/>
        <v>-1974136349.1200001</v>
      </c>
      <c r="K19" s="259">
        <f t="shared" si="2"/>
        <v>-0.79881661620723687</v>
      </c>
      <c r="L19" s="259">
        <f t="shared" si="3"/>
        <v>6.6759630457862757E-5</v>
      </c>
      <c r="M19" s="255"/>
      <c r="N19" s="55"/>
    </row>
    <row r="20" spans="2:14" ht="20.25" x14ac:dyDescent="0.25">
      <c r="B20" s="260" t="s">
        <v>264</v>
      </c>
      <c r="C20" s="261">
        <f t="shared" ref="C20:H20" si="5">SUM(C21:C24)</f>
        <v>28648122606.939995</v>
      </c>
      <c r="D20" s="261">
        <f t="shared" si="5"/>
        <v>379413090403</v>
      </c>
      <c r="E20" s="261">
        <f t="shared" si="5"/>
        <v>393768953925.35004</v>
      </c>
      <c r="F20" s="261">
        <f t="shared" si="5"/>
        <v>27849512728.339993</v>
      </c>
      <c r="G20" s="261">
        <f t="shared" si="5"/>
        <v>28700194276.259995</v>
      </c>
      <c r="H20" s="261">
        <f t="shared" si="5"/>
        <v>31914323161.590008</v>
      </c>
      <c r="I20" s="262">
        <f t="shared" si="4"/>
        <v>7.2885873785013849E-2</v>
      </c>
      <c r="J20" s="261">
        <f t="shared" si="1"/>
        <v>52071669.319999695</v>
      </c>
      <c r="K20" s="263">
        <f t="shared" si="2"/>
        <v>1.8176293795735625E-3</v>
      </c>
      <c r="L20" s="263">
        <f t="shared" si="3"/>
        <v>3.8536884118316691E-3</v>
      </c>
      <c r="M20" s="255"/>
      <c r="N20" s="55"/>
    </row>
    <row r="21" spans="2:14" ht="20.25" x14ac:dyDescent="0.25">
      <c r="B21" s="264" t="s">
        <v>265</v>
      </c>
      <c r="C21" s="214">
        <v>4979897542.1000004</v>
      </c>
      <c r="D21" s="214">
        <v>68334307493</v>
      </c>
      <c r="E21" s="214">
        <v>72677152327.540009</v>
      </c>
      <c r="F21" s="214">
        <v>5378121481.3200026</v>
      </c>
      <c r="G21" s="214">
        <v>5528361317.3700027</v>
      </c>
      <c r="H21" s="214">
        <v>5084800225.6800032</v>
      </c>
      <c r="I21" s="265">
        <f t="shared" si="4"/>
        <v>7.6067390374004867E-2</v>
      </c>
      <c r="J21" s="214">
        <f t="shared" si="1"/>
        <v>548463775.27000237</v>
      </c>
      <c r="K21" s="109">
        <f t="shared" si="2"/>
        <v>0.11013555412200662</v>
      </c>
      <c r="L21" s="109">
        <f t="shared" si="3"/>
        <v>7.4231490351930472E-4</v>
      </c>
      <c r="M21" s="266"/>
      <c r="N21" s="55"/>
    </row>
    <row r="22" spans="2:14" ht="20.25" x14ac:dyDescent="0.25">
      <c r="B22" s="267" t="s">
        <v>266</v>
      </c>
      <c r="C22" s="213">
        <v>19743865706.169998</v>
      </c>
      <c r="D22" s="213">
        <v>293233994218</v>
      </c>
      <c r="E22" s="213">
        <v>305675200303.69995</v>
      </c>
      <c r="F22" s="213">
        <v>21930883313.619991</v>
      </c>
      <c r="G22" s="213">
        <v>22171229049.949993</v>
      </c>
      <c r="H22" s="213">
        <v>26216178888.420002</v>
      </c>
      <c r="I22" s="268">
        <f t="shared" si="4"/>
        <v>7.253198502175523E-2</v>
      </c>
      <c r="J22" s="213">
        <f t="shared" si="1"/>
        <v>2427363343.779995</v>
      </c>
      <c r="K22" s="221">
        <f t="shared" si="2"/>
        <v>0.12294265874293497</v>
      </c>
      <c r="L22" s="221">
        <f t="shared" si="3"/>
        <v>2.9770184704475118E-3</v>
      </c>
      <c r="M22" s="266"/>
      <c r="N22" s="55"/>
    </row>
    <row r="23" spans="2:14" ht="20.25" x14ac:dyDescent="0.25">
      <c r="B23" s="267" t="s">
        <v>267</v>
      </c>
      <c r="C23" s="213">
        <v>15672689.460000001</v>
      </c>
      <c r="D23" s="213">
        <v>953779141</v>
      </c>
      <c r="E23" s="213">
        <v>1111209275.2100003</v>
      </c>
      <c r="F23" s="213">
        <v>32809703.259999998</v>
      </c>
      <c r="G23" s="213">
        <v>15137741.710000001</v>
      </c>
      <c r="H23" s="213">
        <v>14213956.5</v>
      </c>
      <c r="I23" s="268">
        <f t="shared" si="4"/>
        <v>1.3622763999282868E-2</v>
      </c>
      <c r="J23" s="213">
        <f t="shared" si="1"/>
        <v>-534947.75</v>
      </c>
      <c r="K23" s="221">
        <f t="shared" si="2"/>
        <v>-3.4132479391319477E-2</v>
      </c>
      <c r="L23" s="221">
        <f t="shared" si="3"/>
        <v>2.032604352695339E-6</v>
      </c>
      <c r="M23" s="266"/>
      <c r="N23" s="55"/>
    </row>
    <row r="24" spans="2:14" ht="20.25" x14ac:dyDescent="0.25">
      <c r="B24" s="267" t="s">
        <v>268</v>
      </c>
      <c r="C24" s="213">
        <v>3908686669.21</v>
      </c>
      <c r="D24" s="213">
        <v>16891009551</v>
      </c>
      <c r="E24" s="213">
        <v>14305392018.9</v>
      </c>
      <c r="F24" s="213">
        <v>507698230.14000005</v>
      </c>
      <c r="G24" s="213">
        <v>985466167.23000014</v>
      </c>
      <c r="H24" s="213">
        <v>599130090.98999989</v>
      </c>
      <c r="I24" s="268">
        <f t="shared" si="4"/>
        <v>6.8887742882405581E-2</v>
      </c>
      <c r="J24" s="213">
        <f t="shared" si="1"/>
        <v>-2923220501.98</v>
      </c>
      <c r="K24" s="221">
        <f t="shared" si="2"/>
        <v>-0.74787793173782935</v>
      </c>
      <c r="L24" s="221">
        <f t="shared" si="3"/>
        <v>1.3232243351215766E-4</v>
      </c>
      <c r="M24" s="266"/>
      <c r="N24" s="55"/>
    </row>
    <row r="25" spans="2:14" ht="20.25" x14ac:dyDescent="0.25">
      <c r="B25" s="56" t="s">
        <v>269</v>
      </c>
      <c r="C25" s="57">
        <v>111235314.17999999</v>
      </c>
      <c r="D25" s="57">
        <v>2359300</v>
      </c>
      <c r="E25" s="57">
        <v>167361386.28999999</v>
      </c>
      <c r="F25" s="57">
        <v>11312640.399999999</v>
      </c>
      <c r="G25" s="57">
        <v>11505255.399999999</v>
      </c>
      <c r="H25" s="57">
        <v>1998580.25</v>
      </c>
      <c r="I25" s="269">
        <f t="shared" si="4"/>
        <v>6.8744981474185174E-2</v>
      </c>
      <c r="J25" s="57">
        <f t="shared" si="1"/>
        <v>-99730058.780000001</v>
      </c>
      <c r="K25" s="269">
        <f t="shared" si="2"/>
        <v>-0.89656832018847643</v>
      </c>
      <c r="L25" s="270">
        <f t="shared" si="3"/>
        <v>1.5448560725185969E-6</v>
      </c>
      <c r="M25" s="271"/>
      <c r="N25" s="55"/>
    </row>
    <row r="26" spans="2:14" ht="20.25" x14ac:dyDescent="0.25">
      <c r="B26" s="272" t="s">
        <v>23</v>
      </c>
      <c r="C26" s="273">
        <f t="shared" ref="C26:H26" si="6">SUM(C27:C31)+C35</f>
        <v>25610708959.110001</v>
      </c>
      <c r="D26" s="273">
        <f t="shared" si="6"/>
        <v>200920640632</v>
      </c>
      <c r="E26" s="273">
        <f t="shared" si="6"/>
        <v>206468254334.27972</v>
      </c>
      <c r="F26" s="273">
        <f t="shared" si="6"/>
        <v>20632039632.970009</v>
      </c>
      <c r="G26" s="273">
        <f t="shared" si="6"/>
        <v>21878372729.190006</v>
      </c>
      <c r="H26" s="273">
        <f t="shared" si="6"/>
        <v>12529944676.18</v>
      </c>
      <c r="I26" s="274">
        <f t="shared" si="4"/>
        <v>0.10596482640749272</v>
      </c>
      <c r="J26" s="273">
        <f t="shared" si="1"/>
        <v>-3732336229.9199944</v>
      </c>
      <c r="K26" s="274">
        <f t="shared" si="2"/>
        <v>-0.14573342096382547</v>
      </c>
      <c r="L26" s="274">
        <f t="shared" si="3"/>
        <v>2.9376954958787315E-3</v>
      </c>
      <c r="M26" s="251"/>
      <c r="N26" s="55"/>
    </row>
    <row r="27" spans="2:14" ht="20.25" x14ac:dyDescent="0.25">
      <c r="B27" s="275" t="s">
        <v>270</v>
      </c>
      <c r="C27" s="253">
        <v>6355685153.1299992</v>
      </c>
      <c r="D27" s="253">
        <v>75124304565</v>
      </c>
      <c r="E27" s="253">
        <v>57899059631.319969</v>
      </c>
      <c r="F27" s="253">
        <v>5299865602.2000017</v>
      </c>
      <c r="G27" s="253">
        <v>5819239977.0400028</v>
      </c>
      <c r="H27" s="253">
        <v>6036142535.6000004</v>
      </c>
      <c r="I27" s="254">
        <f t="shared" si="4"/>
        <v>0.10050664059303889</v>
      </c>
      <c r="J27" s="253">
        <f t="shared" si="1"/>
        <v>-536445176.08999634</v>
      </c>
      <c r="K27" s="254">
        <f t="shared" si="2"/>
        <v>-8.4403988423783383E-2</v>
      </c>
      <c r="L27" s="254">
        <f t="shared" si="3"/>
        <v>7.8137232972448655E-4</v>
      </c>
      <c r="M27" s="255"/>
      <c r="N27" s="55"/>
    </row>
    <row r="28" spans="2:14" ht="20.25" x14ac:dyDescent="0.25">
      <c r="B28" s="260" t="s">
        <v>271</v>
      </c>
      <c r="C28" s="261">
        <v>5883768129.3100004</v>
      </c>
      <c r="D28" s="261">
        <v>57840512900</v>
      </c>
      <c r="E28" s="261">
        <v>69175890064.459732</v>
      </c>
      <c r="F28" s="261">
        <v>4712427517.8100042</v>
      </c>
      <c r="G28" s="261">
        <v>5382408862.0800047</v>
      </c>
      <c r="H28" s="261">
        <v>3887975759.2099996</v>
      </c>
      <c r="I28" s="263">
        <f t="shared" si="4"/>
        <v>7.7807583784820819E-2</v>
      </c>
      <c r="J28" s="261">
        <f t="shared" si="1"/>
        <v>-501359267.22999573</v>
      </c>
      <c r="K28" s="263">
        <f t="shared" si="2"/>
        <v>-8.5210575299946592E-2</v>
      </c>
      <c r="L28" s="263">
        <f t="shared" si="3"/>
        <v>7.2271729103573024E-4</v>
      </c>
      <c r="M28" s="255"/>
      <c r="N28" s="64"/>
    </row>
    <row r="29" spans="2:14" ht="20.25" x14ac:dyDescent="0.25">
      <c r="B29" s="260" t="s">
        <v>272</v>
      </c>
      <c r="C29" s="261">
        <v>0</v>
      </c>
      <c r="D29" s="261">
        <v>9142603</v>
      </c>
      <c r="E29" s="261">
        <v>72286193.969999999</v>
      </c>
      <c r="F29" s="261">
        <v>89817846.439999998</v>
      </c>
      <c r="G29" s="261">
        <v>140739700</v>
      </c>
      <c r="H29" s="261">
        <v>147957949.5</v>
      </c>
      <c r="I29" s="263">
        <f t="shared" si="4"/>
        <v>1.9469789771807515</v>
      </c>
      <c r="J29" s="261">
        <f t="shared" si="1"/>
        <v>140739700</v>
      </c>
      <c r="K29" s="263" t="str">
        <f t="shared" si="2"/>
        <v>0.0%</v>
      </c>
      <c r="L29" s="263">
        <f t="shared" si="3"/>
        <v>1.8897675247560831E-5</v>
      </c>
      <c r="M29" s="255"/>
      <c r="N29" s="64"/>
    </row>
    <row r="30" spans="2:14" ht="20.25" x14ac:dyDescent="0.25">
      <c r="B30" s="276" t="s">
        <v>273</v>
      </c>
      <c r="C30" s="261">
        <v>432538477.72999996</v>
      </c>
      <c r="D30" s="261">
        <v>2087679447</v>
      </c>
      <c r="E30" s="261">
        <v>4004931551.4499998</v>
      </c>
      <c r="F30" s="261">
        <v>11617106.41</v>
      </c>
      <c r="G30" s="261">
        <v>313880</v>
      </c>
      <c r="H30" s="261">
        <v>0</v>
      </c>
      <c r="I30" s="263">
        <f t="shared" si="4"/>
        <v>7.8373374417936966E-5</v>
      </c>
      <c r="J30" s="261">
        <f t="shared" si="1"/>
        <v>-432224597.72999996</v>
      </c>
      <c r="K30" s="263">
        <f t="shared" si="2"/>
        <v>-0.99927433045576142</v>
      </c>
      <c r="L30" s="263">
        <f t="shared" si="3"/>
        <v>4.2145906995001367E-8</v>
      </c>
      <c r="M30" s="277"/>
      <c r="N30" s="55"/>
    </row>
    <row r="31" spans="2:14" ht="20.25" x14ac:dyDescent="0.25">
      <c r="B31" s="260" t="s">
        <v>274</v>
      </c>
      <c r="C31" s="261">
        <f>C32+C33+C34</f>
        <v>12938717198.940001</v>
      </c>
      <c r="D31" s="261">
        <f t="shared" ref="D31:H31" si="7">D32+D33+D34</f>
        <v>64412716842</v>
      </c>
      <c r="E31" s="261">
        <f t="shared" si="7"/>
        <v>75137650602.080048</v>
      </c>
      <c r="F31" s="261">
        <f t="shared" si="7"/>
        <v>10518311560.110001</v>
      </c>
      <c r="G31" s="261">
        <f t="shared" si="7"/>
        <v>10535670310.07</v>
      </c>
      <c r="H31" s="261">
        <f t="shared" si="7"/>
        <v>2457868431.8700008</v>
      </c>
      <c r="I31" s="263">
        <f t="shared" si="4"/>
        <v>0.14021825576987548</v>
      </c>
      <c r="J31" s="261">
        <f>G31-C31</f>
        <v>-2403046888.8700008</v>
      </c>
      <c r="K31" s="263">
        <f t="shared" si="2"/>
        <v>-0.18572528110181352</v>
      </c>
      <c r="L31" s="263">
        <f t="shared" si="3"/>
        <v>1.4146660539639589E-3</v>
      </c>
      <c r="M31" s="255"/>
      <c r="N31" s="55"/>
    </row>
    <row r="32" spans="2:14" ht="20.25" x14ac:dyDescent="0.25">
      <c r="B32" s="278" t="s">
        <v>275</v>
      </c>
      <c r="C32" s="214">
        <v>25000000</v>
      </c>
      <c r="D32" s="214">
        <v>228378260</v>
      </c>
      <c r="E32" s="214">
        <v>1572013639.52</v>
      </c>
      <c r="F32" s="214">
        <v>263321491.20000002</v>
      </c>
      <c r="G32" s="214">
        <v>263321491.20000002</v>
      </c>
      <c r="H32" s="214">
        <v>329321491.19999999</v>
      </c>
      <c r="I32" s="109">
        <f t="shared" si="4"/>
        <v>0.16750585655249328</v>
      </c>
      <c r="J32" s="214">
        <f t="shared" si="1"/>
        <v>238321491.20000002</v>
      </c>
      <c r="K32" s="109">
        <f t="shared" si="2"/>
        <v>9.5328596480000005</v>
      </c>
      <c r="L32" s="109">
        <f t="shared" si="3"/>
        <v>3.5357216381739113E-5</v>
      </c>
      <c r="M32" s="266"/>
      <c r="N32" s="55"/>
    </row>
    <row r="33" spans="2:15" ht="20.25" x14ac:dyDescent="0.25">
      <c r="B33" s="267" t="s">
        <v>276</v>
      </c>
      <c r="C33" s="213">
        <v>12872364085.540001</v>
      </c>
      <c r="D33" s="213">
        <v>64136338582</v>
      </c>
      <c r="E33" s="213">
        <v>73457080985.560043</v>
      </c>
      <c r="F33" s="213">
        <v>10254990068.91</v>
      </c>
      <c r="G33" s="213">
        <v>10272348818.869999</v>
      </c>
      <c r="H33" s="213">
        <v>2128546940.6700008</v>
      </c>
      <c r="I33" s="221">
        <f t="shared" si="4"/>
        <v>0.13984150582963273</v>
      </c>
      <c r="J33" s="213">
        <f t="shared" si="1"/>
        <v>-2600015266.670002</v>
      </c>
      <c r="K33" s="221">
        <f t="shared" si="2"/>
        <v>-0.20198428582288894</v>
      </c>
      <c r="L33" s="221">
        <f t="shared" si="3"/>
        <v>1.3793088375822196E-3</v>
      </c>
      <c r="M33" s="266"/>
      <c r="N33" s="55"/>
    </row>
    <row r="34" spans="2:15" ht="20.25" x14ac:dyDescent="0.25">
      <c r="B34" s="267" t="s">
        <v>277</v>
      </c>
      <c r="C34" s="213">
        <v>41353113.399999999</v>
      </c>
      <c r="D34" s="213">
        <v>48000000</v>
      </c>
      <c r="E34" s="213">
        <v>108555977</v>
      </c>
      <c r="F34" s="213">
        <v>0</v>
      </c>
      <c r="G34" s="213">
        <v>0</v>
      </c>
      <c r="H34" s="213">
        <v>0</v>
      </c>
      <c r="I34" s="221">
        <f t="shared" si="4"/>
        <v>0</v>
      </c>
      <c r="J34" s="213">
        <f t="shared" si="1"/>
        <v>-41353113.399999999</v>
      </c>
      <c r="K34" s="221">
        <f t="shared" si="2"/>
        <v>-1</v>
      </c>
      <c r="L34" s="221">
        <f t="shared" si="3"/>
        <v>0</v>
      </c>
      <c r="M34" s="266"/>
      <c r="N34" s="55"/>
    </row>
    <row r="35" spans="2:15" ht="21" thickBot="1" x14ac:dyDescent="0.3">
      <c r="B35" s="56" t="s">
        <v>278</v>
      </c>
      <c r="C35" s="57">
        <v>0</v>
      </c>
      <c r="D35" s="57">
        <v>1446284275</v>
      </c>
      <c r="E35" s="57">
        <v>178436290.99999982</v>
      </c>
      <c r="F35" s="57">
        <v>0</v>
      </c>
      <c r="G35" s="57">
        <v>0</v>
      </c>
      <c r="H35" s="57">
        <v>0</v>
      </c>
      <c r="I35" s="269">
        <f t="shared" si="4"/>
        <v>0</v>
      </c>
      <c r="J35" s="57">
        <f t="shared" si="1"/>
        <v>0</v>
      </c>
      <c r="K35" s="269" t="str">
        <f t="shared" si="2"/>
        <v>0.0%</v>
      </c>
      <c r="L35" s="270">
        <f t="shared" si="3"/>
        <v>0</v>
      </c>
      <c r="M35" s="255"/>
      <c r="N35" s="55"/>
    </row>
    <row r="36" spans="2:15" ht="21" thickBot="1" x14ac:dyDescent="0.3">
      <c r="B36" s="279" t="s">
        <v>59</v>
      </c>
      <c r="C36" s="280">
        <f>C15+C26</f>
        <v>108829187666.40999</v>
      </c>
      <c r="D36" s="280">
        <f t="shared" ref="D36:H36" si="8">D15+D26</f>
        <v>1418686514950</v>
      </c>
      <c r="E36" s="280">
        <f>E15+E26</f>
        <v>1460227379922.5603</v>
      </c>
      <c r="F36" s="280">
        <f t="shared" si="8"/>
        <v>86681614332.389999</v>
      </c>
      <c r="G36" s="280">
        <f t="shared" si="8"/>
        <v>110166126502.09996</v>
      </c>
      <c r="H36" s="280">
        <f t="shared" si="8"/>
        <v>102330320756.55997</v>
      </c>
      <c r="I36" s="281">
        <f>IFERROR(G36/E36,"-")</f>
        <v>7.5444501326870306E-2</v>
      </c>
      <c r="J36" s="280">
        <f>G36-C36</f>
        <v>1336938835.6899719</v>
      </c>
      <c r="K36" s="281">
        <f>IFERROR(J36/C36,"0.0%")</f>
        <v>1.2284745153001051E-2</v>
      </c>
      <c r="L36" s="118">
        <f t="shared" si="3"/>
        <v>1.4792440810364025E-2</v>
      </c>
      <c r="M36" s="282"/>
      <c r="N36" s="47"/>
      <c r="O36" s="47"/>
    </row>
    <row r="37" spans="2:15" x14ac:dyDescent="0.25">
      <c r="B37" s="76"/>
      <c r="C37" s="77"/>
      <c r="D37" s="77"/>
      <c r="E37" s="77"/>
      <c r="F37" s="283"/>
      <c r="G37" s="284"/>
      <c r="H37" s="283"/>
      <c r="I37" s="235"/>
      <c r="J37" s="77"/>
      <c r="K37" s="235"/>
      <c r="L37" s="235">
        <f t="shared" si="3"/>
        <v>0</v>
      </c>
      <c r="M37" s="78"/>
      <c r="N37" s="64"/>
      <c r="O37" s="47"/>
    </row>
    <row r="38" spans="2:15" x14ac:dyDescent="0.25">
      <c r="B38" s="38" t="s">
        <v>32</v>
      </c>
    </row>
    <row r="39" spans="2:15" x14ac:dyDescent="0.25">
      <c r="B39" s="39" t="s">
        <v>33</v>
      </c>
    </row>
    <row r="40" spans="2:15" x14ac:dyDescent="0.25">
      <c r="B40" s="40" t="s">
        <v>34</v>
      </c>
    </row>
    <row r="41" spans="2:15" x14ac:dyDescent="0.25">
      <c r="B41" s="38" t="s">
        <v>35</v>
      </c>
    </row>
    <row r="42" spans="2:15" x14ac:dyDescent="0.25">
      <c r="I42" s="64"/>
      <c r="J42" s="64"/>
    </row>
    <row r="43" spans="2:15" x14ac:dyDescent="0.25">
      <c r="F43" s="285"/>
      <c r="G43" s="286"/>
      <c r="H43" s="286"/>
      <c r="I43" s="47"/>
      <c r="J43" s="66"/>
      <c r="K43" s="47"/>
    </row>
    <row r="44" spans="2:15" x14ac:dyDescent="0.25">
      <c r="G44"/>
      <c r="H44"/>
      <c r="I44"/>
    </row>
    <row r="45" spans="2:15" x14ac:dyDescent="0.25">
      <c r="G45"/>
      <c r="H45"/>
      <c r="I45"/>
    </row>
    <row r="46" spans="2:15" x14ac:dyDescent="0.25">
      <c r="G46"/>
      <c r="H46"/>
      <c r="I46"/>
    </row>
    <row r="47" spans="2:15" x14ac:dyDescent="0.25">
      <c r="G47"/>
      <c r="H47"/>
      <c r="I47"/>
    </row>
    <row r="48" spans="2:15" x14ac:dyDescent="0.25">
      <c r="G48"/>
      <c r="H48"/>
      <c r="I48"/>
    </row>
    <row r="49" spans="7:9" x14ac:dyDescent="0.25">
      <c r="G49"/>
      <c r="H49"/>
      <c r="I49"/>
    </row>
    <row r="50" spans="7:9" x14ac:dyDescent="0.25">
      <c r="G50"/>
      <c r="H50"/>
      <c r="I50"/>
    </row>
    <row r="51" spans="7:9" x14ac:dyDescent="0.25">
      <c r="G51"/>
      <c r="H51"/>
      <c r="I51"/>
    </row>
    <row r="52" spans="7:9" x14ac:dyDescent="0.25">
      <c r="G52"/>
      <c r="H52"/>
      <c r="I52"/>
    </row>
  </sheetData>
  <mergeCells count="17">
    <mergeCell ref="B2:L2"/>
    <mergeCell ref="B3:L3"/>
    <mergeCell ref="B4:L4"/>
    <mergeCell ref="B7:L7"/>
    <mergeCell ref="B8:L8"/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</mergeCells>
  <pageMargins left="0.7" right="0.7" top="0.75" bottom="0.75" header="0.3" footer="0.3"/>
  <pageSetup orientation="portrait"/>
  <ignoredErrors>
    <ignoredError sqref="C20:H20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D2F2-541F-4006-B65E-0C8CB802396C}">
  <dimension ref="A2:M25"/>
  <sheetViews>
    <sheetView showGridLines="0" workbookViewId="0">
      <selection activeCell="H33" sqref="H33"/>
    </sheetView>
  </sheetViews>
  <sheetFormatPr baseColWidth="10" defaultColWidth="11.42578125" defaultRowHeight="15" x14ac:dyDescent="0.25"/>
  <sheetData>
    <row r="2" spans="1:13" x14ac:dyDescent="0.25">
      <c r="B2" s="287"/>
      <c r="C2" s="287"/>
      <c r="D2" s="287"/>
      <c r="E2" s="287"/>
      <c r="F2" s="287"/>
      <c r="G2" s="287"/>
      <c r="H2" s="287"/>
      <c r="I2" s="287"/>
      <c r="J2" s="287"/>
    </row>
    <row r="3" spans="1:13" ht="14.45" customHeight="1" x14ac:dyDescent="0.25">
      <c r="A3" s="421" t="s">
        <v>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3" ht="14.45" customHeight="1" x14ac:dyDescent="0.25">
      <c r="A4" s="421" t="s">
        <v>1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3" ht="14.45" customHeight="1" x14ac:dyDescent="0.25">
      <c r="A5" s="422" t="s">
        <v>2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</row>
    <row r="6" spans="1:13" x14ac:dyDescent="0.25">
      <c r="B6" s="287"/>
      <c r="C6" s="287"/>
      <c r="D6" s="287"/>
      <c r="E6" s="287"/>
      <c r="F6" s="287"/>
      <c r="G6" s="287"/>
      <c r="H6" s="287"/>
      <c r="I6" s="287"/>
      <c r="J6" s="287"/>
    </row>
    <row r="7" spans="1:13" x14ac:dyDescent="0.25">
      <c r="A7" s="423" t="s">
        <v>279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</row>
    <row r="8" spans="1:13" x14ac:dyDescent="0.25">
      <c r="A8" s="424" t="s">
        <v>159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1:13" x14ac:dyDescent="0.25">
      <c r="A9" s="420" t="s">
        <v>154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</row>
    <row r="23" spans="4:4" x14ac:dyDescent="0.25">
      <c r="D23" s="192" t="s">
        <v>280</v>
      </c>
    </row>
    <row r="24" spans="4:4" x14ac:dyDescent="0.25">
      <c r="D24" s="193" t="s">
        <v>156</v>
      </c>
    </row>
    <row r="25" spans="4:4" x14ac:dyDescent="0.25">
      <c r="D25" s="192" t="s">
        <v>157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EF85-A1BE-41BB-8123-7541AD5504C4}">
  <dimension ref="B2:J26"/>
  <sheetViews>
    <sheetView showGridLines="0" zoomScaleNormal="100" workbookViewId="0">
      <selection activeCell="G31" sqref="G31"/>
    </sheetView>
  </sheetViews>
  <sheetFormatPr baseColWidth="10" defaultColWidth="11.42578125" defaultRowHeight="15" x14ac:dyDescent="0.25"/>
  <sheetData>
    <row r="2" spans="2:10" x14ac:dyDescent="0.25">
      <c r="B2" s="287"/>
      <c r="C2" s="287"/>
      <c r="D2" s="287"/>
      <c r="E2" s="287"/>
      <c r="F2" s="287"/>
      <c r="G2" s="287"/>
      <c r="H2" s="287"/>
      <c r="I2" s="287"/>
      <c r="J2" s="287"/>
    </row>
    <row r="3" spans="2:10" x14ac:dyDescent="0.25">
      <c r="B3" s="421" t="s">
        <v>0</v>
      </c>
      <c r="C3" s="421"/>
      <c r="D3" s="421"/>
      <c r="E3" s="421"/>
      <c r="F3" s="421"/>
      <c r="G3" s="421"/>
      <c r="H3" s="421"/>
      <c r="I3" s="421"/>
      <c r="J3" s="421"/>
    </row>
    <row r="4" spans="2:10" x14ac:dyDescent="0.25">
      <c r="B4" s="421" t="s">
        <v>1</v>
      </c>
      <c r="C4" s="421"/>
      <c r="D4" s="421"/>
      <c r="E4" s="421"/>
      <c r="F4" s="421"/>
      <c r="G4" s="421"/>
      <c r="H4" s="421"/>
      <c r="I4" s="421"/>
      <c r="J4" s="421"/>
    </row>
    <row r="5" spans="2:10" x14ac:dyDescent="0.25">
      <c r="B5" s="422" t="s">
        <v>2</v>
      </c>
      <c r="C5" s="422"/>
      <c r="D5" s="422"/>
      <c r="E5" s="422"/>
      <c r="F5" s="422"/>
      <c r="G5" s="422"/>
      <c r="H5" s="422"/>
      <c r="I5" s="422"/>
      <c r="J5" s="422"/>
    </row>
    <row r="6" spans="2:10" x14ac:dyDescent="0.25">
      <c r="B6" s="287"/>
      <c r="C6" s="287"/>
      <c r="D6" s="287"/>
      <c r="E6" s="287"/>
      <c r="F6" s="287"/>
      <c r="G6" s="287"/>
      <c r="H6" s="287"/>
      <c r="I6" s="287"/>
      <c r="J6" s="287"/>
    </row>
    <row r="7" spans="2:10" x14ac:dyDescent="0.25">
      <c r="B7" s="423" t="s">
        <v>281</v>
      </c>
      <c r="C7" s="423"/>
      <c r="D7" s="423"/>
      <c r="E7" s="423"/>
      <c r="F7" s="423"/>
      <c r="G7" s="423"/>
      <c r="H7" s="423"/>
      <c r="I7" s="423"/>
      <c r="J7" s="423"/>
    </row>
    <row r="8" spans="2:10" x14ac:dyDescent="0.25">
      <c r="B8" s="424" t="s">
        <v>159</v>
      </c>
      <c r="C8" s="424"/>
      <c r="D8" s="424"/>
      <c r="E8" s="424"/>
      <c r="F8" s="424"/>
      <c r="G8" s="424"/>
      <c r="H8" s="424"/>
      <c r="I8" s="424"/>
      <c r="J8" s="424"/>
    </row>
    <row r="9" spans="2:10" x14ac:dyDescent="0.25">
      <c r="B9" s="420" t="s">
        <v>154</v>
      </c>
      <c r="C9" s="420"/>
      <c r="D9" s="420"/>
      <c r="E9" s="420"/>
      <c r="F9" s="420"/>
      <c r="G9" s="420"/>
      <c r="H9" s="420"/>
      <c r="I9" s="420"/>
      <c r="J9" s="420"/>
    </row>
    <row r="24" spans="3:3" x14ac:dyDescent="0.25">
      <c r="C24" s="192" t="s">
        <v>280</v>
      </c>
    </row>
    <row r="25" spans="3:3" x14ac:dyDescent="0.25">
      <c r="C25" s="193" t="s">
        <v>156</v>
      </c>
    </row>
    <row r="26" spans="3:3" x14ac:dyDescent="0.25">
      <c r="C26" s="192" t="s">
        <v>157</v>
      </c>
    </row>
  </sheetData>
  <mergeCells count="6">
    <mergeCell ref="B9:J9"/>
    <mergeCell ref="B3:J3"/>
    <mergeCell ref="B4:J4"/>
    <mergeCell ref="B5:J5"/>
    <mergeCell ref="B7:J7"/>
    <mergeCell ref="B8:J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87E1-EEE6-47D2-9721-CCAD0333649A}">
  <dimension ref="A2:P38"/>
  <sheetViews>
    <sheetView showGridLines="0" zoomScale="90" zoomScaleNormal="90" workbookViewId="0">
      <selection activeCell="G46" sqref="G46"/>
    </sheetView>
  </sheetViews>
  <sheetFormatPr baseColWidth="10" defaultColWidth="11.42578125" defaultRowHeight="15" x14ac:dyDescent="0.25"/>
  <cols>
    <col min="1" max="1" width="20.7109375" style="83" bestFit="1" customWidth="1"/>
    <col min="2" max="2" width="21.28515625" style="83" bestFit="1" customWidth="1"/>
    <col min="3" max="16384" width="11.42578125" style="83"/>
  </cols>
  <sheetData>
    <row r="2" spans="1:16" x14ac:dyDescent="0.25">
      <c r="H2" s="425" t="s">
        <v>163</v>
      </c>
      <c r="I2" s="425"/>
      <c r="J2" s="425"/>
      <c r="K2" s="425"/>
      <c r="L2" s="425"/>
      <c r="M2" s="425"/>
      <c r="N2" s="425"/>
      <c r="O2" s="425"/>
      <c r="P2" s="425"/>
    </row>
    <row r="3" spans="1:16" x14ac:dyDescent="0.25">
      <c r="H3" s="426" t="s">
        <v>164</v>
      </c>
      <c r="I3" s="426"/>
      <c r="J3" s="426"/>
      <c r="K3" s="426"/>
      <c r="L3" s="426"/>
      <c r="M3" s="426"/>
      <c r="N3" s="426"/>
      <c r="O3" s="426"/>
      <c r="P3" s="426"/>
    </row>
    <row r="4" spans="1:16" x14ac:dyDescent="0.25">
      <c r="A4" s="83" t="s">
        <v>165</v>
      </c>
      <c r="B4" s="83" t="s">
        <v>166</v>
      </c>
      <c r="C4" s="83" t="s">
        <v>167</v>
      </c>
    </row>
    <row r="5" spans="1:16" x14ac:dyDescent="0.25">
      <c r="A5" s="83" t="s">
        <v>168</v>
      </c>
      <c r="B5" s="83" t="s">
        <v>169</v>
      </c>
      <c r="C5" s="200">
        <v>1145699385.72</v>
      </c>
    </row>
    <row r="6" spans="1:16" x14ac:dyDescent="0.25">
      <c r="A6" s="83" t="s">
        <v>168</v>
      </c>
      <c r="B6" s="83" t="s">
        <v>170</v>
      </c>
      <c r="C6" s="200">
        <v>68917985.840000004</v>
      </c>
    </row>
    <row r="7" spans="1:16" x14ac:dyDescent="0.25">
      <c r="A7" s="83" t="s">
        <v>168</v>
      </c>
      <c r="B7" s="83" t="s">
        <v>171</v>
      </c>
      <c r="C7" s="200">
        <v>20510729.239999998</v>
      </c>
    </row>
    <row r="8" spans="1:16" x14ac:dyDescent="0.25">
      <c r="A8" s="83" t="s">
        <v>168</v>
      </c>
      <c r="B8" s="83" t="s">
        <v>172</v>
      </c>
      <c r="C8" s="200">
        <v>35796085.239999995</v>
      </c>
    </row>
    <row r="9" spans="1:16" x14ac:dyDescent="0.25">
      <c r="A9" s="83" t="s">
        <v>168</v>
      </c>
      <c r="B9" s="83" t="s">
        <v>173</v>
      </c>
      <c r="C9" s="200">
        <v>172234273.03000003</v>
      </c>
    </row>
    <row r="10" spans="1:16" x14ac:dyDescent="0.25">
      <c r="A10" s="83" t="s">
        <v>168</v>
      </c>
      <c r="B10" s="83" t="s">
        <v>174</v>
      </c>
      <c r="C10" s="200">
        <v>305679057.06</v>
      </c>
    </row>
    <row r="11" spans="1:16" x14ac:dyDescent="0.25">
      <c r="A11" s="83" t="s">
        <v>168</v>
      </c>
      <c r="B11" s="83" t="s">
        <v>175</v>
      </c>
      <c r="C11" s="200">
        <v>25040919.719999999</v>
      </c>
    </row>
    <row r="12" spans="1:16" x14ac:dyDescent="0.25">
      <c r="A12" s="83" t="s">
        <v>168</v>
      </c>
      <c r="B12" s="83" t="s">
        <v>176</v>
      </c>
      <c r="C12" s="200">
        <v>150264260.38999999</v>
      </c>
    </row>
    <row r="13" spans="1:16" x14ac:dyDescent="0.25">
      <c r="A13" s="83" t="s">
        <v>168</v>
      </c>
      <c r="B13" s="83" t="s">
        <v>177</v>
      </c>
      <c r="C13" s="200">
        <v>139259575.07000002</v>
      </c>
    </row>
    <row r="14" spans="1:16" x14ac:dyDescent="0.25">
      <c r="A14" s="83" t="s">
        <v>168</v>
      </c>
      <c r="B14" s="83" t="s">
        <v>178</v>
      </c>
      <c r="C14" s="200">
        <v>15851281.760000002</v>
      </c>
    </row>
    <row r="15" spans="1:16" x14ac:dyDescent="0.25">
      <c r="A15" s="83" t="s">
        <v>168</v>
      </c>
      <c r="B15" s="83" t="s">
        <v>179</v>
      </c>
      <c r="C15" s="200">
        <v>152841433.56999999</v>
      </c>
    </row>
    <row r="16" spans="1:16" x14ac:dyDescent="0.25">
      <c r="A16" s="83" t="s">
        <v>168</v>
      </c>
      <c r="B16" s="83" t="s">
        <v>180</v>
      </c>
      <c r="C16" s="200">
        <v>117908984.31</v>
      </c>
    </row>
    <row r="17" spans="1:3" x14ac:dyDescent="0.25">
      <c r="A17" s="83" t="s">
        <v>168</v>
      </c>
      <c r="B17" s="83" t="s">
        <v>181</v>
      </c>
      <c r="C17" s="200">
        <v>109804887.47</v>
      </c>
    </row>
    <row r="18" spans="1:3" x14ac:dyDescent="0.25">
      <c r="A18" s="83" t="s">
        <v>168</v>
      </c>
      <c r="B18" s="83" t="s">
        <v>182</v>
      </c>
      <c r="C18" s="200">
        <v>113802959.93000001</v>
      </c>
    </row>
    <row r="19" spans="1:3" x14ac:dyDescent="0.25">
      <c r="A19" s="83" t="s">
        <v>168</v>
      </c>
      <c r="B19" s="83" t="s">
        <v>183</v>
      </c>
      <c r="C19" s="200">
        <v>649948386.61000001</v>
      </c>
    </row>
    <row r="20" spans="1:3" x14ac:dyDescent="0.25">
      <c r="A20" s="83" t="s">
        <v>168</v>
      </c>
      <c r="B20" s="83" t="s">
        <v>184</v>
      </c>
      <c r="C20" s="200">
        <v>269580648.80000001</v>
      </c>
    </row>
    <row r="21" spans="1:3" x14ac:dyDescent="0.25">
      <c r="A21" s="83" t="s">
        <v>168</v>
      </c>
      <c r="B21" s="83" t="s">
        <v>185</v>
      </c>
      <c r="C21" s="200">
        <v>7213205.0300000003</v>
      </c>
    </row>
    <row r="22" spans="1:3" x14ac:dyDescent="0.25">
      <c r="A22" s="83" t="s">
        <v>168</v>
      </c>
      <c r="B22" s="83" t="s">
        <v>186</v>
      </c>
      <c r="C22" s="200">
        <v>252197806.35999998</v>
      </c>
    </row>
    <row r="23" spans="1:3" x14ac:dyDescent="0.25">
      <c r="A23" s="83" t="s">
        <v>168</v>
      </c>
      <c r="B23" s="83" t="s">
        <v>187</v>
      </c>
      <c r="C23" s="200">
        <v>32973993.84</v>
      </c>
    </row>
    <row r="24" spans="1:3" x14ac:dyDescent="0.25">
      <c r="A24" s="83" t="s">
        <v>168</v>
      </c>
      <c r="B24" s="83" t="s">
        <v>188</v>
      </c>
      <c r="C24" s="200">
        <v>44229654.080000006</v>
      </c>
    </row>
    <row r="25" spans="1:3" x14ac:dyDescent="0.25">
      <c r="A25" s="83" t="s">
        <v>168</v>
      </c>
      <c r="B25" s="83" t="s">
        <v>189</v>
      </c>
      <c r="C25" s="200">
        <v>331527426</v>
      </c>
    </row>
    <row r="26" spans="1:3" x14ac:dyDescent="0.25">
      <c r="A26" s="83" t="s">
        <v>168</v>
      </c>
      <c r="B26" s="83" t="s">
        <v>190</v>
      </c>
      <c r="C26" s="200">
        <v>143603176.66</v>
      </c>
    </row>
    <row r="27" spans="1:3" x14ac:dyDescent="0.25">
      <c r="A27" s="83" t="s">
        <v>168</v>
      </c>
      <c r="B27" s="83" t="s">
        <v>191</v>
      </c>
      <c r="C27" s="200">
        <v>209880726.84999999</v>
      </c>
    </row>
    <row r="28" spans="1:3" x14ac:dyDescent="0.25">
      <c r="A28" s="83" t="s">
        <v>168</v>
      </c>
      <c r="B28" s="83" t="s">
        <v>192</v>
      </c>
      <c r="C28" s="200">
        <v>185219880.23000002</v>
      </c>
    </row>
    <row r="29" spans="1:3" x14ac:dyDescent="0.25">
      <c r="A29" s="83" t="s">
        <v>168</v>
      </c>
      <c r="B29" s="83" t="s">
        <v>193</v>
      </c>
      <c r="C29" s="200">
        <v>330024499.36000001</v>
      </c>
    </row>
    <row r="30" spans="1:3" x14ac:dyDescent="0.25">
      <c r="A30" s="83" t="s">
        <v>168</v>
      </c>
      <c r="B30" s="83" t="s">
        <v>194</v>
      </c>
      <c r="C30" s="200">
        <v>31527262.240000002</v>
      </c>
    </row>
    <row r="31" spans="1:3" x14ac:dyDescent="0.25">
      <c r="A31" s="83" t="s">
        <v>168</v>
      </c>
      <c r="B31" s="83" t="s">
        <v>195</v>
      </c>
      <c r="C31" s="200">
        <v>50282280.130000003</v>
      </c>
    </row>
    <row r="32" spans="1:3" x14ac:dyDescent="0.25">
      <c r="A32" s="83" t="s">
        <v>168</v>
      </c>
      <c r="B32" s="83" t="s">
        <v>196</v>
      </c>
      <c r="C32" s="200">
        <v>152531554.11999997</v>
      </c>
    </row>
    <row r="33" spans="1:3" x14ac:dyDescent="0.25">
      <c r="A33" s="83" t="s">
        <v>168</v>
      </c>
      <c r="B33" s="83" t="s">
        <v>197</v>
      </c>
      <c r="C33" s="200">
        <v>286652704.74000001</v>
      </c>
    </row>
    <row r="34" spans="1:3" x14ac:dyDescent="0.25">
      <c r="A34" s="83" t="s">
        <v>168</v>
      </c>
      <c r="B34" s="83" t="s">
        <v>198</v>
      </c>
      <c r="C34" s="200">
        <v>119898635.87</v>
      </c>
    </row>
    <row r="35" spans="1:3" x14ac:dyDescent="0.25">
      <c r="A35" s="83" t="s">
        <v>168</v>
      </c>
      <c r="B35" s="83" t="s">
        <v>199</v>
      </c>
      <c r="C35" s="200">
        <v>116510715.40000001</v>
      </c>
    </row>
    <row r="36" spans="1:3" x14ac:dyDescent="0.25">
      <c r="A36" s="83" t="s">
        <v>168</v>
      </c>
      <c r="B36" s="83" t="s">
        <v>200</v>
      </c>
      <c r="C36" s="200">
        <v>2483861199.9499993</v>
      </c>
    </row>
    <row r="37" spans="1:3" x14ac:dyDescent="0.25">
      <c r="C37" s="200"/>
    </row>
    <row r="38" spans="1:3" x14ac:dyDescent="0.25">
      <c r="A38" s="83" t="s">
        <v>201</v>
      </c>
      <c r="C38" s="200"/>
    </row>
  </sheetData>
  <mergeCells count="2">
    <mergeCell ref="H2:P2"/>
    <mergeCell ref="H3:P3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6845-89B1-481A-AD82-00AF7B94EF15}">
  <dimension ref="B2:L31"/>
  <sheetViews>
    <sheetView showGridLines="0" zoomScaleNormal="100" workbookViewId="0">
      <selection activeCell="G37" sqref="G37"/>
    </sheetView>
  </sheetViews>
  <sheetFormatPr baseColWidth="10" defaultColWidth="11.42578125" defaultRowHeight="15" x14ac:dyDescent="0.25"/>
  <cols>
    <col min="1" max="16384" width="11.42578125" style="83"/>
  </cols>
  <sheetData>
    <row r="2" spans="2:12" ht="14.45" customHeight="1" x14ac:dyDescent="0.25">
      <c r="C2" s="427" t="s">
        <v>0</v>
      </c>
      <c r="D2" s="427"/>
      <c r="E2" s="427"/>
      <c r="F2" s="427"/>
      <c r="G2" s="427"/>
      <c r="H2" s="427"/>
      <c r="I2" s="427"/>
      <c r="J2" s="44"/>
      <c r="K2" s="44"/>
      <c r="L2" s="44"/>
    </row>
    <row r="3" spans="2:12" ht="14.45" customHeight="1" x14ac:dyDescent="0.25">
      <c r="C3" s="427" t="s">
        <v>1</v>
      </c>
      <c r="D3" s="427"/>
      <c r="E3" s="427"/>
      <c r="F3" s="427"/>
      <c r="G3" s="427"/>
      <c r="H3" s="427"/>
      <c r="I3" s="427"/>
      <c r="J3" s="44"/>
      <c r="K3" s="44"/>
      <c r="L3" s="44"/>
    </row>
    <row r="4" spans="2:12" ht="14.45" customHeight="1" x14ac:dyDescent="0.25">
      <c r="C4" s="428" t="s">
        <v>2</v>
      </c>
      <c r="D4" s="428"/>
      <c r="E4" s="428"/>
      <c r="F4" s="428"/>
      <c r="G4" s="428"/>
      <c r="H4" s="428"/>
      <c r="I4" s="428"/>
      <c r="J4" s="45"/>
      <c r="K4" s="45"/>
      <c r="L4" s="45"/>
    </row>
    <row r="7" spans="2:12" ht="15.75" x14ac:dyDescent="0.25">
      <c r="B7" s="429" t="s">
        <v>252</v>
      </c>
      <c r="C7" s="429"/>
      <c r="D7" s="429"/>
      <c r="E7" s="429"/>
      <c r="F7" s="429"/>
      <c r="G7" s="429"/>
      <c r="H7" s="429"/>
      <c r="I7" s="429"/>
    </row>
    <row r="8" spans="2:12" ht="15.75" x14ac:dyDescent="0.25">
      <c r="B8" s="430" t="s">
        <v>154</v>
      </c>
      <c r="C8" s="430"/>
      <c r="D8" s="430"/>
      <c r="E8" s="430"/>
      <c r="F8" s="430"/>
      <c r="G8" s="430"/>
      <c r="H8" s="430"/>
      <c r="I8" s="430"/>
    </row>
    <row r="29" spans="3:7" x14ac:dyDescent="0.25">
      <c r="C29" s="192" t="s">
        <v>155</v>
      </c>
    </row>
    <row r="30" spans="3:7" x14ac:dyDescent="0.25">
      <c r="C30" s="193" t="s">
        <v>156</v>
      </c>
    </row>
    <row r="31" spans="3:7" x14ac:dyDescent="0.25">
      <c r="C31" s="192" t="s">
        <v>157</v>
      </c>
      <c r="D31" s="192"/>
      <c r="E31" s="192"/>
      <c r="F31" s="192"/>
      <c r="G31" s="192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0D28-344E-49AA-AF3D-1C5B1208B7B5}">
  <dimension ref="B2:O318"/>
  <sheetViews>
    <sheetView showGridLines="0" zoomScale="60" zoomScaleNormal="60" workbookViewId="0">
      <selection activeCell="D55" sqref="D55"/>
    </sheetView>
  </sheetViews>
  <sheetFormatPr baseColWidth="10" defaultColWidth="11.42578125" defaultRowHeight="15" x14ac:dyDescent="0.25"/>
  <cols>
    <col min="1" max="2" width="11.42578125" style="42"/>
    <col min="3" max="3" width="114.28515625" style="42" customWidth="1"/>
    <col min="4" max="4" width="29.28515625" style="42" customWidth="1"/>
    <col min="5" max="5" width="26" style="42" customWidth="1"/>
    <col min="6" max="6" width="28" style="42" customWidth="1"/>
    <col min="7" max="7" width="30.85546875" style="42" customWidth="1"/>
    <col min="8" max="8" width="25.85546875" style="42" customWidth="1"/>
    <col min="9" max="9" width="23.42578125" style="42" customWidth="1"/>
    <col min="10" max="10" width="23" style="42" customWidth="1"/>
    <col min="11" max="11" width="17.5703125" style="42" customWidth="1"/>
    <col min="12" max="12" width="21.5703125" style="42" customWidth="1"/>
    <col min="13" max="13" width="11.42578125" style="42"/>
    <col min="14" max="14" width="29" style="42" customWidth="1"/>
    <col min="15" max="15" width="24.28515625" style="42" customWidth="1"/>
    <col min="16" max="16384" width="11.42578125" style="42"/>
  </cols>
  <sheetData>
    <row r="2" spans="3:15" s="201" customFormat="1" ht="15" customHeight="1" x14ac:dyDescent="0.25">
      <c r="C2" s="431" t="s">
        <v>0</v>
      </c>
      <c r="D2" s="431"/>
      <c r="E2" s="431"/>
      <c r="F2" s="431"/>
      <c r="G2" s="431"/>
      <c r="H2" s="431"/>
      <c r="I2" s="431"/>
      <c r="J2" s="431"/>
      <c r="K2" s="431"/>
      <c r="L2" s="431"/>
      <c r="M2" s="44"/>
      <c r="N2" s="44"/>
      <c r="O2" s="44"/>
    </row>
    <row r="3" spans="3:15" s="201" customFormat="1" ht="15" customHeight="1" x14ac:dyDescent="0.25">
      <c r="C3" s="431" t="s">
        <v>1</v>
      </c>
      <c r="D3" s="431"/>
      <c r="E3" s="431"/>
      <c r="F3" s="431"/>
      <c r="G3" s="431"/>
      <c r="H3" s="431"/>
      <c r="I3" s="431"/>
      <c r="J3" s="431"/>
      <c r="K3" s="431"/>
      <c r="L3" s="431"/>
      <c r="M3" s="44"/>
      <c r="N3" s="44"/>
      <c r="O3" s="44"/>
    </row>
    <row r="4" spans="3:15" s="201" customFormat="1" ht="39.6" customHeight="1" x14ac:dyDescent="0.25">
      <c r="C4" s="432" t="s">
        <v>2</v>
      </c>
      <c r="D4" s="432"/>
      <c r="E4" s="432"/>
      <c r="F4" s="432"/>
      <c r="G4" s="432"/>
      <c r="H4" s="432"/>
      <c r="I4" s="432"/>
      <c r="J4" s="432"/>
      <c r="K4" s="432"/>
      <c r="L4" s="432"/>
      <c r="M4" s="45"/>
      <c r="N4" s="45"/>
      <c r="O4" s="45"/>
    </row>
    <row r="5" spans="3:15" ht="23.25" x14ac:dyDescent="0.35"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3:15" ht="24" thickBot="1" x14ac:dyDescent="0.4">
      <c r="C6" s="433" t="s">
        <v>1011</v>
      </c>
      <c r="D6" s="433"/>
      <c r="E6" s="433"/>
      <c r="F6" s="433"/>
      <c r="G6" s="433"/>
      <c r="H6" s="433"/>
      <c r="I6" s="433"/>
      <c r="J6" s="433"/>
      <c r="K6" s="433"/>
      <c r="L6" s="433"/>
    </row>
    <row r="7" spans="3:15" ht="24" thickBot="1" x14ac:dyDescent="0.4">
      <c r="C7" s="434" t="s">
        <v>154</v>
      </c>
      <c r="D7" s="434"/>
      <c r="E7" s="434"/>
      <c r="F7" s="434"/>
      <c r="G7" s="434"/>
      <c r="H7" s="434"/>
      <c r="I7" s="434"/>
      <c r="J7" s="434"/>
      <c r="K7" s="434"/>
      <c r="L7" s="434"/>
      <c r="N7" s="85" t="s">
        <v>3</v>
      </c>
      <c r="O7" s="86">
        <v>7447461031915.3203</v>
      </c>
    </row>
    <row r="8" spans="3:15" ht="15.75" thickBot="1" x14ac:dyDescent="0.3">
      <c r="C8" s="51"/>
      <c r="D8" s="203"/>
      <c r="E8" s="203"/>
      <c r="F8" s="203"/>
      <c r="G8" s="203"/>
      <c r="H8" s="203"/>
      <c r="I8" s="203"/>
      <c r="J8" s="203"/>
      <c r="K8" s="203"/>
      <c r="L8" s="203"/>
      <c r="N8" s="204"/>
    </row>
    <row r="9" spans="3:15" ht="25.15" customHeight="1" thickBot="1" x14ac:dyDescent="0.3">
      <c r="C9" s="435" t="s">
        <v>37</v>
      </c>
      <c r="D9" s="205">
        <v>2023</v>
      </c>
      <c r="E9" s="438">
        <v>2024</v>
      </c>
      <c r="F9" s="439"/>
      <c r="G9" s="439"/>
      <c r="H9" s="439"/>
      <c r="I9" s="440"/>
      <c r="J9" s="441" t="s">
        <v>111</v>
      </c>
      <c r="K9" s="442"/>
      <c r="L9" s="407" t="s">
        <v>65</v>
      </c>
    </row>
    <row r="10" spans="3:15" ht="18.75" customHeight="1" x14ac:dyDescent="0.25">
      <c r="C10" s="436"/>
      <c r="D10" s="417" t="s">
        <v>202</v>
      </c>
      <c r="E10" s="413" t="s">
        <v>38</v>
      </c>
      <c r="F10" s="445" t="s">
        <v>203</v>
      </c>
      <c r="G10" s="445" t="s">
        <v>204</v>
      </c>
      <c r="H10" s="448" t="s">
        <v>205</v>
      </c>
      <c r="I10" s="451" t="s">
        <v>206</v>
      </c>
      <c r="J10" s="443"/>
      <c r="K10" s="408"/>
      <c r="L10" s="407"/>
    </row>
    <row r="11" spans="3:15" ht="15" customHeight="1" thickBot="1" x14ac:dyDescent="0.3">
      <c r="C11" s="436"/>
      <c r="D11" s="408"/>
      <c r="E11" s="411"/>
      <c r="F11" s="446"/>
      <c r="G11" s="446"/>
      <c r="H11" s="449"/>
      <c r="I11" s="452"/>
      <c r="J11" s="444"/>
      <c r="K11" s="410"/>
      <c r="L11" s="407"/>
    </row>
    <row r="12" spans="3:15" ht="21" thickBot="1" x14ac:dyDescent="0.3">
      <c r="C12" s="436"/>
      <c r="D12" s="410"/>
      <c r="E12" s="412"/>
      <c r="F12" s="447"/>
      <c r="G12" s="447"/>
      <c r="H12" s="450"/>
      <c r="I12" s="453"/>
      <c r="J12" s="206" t="s">
        <v>116</v>
      </c>
      <c r="K12" s="87" t="s">
        <v>117</v>
      </c>
      <c r="L12" s="409"/>
    </row>
    <row r="13" spans="3:15" ht="21" thickBot="1" x14ac:dyDescent="0.3">
      <c r="C13" s="437"/>
      <c r="D13" s="207">
        <v>1</v>
      </c>
      <c r="E13" s="50">
        <v>2</v>
      </c>
      <c r="F13" s="207">
        <v>3</v>
      </c>
      <c r="G13" s="50">
        <v>4</v>
      </c>
      <c r="H13" s="207">
        <v>5</v>
      </c>
      <c r="I13" s="50">
        <v>6</v>
      </c>
      <c r="J13" s="50" t="s">
        <v>207</v>
      </c>
      <c r="K13" s="50" t="s">
        <v>120</v>
      </c>
      <c r="L13" s="208" t="s">
        <v>208</v>
      </c>
    </row>
    <row r="14" spans="3:15" ht="20.25" x14ac:dyDescent="0.3">
      <c r="C14" s="209" t="s">
        <v>209</v>
      </c>
      <c r="D14" s="210">
        <f t="shared" ref="D14:I14" si="0">D16+D15</f>
        <v>1151560009.1800001</v>
      </c>
      <c r="E14" s="210">
        <f t="shared" si="0"/>
        <v>8903719836</v>
      </c>
      <c r="F14" s="210">
        <f t="shared" si="0"/>
        <v>9103719836</v>
      </c>
      <c r="G14" s="210">
        <f t="shared" si="0"/>
        <v>741976631.34000003</v>
      </c>
      <c r="H14" s="210">
        <f t="shared" si="0"/>
        <v>741976631.34000003</v>
      </c>
      <c r="I14" s="210">
        <f t="shared" si="0"/>
        <v>741976631.34000003</v>
      </c>
      <c r="J14" s="210">
        <f t="shared" ref="J14:J53" si="1">H14-D14</f>
        <v>-409583377.84000003</v>
      </c>
      <c r="K14" s="211">
        <f>IFERROR(J14/D14,"0.0%")</f>
        <v>-0.35567697260662529</v>
      </c>
      <c r="L14" s="211">
        <f t="shared" ref="L14:L53" si="2">H14/$O$7</f>
        <v>9.9628132078883829E-5</v>
      </c>
      <c r="M14" s="64"/>
    </row>
    <row r="15" spans="3:15" ht="20.25" x14ac:dyDescent="0.3">
      <c r="C15" s="212" t="s">
        <v>210</v>
      </c>
      <c r="D15" s="213">
        <v>219648295.20000002</v>
      </c>
      <c r="E15" s="213">
        <v>3010779124</v>
      </c>
      <c r="F15" s="213">
        <v>3110779124</v>
      </c>
      <c r="G15" s="213">
        <v>250898250</v>
      </c>
      <c r="H15" s="214">
        <v>250898250</v>
      </c>
      <c r="I15" s="213">
        <v>250898250</v>
      </c>
      <c r="J15" s="215">
        <f t="shared" si="1"/>
        <v>31249954.799999982</v>
      </c>
      <c r="K15" s="216">
        <f t="shared" ref="K15:K53" si="3">IFERROR(J15/D15,"0.0%")</f>
        <v>0.14227269449801758</v>
      </c>
      <c r="L15" s="216">
        <f t="shared" si="2"/>
        <v>3.3689098731071118E-5</v>
      </c>
      <c r="M15" s="64"/>
    </row>
    <row r="16" spans="3:15" ht="20.25" x14ac:dyDescent="0.3">
      <c r="C16" s="217" t="s">
        <v>211</v>
      </c>
      <c r="D16" s="213">
        <v>931911713.98000002</v>
      </c>
      <c r="E16" s="213">
        <v>5892940712</v>
      </c>
      <c r="F16" s="213">
        <v>5992940712</v>
      </c>
      <c r="G16" s="213">
        <v>491078381.34000003</v>
      </c>
      <c r="H16" s="214">
        <v>491078381.34000003</v>
      </c>
      <c r="I16" s="213">
        <v>491078381.34000003</v>
      </c>
      <c r="J16" s="71">
        <f t="shared" si="1"/>
        <v>-440833332.63999999</v>
      </c>
      <c r="K16" s="218">
        <f t="shared" si="3"/>
        <v>-0.47304194810181432</v>
      </c>
      <c r="L16" s="114">
        <f t="shared" si="2"/>
        <v>6.5939033347812718E-5</v>
      </c>
      <c r="M16" s="64"/>
    </row>
    <row r="17" spans="3:15" ht="20.25" x14ac:dyDescent="0.3">
      <c r="C17" s="209" t="s">
        <v>212</v>
      </c>
      <c r="D17" s="210">
        <f t="shared" ref="D17:I17" si="4">SUM(D18:D40)</f>
        <v>86860754331.980026</v>
      </c>
      <c r="E17" s="210">
        <f t="shared" si="4"/>
        <v>957309204563</v>
      </c>
      <c r="F17" s="210">
        <f t="shared" si="4"/>
        <v>984660503249.44006</v>
      </c>
      <c r="G17" s="210">
        <f t="shared" si="4"/>
        <v>60748049668.900002</v>
      </c>
      <c r="H17" s="210">
        <f t="shared" si="4"/>
        <v>88142723850.350037</v>
      </c>
      <c r="I17" s="210">
        <f t="shared" si="4"/>
        <v>75239368028.729996</v>
      </c>
      <c r="J17" s="210">
        <f t="shared" si="1"/>
        <v>1281969518.3700104</v>
      </c>
      <c r="K17" s="211">
        <f t="shared" si="3"/>
        <v>1.4758903813687239E-2</v>
      </c>
      <c r="L17" s="211">
        <f t="shared" si="2"/>
        <v>1.1835271574114124E-2</v>
      </c>
      <c r="M17" s="64"/>
    </row>
    <row r="18" spans="3:15" ht="20.25" x14ac:dyDescent="0.3">
      <c r="C18" s="219" t="s">
        <v>213</v>
      </c>
      <c r="D18" s="213">
        <v>16578266326.870001</v>
      </c>
      <c r="E18" s="213">
        <v>134574460999</v>
      </c>
      <c r="F18" s="213">
        <v>136097716550.52994</v>
      </c>
      <c r="G18" s="213">
        <v>15171960279.01001</v>
      </c>
      <c r="H18" s="214">
        <v>17011507160.390013</v>
      </c>
      <c r="I18" s="213">
        <v>8091389130.2599974</v>
      </c>
      <c r="J18" s="215">
        <f t="shared" si="1"/>
        <v>433240833.5200119</v>
      </c>
      <c r="K18" s="216">
        <f t="shared" si="3"/>
        <v>2.6133060295805272E-2</v>
      </c>
      <c r="L18" s="216">
        <f t="shared" si="2"/>
        <v>2.284202238519808E-3</v>
      </c>
      <c r="M18" s="64"/>
    </row>
    <row r="19" spans="3:15" ht="20.25" x14ac:dyDescent="0.3">
      <c r="C19" s="220" t="s">
        <v>214</v>
      </c>
      <c r="D19" s="213">
        <v>5983733190.8299999</v>
      </c>
      <c r="E19" s="213">
        <v>63356076866</v>
      </c>
      <c r="F19" s="213">
        <v>70482526614.269989</v>
      </c>
      <c r="G19" s="213">
        <v>4012593974.9799981</v>
      </c>
      <c r="H19" s="214">
        <v>5549040916.5199995</v>
      </c>
      <c r="I19" s="213">
        <v>6089113699.29</v>
      </c>
      <c r="J19" s="213">
        <f t="shared" si="1"/>
        <v>-434692274.31000042</v>
      </c>
      <c r="K19" s="221">
        <f t="shared" si="3"/>
        <v>-7.2645664578788571E-2</v>
      </c>
      <c r="L19" s="221">
        <f t="shared" si="2"/>
        <v>7.4509163495319562E-4</v>
      </c>
      <c r="M19" s="64"/>
    </row>
    <row r="20" spans="3:15" ht="20.25" x14ac:dyDescent="0.3">
      <c r="C20" s="219" t="s">
        <v>215</v>
      </c>
      <c r="D20" s="213">
        <v>4102946052.6300001</v>
      </c>
      <c r="E20" s="213">
        <v>58313394674</v>
      </c>
      <c r="F20" s="213">
        <v>62493696167.240013</v>
      </c>
      <c r="G20" s="213">
        <v>1812401717.9299998</v>
      </c>
      <c r="H20" s="214">
        <v>4841432797.4400005</v>
      </c>
      <c r="I20" s="213">
        <v>4839760091.6400013</v>
      </c>
      <c r="J20" s="213">
        <f t="shared" si="1"/>
        <v>738486744.81000042</v>
      </c>
      <c r="K20" s="221">
        <f t="shared" si="3"/>
        <v>0.17998938697637235</v>
      </c>
      <c r="L20" s="221">
        <f t="shared" si="2"/>
        <v>6.5007829872389307E-4</v>
      </c>
      <c r="M20" s="64"/>
    </row>
    <row r="21" spans="3:15" ht="20.25" x14ac:dyDescent="0.3">
      <c r="C21" s="217" t="s">
        <v>216</v>
      </c>
      <c r="D21" s="213">
        <v>1091690209.8800001</v>
      </c>
      <c r="E21" s="213">
        <v>13587977681</v>
      </c>
      <c r="F21" s="213">
        <v>13333718539</v>
      </c>
      <c r="G21" s="213">
        <v>777336488.60000002</v>
      </c>
      <c r="H21" s="214">
        <v>991678349.99000001</v>
      </c>
      <c r="I21" s="213">
        <v>1034762866.7199999</v>
      </c>
      <c r="J21" s="213">
        <f t="shared" si="1"/>
        <v>-100011859.8900001</v>
      </c>
      <c r="K21" s="221">
        <f t="shared" si="3"/>
        <v>-9.1611941725660007E-2</v>
      </c>
      <c r="L21" s="221">
        <f t="shared" si="2"/>
        <v>1.3315656782093461E-4</v>
      </c>
      <c r="M21" s="64"/>
      <c r="N21" s="64"/>
      <c r="O21" s="222"/>
    </row>
    <row r="22" spans="3:15" ht="20.25" x14ac:dyDescent="0.3">
      <c r="C22" s="220" t="s">
        <v>217</v>
      </c>
      <c r="D22" s="213">
        <v>1775727615.4400003</v>
      </c>
      <c r="E22" s="213">
        <v>23351049641</v>
      </c>
      <c r="F22" s="213">
        <v>25062088629.440002</v>
      </c>
      <c r="G22" s="213">
        <v>2015391938.2499995</v>
      </c>
      <c r="H22" s="214">
        <v>2273289843.3799996</v>
      </c>
      <c r="I22" s="213">
        <v>2219764097.9599996</v>
      </c>
      <c r="J22" s="213">
        <f t="shared" si="1"/>
        <v>497562227.93999934</v>
      </c>
      <c r="K22" s="221">
        <f t="shared" si="3"/>
        <v>0.28020188660337436</v>
      </c>
      <c r="L22" s="221">
        <f t="shared" si="2"/>
        <v>3.0524360364398714E-4</v>
      </c>
      <c r="M22" s="64"/>
      <c r="O22" s="222"/>
    </row>
    <row r="23" spans="3:15" ht="20.25" x14ac:dyDescent="0.3">
      <c r="C23" s="219" t="s">
        <v>218</v>
      </c>
      <c r="D23" s="213">
        <v>23593928424.459999</v>
      </c>
      <c r="E23" s="213">
        <v>297041500000</v>
      </c>
      <c r="F23" s="213">
        <v>297033703860.52985</v>
      </c>
      <c r="G23" s="213">
        <v>9444274401.2700005</v>
      </c>
      <c r="H23" s="214">
        <v>26166837136.040001</v>
      </c>
      <c r="I23" s="213">
        <v>24939070765.769997</v>
      </c>
      <c r="J23" s="213">
        <f t="shared" si="1"/>
        <v>2572908711.5800018</v>
      </c>
      <c r="K23" s="221">
        <f t="shared" si="3"/>
        <v>0.10904961078514795</v>
      </c>
      <c r="L23" s="221">
        <f t="shared" si="2"/>
        <v>3.5135245453322603E-3</v>
      </c>
      <c r="M23" s="64"/>
      <c r="O23" s="222"/>
    </row>
    <row r="24" spans="3:15" ht="22.15" customHeight="1" x14ac:dyDescent="0.3">
      <c r="C24" s="223" t="s">
        <v>219</v>
      </c>
      <c r="D24" s="213">
        <v>12006675864.690002</v>
      </c>
      <c r="E24" s="213">
        <v>146276983678</v>
      </c>
      <c r="F24" s="213">
        <v>153782609179.81006</v>
      </c>
      <c r="G24" s="213">
        <v>12044745949.239998</v>
      </c>
      <c r="H24" s="214">
        <v>13398074312.970003</v>
      </c>
      <c r="I24" s="213">
        <v>10608530579.4</v>
      </c>
      <c r="J24" s="213">
        <f t="shared" si="1"/>
        <v>1391398448.2800007</v>
      </c>
      <c r="K24" s="221">
        <f t="shared" si="3"/>
        <v>0.11588540108523408</v>
      </c>
      <c r="L24" s="221">
        <f t="shared" si="2"/>
        <v>1.7990123419986956E-3</v>
      </c>
      <c r="M24" s="64"/>
      <c r="O24" s="222"/>
    </row>
    <row r="25" spans="3:15" ht="20.25" x14ac:dyDescent="0.3">
      <c r="C25" s="220" t="s">
        <v>220</v>
      </c>
      <c r="D25" s="213">
        <v>235783337.63000003</v>
      </c>
      <c r="E25" s="213">
        <v>3827865389</v>
      </c>
      <c r="F25" s="213">
        <v>4267533051.7699995</v>
      </c>
      <c r="G25" s="213">
        <v>248122235.23000002</v>
      </c>
      <c r="H25" s="214">
        <v>260944098.47</v>
      </c>
      <c r="I25" s="213">
        <v>273391332.41999996</v>
      </c>
      <c r="J25" s="213">
        <f t="shared" si="1"/>
        <v>25160760.839999974</v>
      </c>
      <c r="K25" s="221">
        <f t="shared" si="3"/>
        <v>0.10671136091678868</v>
      </c>
      <c r="L25" s="221">
        <f t="shared" si="2"/>
        <v>3.5037994472445199E-5</v>
      </c>
      <c r="M25" s="64"/>
      <c r="O25" s="222"/>
    </row>
    <row r="26" spans="3:15" ht="20.25" x14ac:dyDescent="0.3">
      <c r="C26" s="223" t="s">
        <v>221</v>
      </c>
      <c r="D26" s="213">
        <v>242050029.67999998</v>
      </c>
      <c r="E26" s="213">
        <v>2838762408</v>
      </c>
      <c r="F26" s="213">
        <v>2894011414.6299996</v>
      </c>
      <c r="G26" s="213">
        <v>363170078.23000008</v>
      </c>
      <c r="H26" s="214">
        <v>378754821.96999997</v>
      </c>
      <c r="I26" s="213">
        <v>420154947.77999997</v>
      </c>
      <c r="J26" s="214">
        <f t="shared" si="1"/>
        <v>136704792.28999999</v>
      </c>
      <c r="K26" s="109">
        <f t="shared" si="3"/>
        <v>0.56477907675008054</v>
      </c>
      <c r="L26" s="109">
        <f t="shared" si="2"/>
        <v>5.0856905507378358E-5</v>
      </c>
      <c r="M26" s="64"/>
      <c r="O26" s="222"/>
    </row>
    <row r="27" spans="3:15" ht="20.25" x14ac:dyDescent="0.3">
      <c r="C27" s="224" t="s">
        <v>222</v>
      </c>
      <c r="D27" s="213">
        <v>1378556979.74</v>
      </c>
      <c r="E27" s="213">
        <v>18541650695</v>
      </c>
      <c r="F27" s="213">
        <v>21620764834.799999</v>
      </c>
      <c r="G27" s="213">
        <v>1488840078.5999999</v>
      </c>
      <c r="H27" s="214">
        <v>1609410209.8099999</v>
      </c>
      <c r="I27" s="213">
        <v>1797976731.1400003</v>
      </c>
      <c r="J27" s="213">
        <f t="shared" si="1"/>
        <v>230853230.06999993</v>
      </c>
      <c r="K27" s="221">
        <f t="shared" si="3"/>
        <v>0.16746005675698625</v>
      </c>
      <c r="L27" s="221">
        <f t="shared" si="2"/>
        <v>2.1610186383158499E-4</v>
      </c>
      <c r="M27" s="64"/>
      <c r="N27" s="48"/>
      <c r="O27" s="222"/>
    </row>
    <row r="28" spans="3:15" ht="21.75" customHeight="1" x14ac:dyDescent="0.3">
      <c r="C28" s="223" t="s">
        <v>223</v>
      </c>
      <c r="D28" s="213">
        <v>8348478855.75</v>
      </c>
      <c r="E28" s="213">
        <v>85145723816</v>
      </c>
      <c r="F28" s="213">
        <v>72235834031.999985</v>
      </c>
      <c r="G28" s="213">
        <v>5705472974.1699991</v>
      </c>
      <c r="H28" s="214">
        <v>6082895961.6799994</v>
      </c>
      <c r="I28" s="213">
        <v>5314604322.2199993</v>
      </c>
      <c r="J28" s="213">
        <f t="shared" si="1"/>
        <v>-2265582894.0700006</v>
      </c>
      <c r="K28" s="221">
        <f t="shared" si="3"/>
        <v>-0.27137673020631592</v>
      </c>
      <c r="L28" s="221">
        <f t="shared" si="2"/>
        <v>8.1677445986120384E-4</v>
      </c>
      <c r="M28" s="64"/>
      <c r="N28" s="225"/>
      <c r="O28" s="222"/>
    </row>
    <row r="29" spans="3:15" ht="22.15" customHeight="1" x14ac:dyDescent="0.3">
      <c r="C29" s="224" t="s">
        <v>224</v>
      </c>
      <c r="D29" s="213">
        <v>2971957170.2800007</v>
      </c>
      <c r="E29" s="213">
        <v>22483984637</v>
      </c>
      <c r="F29" s="213">
        <v>29492626397.16</v>
      </c>
      <c r="G29" s="213">
        <v>1129777300.5999997</v>
      </c>
      <c r="H29" s="214">
        <v>1315127182.8899999</v>
      </c>
      <c r="I29" s="213">
        <v>1794167986.4599993</v>
      </c>
      <c r="J29" s="213">
        <f t="shared" si="1"/>
        <v>-1656829987.3900008</v>
      </c>
      <c r="K29" s="221">
        <f t="shared" si="3"/>
        <v>-0.55748784133181295</v>
      </c>
      <c r="L29" s="221">
        <f t="shared" si="2"/>
        <v>1.7658731979316964E-4</v>
      </c>
      <c r="M29" s="64"/>
      <c r="O29" s="222"/>
    </row>
    <row r="30" spans="3:15" ht="20.25" x14ac:dyDescent="0.3">
      <c r="C30" s="226" t="s">
        <v>225</v>
      </c>
      <c r="D30" s="213">
        <v>666656800.91999984</v>
      </c>
      <c r="E30" s="213">
        <v>10076578352</v>
      </c>
      <c r="F30" s="213">
        <v>9703368890.0000019</v>
      </c>
      <c r="G30" s="213">
        <v>975244226.03000021</v>
      </c>
      <c r="H30" s="214">
        <v>949448298.56999993</v>
      </c>
      <c r="I30" s="213">
        <v>912202705.3499999</v>
      </c>
      <c r="J30" s="213">
        <f t="shared" si="1"/>
        <v>282791497.6500001</v>
      </c>
      <c r="K30" s="221">
        <f t="shared" si="3"/>
        <v>0.42419352395376769</v>
      </c>
      <c r="L30" s="221">
        <f t="shared" si="2"/>
        <v>1.2748617206605553E-4</v>
      </c>
      <c r="M30" s="64"/>
      <c r="O30" s="222"/>
    </row>
    <row r="31" spans="3:15" ht="20.25" x14ac:dyDescent="0.3">
      <c r="C31" s="226" t="s">
        <v>226</v>
      </c>
      <c r="D31" s="213">
        <v>673031537.60000002</v>
      </c>
      <c r="E31" s="213">
        <v>9648535941</v>
      </c>
      <c r="F31" s="213">
        <v>9648535941</v>
      </c>
      <c r="G31" s="213">
        <v>693392554.06000006</v>
      </c>
      <c r="H31" s="214">
        <v>693392554.06000006</v>
      </c>
      <c r="I31" s="213">
        <v>764140378.41000009</v>
      </c>
      <c r="J31" s="213">
        <f t="shared" si="1"/>
        <v>20361016.460000038</v>
      </c>
      <c r="K31" s="221">
        <f t="shared" si="3"/>
        <v>3.0252692960877434E-2</v>
      </c>
      <c r="L31" s="221">
        <f t="shared" si="2"/>
        <v>9.310455618210533E-5</v>
      </c>
      <c r="M31" s="64"/>
      <c r="O31" s="222"/>
    </row>
    <row r="32" spans="3:15" ht="20.25" x14ac:dyDescent="0.3">
      <c r="C32" s="226" t="s">
        <v>227</v>
      </c>
      <c r="D32" s="213">
        <v>125153346.36000001</v>
      </c>
      <c r="E32" s="213">
        <v>1360249191</v>
      </c>
      <c r="F32" s="213">
        <v>1506492307.0199997</v>
      </c>
      <c r="G32" s="213">
        <v>117320523.61000001</v>
      </c>
      <c r="H32" s="214">
        <v>158921168.38000003</v>
      </c>
      <c r="I32" s="213">
        <v>130557916.45000002</v>
      </c>
      <c r="J32" s="213">
        <f t="shared" si="1"/>
        <v>33767822.020000011</v>
      </c>
      <c r="K32" s="221">
        <f t="shared" si="3"/>
        <v>0.26981157917158555</v>
      </c>
      <c r="L32" s="221">
        <f t="shared" si="2"/>
        <v>2.1338972798777982E-5</v>
      </c>
      <c r="M32" s="64"/>
      <c r="O32" s="222"/>
    </row>
    <row r="33" spans="3:15" ht="20.25" x14ac:dyDescent="0.3">
      <c r="C33" s="226" t="s">
        <v>228</v>
      </c>
      <c r="D33" s="213">
        <v>353390293.03999996</v>
      </c>
      <c r="E33" s="213">
        <v>4168041298</v>
      </c>
      <c r="F33" s="213">
        <v>4189290984.5499997</v>
      </c>
      <c r="G33" s="213">
        <v>418155816.15000004</v>
      </c>
      <c r="H33" s="214">
        <v>382734655.88999999</v>
      </c>
      <c r="I33" s="213">
        <v>414222390.61000007</v>
      </c>
      <c r="J33" s="213">
        <f t="shared" si="1"/>
        <v>29344362.850000024</v>
      </c>
      <c r="K33" s="221">
        <f t="shared" si="3"/>
        <v>8.3036697464348747E-2</v>
      </c>
      <c r="L33" s="221">
        <f t="shared" si="2"/>
        <v>5.1391293522695905E-5</v>
      </c>
      <c r="M33" s="64"/>
      <c r="O33" s="222"/>
    </row>
    <row r="34" spans="3:15" ht="20.25" x14ac:dyDescent="0.3">
      <c r="C34" s="226" t="s">
        <v>229</v>
      </c>
      <c r="D34" s="213">
        <v>63954814.379999995</v>
      </c>
      <c r="E34" s="213">
        <v>681242676</v>
      </c>
      <c r="F34" s="213">
        <v>691695121</v>
      </c>
      <c r="G34" s="213">
        <v>30246309.030000005</v>
      </c>
      <c r="H34" s="214">
        <v>51188230.350000001</v>
      </c>
      <c r="I34" s="213">
        <v>41993923.18</v>
      </c>
      <c r="J34" s="214">
        <f t="shared" si="1"/>
        <v>-12766584.029999994</v>
      </c>
      <c r="K34" s="109">
        <f t="shared" si="3"/>
        <v>-0.19961881140245122</v>
      </c>
      <c r="L34" s="109">
        <f t="shared" si="2"/>
        <v>6.8732458123161917E-6</v>
      </c>
      <c r="M34" s="64"/>
      <c r="O34" s="222"/>
    </row>
    <row r="35" spans="3:15" ht="20.25" x14ac:dyDescent="0.3">
      <c r="C35" s="226" t="s">
        <v>230</v>
      </c>
      <c r="D35" s="213">
        <v>1800157508.4699996</v>
      </c>
      <c r="E35" s="213">
        <v>15623942767</v>
      </c>
      <c r="F35" s="213">
        <v>18279486384</v>
      </c>
      <c r="G35" s="213">
        <v>262099778.34</v>
      </c>
      <c r="H35" s="214">
        <v>939330282.62000012</v>
      </c>
      <c r="I35" s="213">
        <v>682095280.99000013</v>
      </c>
      <c r="J35" s="213">
        <f t="shared" si="1"/>
        <v>-860827225.84999943</v>
      </c>
      <c r="K35" s="221">
        <f t="shared" si="3"/>
        <v>-0.4781955033377267</v>
      </c>
      <c r="L35" s="221">
        <f t="shared" si="2"/>
        <v>1.2612758611217943E-4</v>
      </c>
      <c r="M35" s="64"/>
      <c r="O35" s="222"/>
    </row>
    <row r="36" spans="3:15" ht="21" customHeight="1" x14ac:dyDescent="0.3">
      <c r="C36" s="223" t="s">
        <v>231</v>
      </c>
      <c r="D36" s="213">
        <v>1965678377.5799994</v>
      </c>
      <c r="E36" s="213">
        <v>20784213877</v>
      </c>
      <c r="F36" s="213">
        <v>20944827557.060005</v>
      </c>
      <c r="G36" s="213">
        <v>1936295348.1300001</v>
      </c>
      <c r="H36" s="214">
        <v>1956520412.6500006</v>
      </c>
      <c r="I36" s="213">
        <v>1958933750.5900004</v>
      </c>
      <c r="J36" s="213">
        <f t="shared" si="1"/>
        <v>-9157964.9299988747</v>
      </c>
      <c r="K36" s="221">
        <f t="shared" si="3"/>
        <v>-4.6589335439877486E-3</v>
      </c>
      <c r="L36" s="221">
        <f t="shared" si="2"/>
        <v>2.6270972137558499E-4</v>
      </c>
      <c r="M36" s="64"/>
      <c r="O36" s="222"/>
    </row>
    <row r="37" spans="3:15" ht="24" customHeight="1" x14ac:dyDescent="0.3">
      <c r="C37" s="223" t="s">
        <v>232</v>
      </c>
      <c r="D37" s="213">
        <v>291403855.31999993</v>
      </c>
      <c r="E37" s="213">
        <v>3702713047</v>
      </c>
      <c r="F37" s="213">
        <v>3706654703.6300011</v>
      </c>
      <c r="G37" s="213">
        <v>176367801.75</v>
      </c>
      <c r="H37" s="214">
        <v>309642342.69000006</v>
      </c>
      <c r="I37" s="213">
        <v>381772292.56999999</v>
      </c>
      <c r="J37" s="213">
        <f t="shared" si="1"/>
        <v>18238487.370000124</v>
      </c>
      <c r="K37" s="221">
        <f t="shared" si="3"/>
        <v>6.2588353026324428E-2</v>
      </c>
      <c r="L37" s="221">
        <f t="shared" si="2"/>
        <v>4.1576900015060163E-5</v>
      </c>
      <c r="M37" s="64"/>
      <c r="O37" s="222"/>
    </row>
    <row r="38" spans="3:15" ht="20.25" x14ac:dyDescent="0.3">
      <c r="C38" s="227" t="s">
        <v>233</v>
      </c>
      <c r="D38" s="213">
        <v>357798354.87999994</v>
      </c>
      <c r="E38" s="213">
        <v>2541411258</v>
      </c>
      <c r="F38" s="213">
        <v>2716819739.9999995</v>
      </c>
      <c r="G38" s="213">
        <v>260399669.76999998</v>
      </c>
      <c r="H38" s="214">
        <v>261390734.45999995</v>
      </c>
      <c r="I38" s="213">
        <v>289085651.49000001</v>
      </c>
      <c r="J38" s="213">
        <f t="shared" si="1"/>
        <v>-96407620.419999987</v>
      </c>
      <c r="K38" s="221">
        <f t="shared" si="3"/>
        <v>-0.26944679623340811</v>
      </c>
      <c r="L38" s="221">
        <f t="shared" si="2"/>
        <v>3.5097966050421359E-5</v>
      </c>
      <c r="M38" s="64"/>
      <c r="O38" s="222"/>
    </row>
    <row r="39" spans="3:15" ht="20.25" x14ac:dyDescent="0.3">
      <c r="C39" s="223" t="s">
        <v>234</v>
      </c>
      <c r="D39" s="213">
        <v>179977537.79999998</v>
      </c>
      <c r="E39" s="213">
        <v>5610590710</v>
      </c>
      <c r="F39" s="213">
        <v>4141297388</v>
      </c>
      <c r="G39" s="213">
        <v>31376684.549999997</v>
      </c>
      <c r="H39" s="214">
        <v>246387858.32999995</v>
      </c>
      <c r="I39" s="213">
        <v>176520682</v>
      </c>
      <c r="J39" s="213">
        <f t="shared" si="1"/>
        <v>66410320.529999971</v>
      </c>
      <c r="K39" s="221">
        <f t="shared" si="3"/>
        <v>0.36899227171225352</v>
      </c>
      <c r="L39" s="221">
        <f t="shared" si="2"/>
        <v>3.3083470631686476E-5</v>
      </c>
      <c r="M39" s="64"/>
      <c r="O39" s="222"/>
    </row>
    <row r="40" spans="3:15" ht="20.25" x14ac:dyDescent="0.3">
      <c r="C40" s="223" t="s">
        <v>235</v>
      </c>
      <c r="D40" s="213">
        <v>2073757847.75</v>
      </c>
      <c r="E40" s="213">
        <v>13772254962</v>
      </c>
      <c r="F40" s="213">
        <v>20335204961.999992</v>
      </c>
      <c r="G40" s="213">
        <v>1633063541.3700001</v>
      </c>
      <c r="H40" s="214">
        <v>2314774520.8000002</v>
      </c>
      <c r="I40" s="213">
        <v>2065156506.0300002</v>
      </c>
      <c r="J40" s="213">
        <f t="shared" si="1"/>
        <v>241016673.05000019</v>
      </c>
      <c r="K40" s="221">
        <f t="shared" si="3"/>
        <v>0.1162221873260179</v>
      </c>
      <c r="L40" s="221">
        <f t="shared" si="2"/>
        <v>3.1081391508868252E-4</v>
      </c>
      <c r="M40" s="64"/>
      <c r="O40" s="222"/>
    </row>
    <row r="41" spans="3:15" ht="20.25" x14ac:dyDescent="0.3">
      <c r="C41" s="209" t="s">
        <v>236</v>
      </c>
      <c r="D41" s="210">
        <f t="shared" ref="D41:I41" si="5">D42</f>
        <v>718382810.55000007</v>
      </c>
      <c r="E41" s="210">
        <f t="shared" si="5"/>
        <v>8623324578</v>
      </c>
      <c r="F41" s="210">
        <f t="shared" si="5"/>
        <v>9544324578</v>
      </c>
      <c r="G41" s="210">
        <f t="shared" si="5"/>
        <v>718466143.98000002</v>
      </c>
      <c r="H41" s="210">
        <f t="shared" si="5"/>
        <v>718466143.98000002</v>
      </c>
      <c r="I41" s="210">
        <f t="shared" si="5"/>
        <v>718466143.98000002</v>
      </c>
      <c r="J41" s="210">
        <f t="shared" si="1"/>
        <v>83333.429999947548</v>
      </c>
      <c r="K41" s="211">
        <f t="shared" si="3"/>
        <v>1.1600142539065871E-4</v>
      </c>
      <c r="L41" s="211">
        <f t="shared" si="2"/>
        <v>9.6471286106914559E-5</v>
      </c>
      <c r="M41" s="64"/>
      <c r="O41" s="222"/>
    </row>
    <row r="42" spans="3:15" ht="20.25" x14ac:dyDescent="0.3">
      <c r="C42" s="224" t="s">
        <v>237</v>
      </c>
      <c r="D42" s="215">
        <v>718382810.55000007</v>
      </c>
      <c r="E42" s="213">
        <v>8623324578</v>
      </c>
      <c r="F42" s="213">
        <v>9544324578</v>
      </c>
      <c r="G42" s="213">
        <v>718466143.98000002</v>
      </c>
      <c r="H42" s="214">
        <v>718466143.98000002</v>
      </c>
      <c r="I42" s="213">
        <v>718466143.98000002</v>
      </c>
      <c r="J42" s="71">
        <f t="shared" si="1"/>
        <v>83333.429999947548</v>
      </c>
      <c r="K42" s="218">
        <f t="shared" si="3"/>
        <v>1.1600142539065871E-4</v>
      </c>
      <c r="L42" s="114">
        <f t="shared" si="2"/>
        <v>9.6471286106914559E-5</v>
      </c>
      <c r="M42" s="64"/>
      <c r="O42" s="222"/>
    </row>
    <row r="43" spans="3:15" ht="20.25" x14ac:dyDescent="0.3">
      <c r="C43" s="209" t="s">
        <v>238</v>
      </c>
      <c r="D43" s="210">
        <f t="shared" ref="D43:I43" si="6">SUM(D44:D49)</f>
        <v>2905390449.5599995</v>
      </c>
      <c r="E43" s="210">
        <f t="shared" si="6"/>
        <v>17327716354</v>
      </c>
      <c r="F43" s="210">
        <f t="shared" si="6"/>
        <v>20197440503.119999</v>
      </c>
      <c r="G43" s="210">
        <f t="shared" si="6"/>
        <v>894199726.0999999</v>
      </c>
      <c r="H43" s="210">
        <f t="shared" si="6"/>
        <v>898546865.74000001</v>
      </c>
      <c r="I43" s="210">
        <f t="shared" si="6"/>
        <v>898156481.15999997</v>
      </c>
      <c r="J43" s="210">
        <f t="shared" si="1"/>
        <v>-2006843583.8199995</v>
      </c>
      <c r="K43" s="211">
        <f t="shared" si="3"/>
        <v>-0.69073111468509218</v>
      </c>
      <c r="L43" s="211">
        <f t="shared" si="2"/>
        <v>1.2065143568920613E-4</v>
      </c>
      <c r="M43" s="64"/>
      <c r="O43" s="222"/>
    </row>
    <row r="44" spans="3:15" ht="20.25" x14ac:dyDescent="0.3">
      <c r="C44" s="228" t="s">
        <v>239</v>
      </c>
      <c r="D44" s="213">
        <v>2267607653</v>
      </c>
      <c r="E44" s="213">
        <v>11771691737</v>
      </c>
      <c r="F44" s="213">
        <v>14292491737</v>
      </c>
      <c r="G44" s="213">
        <v>429771100</v>
      </c>
      <c r="H44" s="213">
        <v>429771100</v>
      </c>
      <c r="I44" s="213">
        <v>429771100</v>
      </c>
      <c r="J44" s="215">
        <f t="shared" si="1"/>
        <v>-1837836553</v>
      </c>
      <c r="K44" s="216">
        <f t="shared" si="3"/>
        <v>-0.81047378304998163</v>
      </c>
      <c r="L44" s="216">
        <f t="shared" si="2"/>
        <v>5.7707062602712607E-5</v>
      </c>
      <c r="M44" s="64"/>
      <c r="O44" s="222"/>
    </row>
    <row r="45" spans="3:15" ht="20.25" x14ac:dyDescent="0.3">
      <c r="C45" s="229" t="s">
        <v>240</v>
      </c>
      <c r="D45" s="213">
        <v>126578319.34999998</v>
      </c>
      <c r="E45" s="213">
        <v>1524248087</v>
      </c>
      <c r="F45" s="213">
        <v>1524248087</v>
      </c>
      <c r="G45" s="213">
        <v>127020671</v>
      </c>
      <c r="H45" s="214">
        <v>127020671</v>
      </c>
      <c r="I45" s="213">
        <v>127020671</v>
      </c>
      <c r="J45" s="214">
        <f t="shared" si="1"/>
        <v>442351.65000002086</v>
      </c>
      <c r="K45" s="109">
        <f t="shared" si="3"/>
        <v>3.494687338807844E-3</v>
      </c>
      <c r="L45" s="109">
        <f t="shared" si="2"/>
        <v>1.7055567052404319E-5</v>
      </c>
      <c r="M45" s="64"/>
      <c r="O45" s="222"/>
    </row>
    <row r="46" spans="3:15" ht="20.25" x14ac:dyDescent="0.3">
      <c r="C46" s="223" t="s">
        <v>241</v>
      </c>
      <c r="D46" s="213">
        <v>266847689.67000002</v>
      </c>
      <c r="E46" s="213">
        <v>1825371875</v>
      </c>
      <c r="F46" s="213">
        <v>1825371875</v>
      </c>
      <c r="G46" s="213">
        <v>152114321</v>
      </c>
      <c r="H46" s="214">
        <v>152114321</v>
      </c>
      <c r="I46" s="213">
        <v>152114321</v>
      </c>
      <c r="J46" s="213">
        <f t="shared" si="1"/>
        <v>-114733368.67000002</v>
      </c>
      <c r="K46" s="221">
        <f t="shared" si="3"/>
        <v>-0.42995826125339975</v>
      </c>
      <c r="L46" s="221">
        <f t="shared" si="2"/>
        <v>2.0424990523364929E-5</v>
      </c>
      <c r="M46" s="64"/>
      <c r="O46" s="222"/>
    </row>
    <row r="47" spans="3:15" ht="20.25" x14ac:dyDescent="0.3">
      <c r="C47" s="227" t="s">
        <v>242</v>
      </c>
      <c r="D47" s="213">
        <v>30393218.449999999</v>
      </c>
      <c r="E47" s="213">
        <v>337728228</v>
      </c>
      <c r="F47" s="213">
        <v>402089713</v>
      </c>
      <c r="G47" s="213">
        <v>30119888.619999997</v>
      </c>
      <c r="H47" s="214">
        <v>31015537.359999999</v>
      </c>
      <c r="I47" s="213">
        <v>32267816.739999998</v>
      </c>
      <c r="J47" s="214">
        <f t="shared" si="1"/>
        <v>622318.91000000015</v>
      </c>
      <c r="K47" s="109">
        <f t="shared" si="3"/>
        <v>2.0475584414456776E-2</v>
      </c>
      <c r="L47" s="109">
        <f t="shared" si="2"/>
        <v>4.1645786701113491E-6</v>
      </c>
      <c r="M47" s="64"/>
      <c r="O47" s="222"/>
    </row>
    <row r="48" spans="3:15" ht="20.25" x14ac:dyDescent="0.3">
      <c r="C48" s="227" t="s">
        <v>243</v>
      </c>
      <c r="D48" s="213">
        <v>158440129.66000003</v>
      </c>
      <c r="E48" s="213">
        <v>1172006944</v>
      </c>
      <c r="F48" s="213">
        <v>1172006944</v>
      </c>
      <c r="G48" s="213">
        <v>101340499.41</v>
      </c>
      <c r="H48" s="214">
        <v>101340499.41</v>
      </c>
      <c r="I48" s="213">
        <v>101340499.41</v>
      </c>
      <c r="J48" s="214">
        <f t="shared" si="1"/>
        <v>-57099630.25000003</v>
      </c>
      <c r="K48" s="109">
        <f t="shared" si="3"/>
        <v>-0.36038616209499019</v>
      </c>
      <c r="L48" s="109">
        <f t="shared" si="2"/>
        <v>1.3607389011599499E-5</v>
      </c>
      <c r="M48" s="64"/>
      <c r="O48" s="222"/>
    </row>
    <row r="49" spans="3:15" ht="16.5" customHeight="1" x14ac:dyDescent="0.3">
      <c r="C49" s="227" t="s">
        <v>244</v>
      </c>
      <c r="D49" s="213">
        <v>55523439.430000007</v>
      </c>
      <c r="E49" s="213">
        <v>696669483</v>
      </c>
      <c r="F49" s="213">
        <v>981232147.12</v>
      </c>
      <c r="G49" s="213">
        <v>53833246.069999993</v>
      </c>
      <c r="H49" s="214">
        <v>57284736.969999999</v>
      </c>
      <c r="I49" s="213">
        <v>55642073.009999998</v>
      </c>
      <c r="J49" s="214">
        <f t="shared" si="1"/>
        <v>1761297.5399999917</v>
      </c>
      <c r="K49" s="109">
        <f t="shared" si="3"/>
        <v>3.1721693722171339E-2</v>
      </c>
      <c r="L49" s="109">
        <f t="shared" si="2"/>
        <v>7.6918478290134326E-6</v>
      </c>
      <c r="M49" s="64"/>
      <c r="O49" s="222"/>
    </row>
    <row r="50" spans="3:15" ht="15.75" customHeight="1" x14ac:dyDescent="0.3">
      <c r="C50" s="209" t="s">
        <v>245</v>
      </c>
      <c r="D50" s="210">
        <f t="shared" ref="D50:I50" si="7">SUM(D51:D52)</f>
        <v>17193100065.139999</v>
      </c>
      <c r="E50" s="210">
        <f t="shared" si="7"/>
        <v>426522549619</v>
      </c>
      <c r="F50" s="210">
        <f t="shared" si="7"/>
        <v>436721391756</v>
      </c>
      <c r="G50" s="210">
        <f t="shared" si="7"/>
        <v>23578922162.07</v>
      </c>
      <c r="H50" s="210">
        <f t="shared" si="7"/>
        <v>19664413010.690002</v>
      </c>
      <c r="I50" s="210">
        <f t="shared" si="7"/>
        <v>24732353471.349998</v>
      </c>
      <c r="J50" s="210">
        <f t="shared" si="1"/>
        <v>2471312945.5500031</v>
      </c>
      <c r="K50" s="211">
        <f t="shared" si="3"/>
        <v>0.14373864725889268</v>
      </c>
      <c r="L50" s="211">
        <f t="shared" si="2"/>
        <v>2.6404183823749068E-3</v>
      </c>
      <c r="M50" s="64"/>
      <c r="O50" s="222"/>
    </row>
    <row r="51" spans="3:15" ht="21" customHeight="1" x14ac:dyDescent="0.3">
      <c r="C51" s="228" t="s">
        <v>246</v>
      </c>
      <c r="D51" s="213">
        <v>7113418930.5599995</v>
      </c>
      <c r="E51" s="215">
        <v>294634030542</v>
      </c>
      <c r="F51" s="213">
        <v>294634030542</v>
      </c>
      <c r="G51" s="213">
        <v>8651871619.5</v>
      </c>
      <c r="H51" s="214">
        <v>8523697033.0900002</v>
      </c>
      <c r="I51" s="213">
        <v>13592042419.9</v>
      </c>
      <c r="J51" s="215">
        <f t="shared" si="1"/>
        <v>1410278102.5300007</v>
      </c>
      <c r="K51" s="216">
        <f t="shared" si="3"/>
        <v>0.19825601673357054</v>
      </c>
      <c r="L51" s="216">
        <f t="shared" si="2"/>
        <v>1.1445104575321149E-3</v>
      </c>
      <c r="M51" s="64"/>
      <c r="N51" s="230"/>
      <c r="O51" s="222"/>
    </row>
    <row r="52" spans="3:15" ht="20.25" x14ac:dyDescent="0.3">
      <c r="C52" s="227" t="s">
        <v>247</v>
      </c>
      <c r="D52" s="213">
        <v>10079681134.58</v>
      </c>
      <c r="E52" s="214">
        <v>131888519077</v>
      </c>
      <c r="F52" s="213">
        <v>142087361214</v>
      </c>
      <c r="G52" s="213">
        <v>14927050542.57</v>
      </c>
      <c r="H52" s="214">
        <v>11140715977.6</v>
      </c>
      <c r="I52" s="213">
        <v>11140311051.450001</v>
      </c>
      <c r="J52" s="214">
        <f t="shared" si="1"/>
        <v>1061034843.0200005</v>
      </c>
      <c r="K52" s="109">
        <f t="shared" si="3"/>
        <v>0.10526472304564738</v>
      </c>
      <c r="L52" s="109">
        <f t="shared" si="2"/>
        <v>1.4959079248427914E-3</v>
      </c>
      <c r="M52" s="64"/>
      <c r="N52" s="230"/>
      <c r="O52" s="222"/>
    </row>
    <row r="53" spans="3:15" ht="21" thickBot="1" x14ac:dyDescent="0.35">
      <c r="C53" s="231" t="s">
        <v>59</v>
      </c>
      <c r="D53" s="75">
        <f t="shared" ref="D53:I53" si="8">D14+D17+D41+D43+D50</f>
        <v>108829187666.41002</v>
      </c>
      <c r="E53" s="75">
        <f t="shared" si="8"/>
        <v>1418686514950</v>
      </c>
      <c r="F53" s="75">
        <f t="shared" si="8"/>
        <v>1460227379922.5601</v>
      </c>
      <c r="G53" s="75">
        <f t="shared" si="8"/>
        <v>86681614332.389999</v>
      </c>
      <c r="H53" s="75">
        <f t="shared" si="8"/>
        <v>110166126502.10004</v>
      </c>
      <c r="I53" s="75">
        <f t="shared" si="8"/>
        <v>102330320756.56</v>
      </c>
      <c r="J53" s="75">
        <f t="shared" si="1"/>
        <v>1336938835.6900177</v>
      </c>
      <c r="K53" s="232">
        <f t="shared" si="3"/>
        <v>1.2284745153001469E-2</v>
      </c>
      <c r="L53" s="233">
        <f t="shared" si="2"/>
        <v>1.4792440810364035E-2</v>
      </c>
      <c r="M53" s="64"/>
      <c r="O53" s="222"/>
    </row>
    <row r="54" spans="3:15" x14ac:dyDescent="0.25">
      <c r="C54" s="234"/>
      <c r="D54" s="77"/>
      <c r="E54" s="77"/>
      <c r="F54" s="77"/>
      <c r="G54" s="77"/>
      <c r="H54" s="77"/>
      <c r="I54" s="77"/>
      <c r="J54" s="77"/>
      <c r="K54" s="235"/>
      <c r="L54" s="235"/>
    </row>
    <row r="55" spans="3:15" ht="20.25" x14ac:dyDescent="0.3">
      <c r="C55" s="38" t="s">
        <v>248</v>
      </c>
      <c r="H55" s="236"/>
    </row>
    <row r="56" spans="3:15" x14ac:dyDescent="0.25">
      <c r="C56" s="42" t="s">
        <v>249</v>
      </c>
    </row>
    <row r="57" spans="3:15" x14ac:dyDescent="0.25">
      <c r="C57" s="40" t="s">
        <v>250</v>
      </c>
    </row>
    <row r="58" spans="3:15" x14ac:dyDescent="0.25">
      <c r="C58" s="38" t="s">
        <v>35</v>
      </c>
    </row>
    <row r="318" spans="2:2" x14ac:dyDescent="0.25">
      <c r="B318" s="42" t="s">
        <v>63</v>
      </c>
    </row>
  </sheetData>
  <mergeCells count="15">
    <mergeCell ref="C9:C13"/>
    <mergeCell ref="E9:I9"/>
    <mergeCell ref="J9:K11"/>
    <mergeCell ref="L9:L12"/>
    <mergeCell ref="D10:D12"/>
    <mergeCell ref="E10:E12"/>
    <mergeCell ref="F10:F12"/>
    <mergeCell ref="G10:G12"/>
    <mergeCell ref="H10:H12"/>
    <mergeCell ref="I10:I12"/>
    <mergeCell ref="C2:L2"/>
    <mergeCell ref="C3:L3"/>
    <mergeCell ref="C4:L4"/>
    <mergeCell ref="C6:L6"/>
    <mergeCell ref="C7:L7"/>
  </mergeCells>
  <pageMargins left="0.7" right="0.7" top="0.75" bottom="0.75" header="0.3" footer="0.3"/>
  <pageSetup orientation="portrait" horizontalDpi="4294967295" verticalDpi="429496729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828F-2004-471A-B131-CC8A076D31F5}">
  <dimension ref="A1:N34"/>
  <sheetViews>
    <sheetView showGridLines="0" workbookViewId="0">
      <selection activeCell="E7" sqref="E7"/>
    </sheetView>
  </sheetViews>
  <sheetFormatPr baseColWidth="10" defaultColWidth="11.42578125" defaultRowHeight="15" x14ac:dyDescent="0.25"/>
  <sheetData>
    <row r="1" spans="1:14" x14ac:dyDescent="0.25">
      <c r="A1" s="454" t="s">
        <v>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x14ac:dyDescent="0.25">
      <c r="A2" s="454" t="s">
        <v>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</row>
    <row r="3" spans="1:14" x14ac:dyDescent="0.25">
      <c r="A3" s="455" t="s">
        <v>2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</row>
    <row r="4" spans="1:14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x14ac:dyDescent="0.25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x14ac:dyDescent="0.25">
      <c r="A6" s="194"/>
      <c r="B6" s="194"/>
      <c r="C6" s="194"/>
      <c r="D6" s="194"/>
      <c r="E6" s="456" t="s">
        <v>158</v>
      </c>
      <c r="F6" s="456"/>
      <c r="G6" s="456"/>
      <c r="H6" s="456"/>
      <c r="I6" s="456"/>
      <c r="J6" s="456"/>
      <c r="K6" s="456"/>
      <c r="L6" s="194"/>
      <c r="M6" s="194"/>
      <c r="N6" s="194"/>
    </row>
    <row r="7" spans="1:14" x14ac:dyDescent="0.25">
      <c r="A7" s="194"/>
      <c r="B7" s="194"/>
      <c r="C7" s="194"/>
      <c r="D7" s="194"/>
      <c r="E7" s="194"/>
      <c r="F7" s="194"/>
      <c r="G7" s="194"/>
      <c r="H7" s="195" t="s">
        <v>159</v>
      </c>
      <c r="I7" s="196"/>
      <c r="J7" s="194"/>
      <c r="K7" s="194"/>
      <c r="L7" s="194"/>
      <c r="M7" s="194"/>
      <c r="N7" s="194"/>
    </row>
    <row r="32" spans="6:6" x14ac:dyDescent="0.25">
      <c r="F32" s="197" t="s">
        <v>160</v>
      </c>
    </row>
    <row r="33" spans="6:7" x14ac:dyDescent="0.25">
      <c r="F33" s="198" t="s">
        <v>161</v>
      </c>
    </row>
    <row r="34" spans="6:7" x14ac:dyDescent="0.25">
      <c r="G34" s="199" t="s">
        <v>162</v>
      </c>
    </row>
  </sheetData>
  <mergeCells count="4">
    <mergeCell ref="A1:N1"/>
    <mergeCell ref="A2:N2"/>
    <mergeCell ref="A3:N3"/>
    <mergeCell ref="E6:K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3" ma:contentTypeDescription="Crear nuevo documento." ma:contentTypeScope="" ma:versionID="4a4ccfb58648756e0fd246f4bc6d4611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c82ba615ada24a80c1c233f2ee1a3e28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8A199F-4B78-426C-9964-CC6930CFF3DC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2.xml><?xml version="1.0" encoding="utf-8"?>
<ds:datastoreItem xmlns:ds="http://schemas.openxmlformats.org/officeDocument/2006/customXml" ds:itemID="{CF11FCDB-BC82-41FC-8ACA-05888FAE7652}"/>
</file>

<file path=customXml/itemProps3.xml><?xml version="1.0" encoding="utf-8"?>
<ds:datastoreItem xmlns:ds="http://schemas.openxmlformats.org/officeDocument/2006/customXml" ds:itemID="{E6EC44B1-90F7-420A-ACE1-A1A88EB11CA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Tabla 1</vt:lpstr>
      <vt:lpstr>Tabla 2</vt:lpstr>
      <vt:lpstr>Tabla 3</vt:lpstr>
      <vt:lpstr>Gráfico 1</vt:lpstr>
      <vt:lpstr>Gráfico 2</vt:lpstr>
      <vt:lpstr>Mapa 1</vt:lpstr>
      <vt:lpstr>Ilustración 1</vt:lpstr>
      <vt:lpstr>Tabla 4</vt:lpstr>
      <vt:lpstr>Ilustración 2</vt:lpstr>
      <vt:lpstr>Tabla 5</vt:lpstr>
      <vt:lpstr>Tabla 6</vt:lpstr>
      <vt:lpstr>Anexo 1</vt:lpstr>
      <vt:lpstr>Anexo 2 </vt:lpstr>
      <vt:lpstr>Anexo 3</vt:lpstr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Katherine M. Peguero F.</cp:lastModifiedBy>
  <dcterms:created xsi:type="dcterms:W3CDTF">2015-06-05T18:17:20Z</dcterms:created>
  <dcterms:modified xsi:type="dcterms:W3CDTF">2024-11-15T19:05:19Z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