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Descentralizadas/"/>
    </mc:Choice>
  </mc:AlternateContent>
  <xr:revisionPtr revIDLastSave="111" documentId="13_ncr:1_{DCE01778-E4C8-4EB4-837F-F5CC29B02297}" xr6:coauthVersionLast="47" xr6:coauthVersionMax="47" xr10:uidLastSave="{155AAAE8-6410-4295-902F-E944A3BEA7E1}"/>
  <bookViews>
    <workbookView xWindow="-120" yWindow="-120" windowWidth="29040" windowHeight="15720" xr2:uid="{00000000-000D-0000-FFFF-FFFF00000000}"/>
  </bookViews>
  <sheets>
    <sheet name="2014-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2" l="1"/>
  <c r="M47" i="2"/>
  <c r="L16" i="2"/>
  <c r="K28" i="2"/>
  <c r="L28" i="2"/>
  <c r="K58" i="2"/>
  <c r="K56" i="2"/>
  <c r="K55" i="2" s="1"/>
  <c r="K53" i="2"/>
  <c r="K51" i="2"/>
  <c r="K45" i="2"/>
  <c r="K43" i="2"/>
  <c r="K40" i="2"/>
  <c r="K39" i="2" s="1"/>
  <c r="K37" i="2"/>
  <c r="K32" i="2"/>
  <c r="K23" i="2"/>
  <c r="K21" i="2"/>
  <c r="K16" i="2"/>
  <c r="K12" i="2"/>
  <c r="L51" i="2"/>
  <c r="L58" i="2"/>
  <c r="L56" i="2"/>
  <c r="L53" i="2"/>
  <c r="L45" i="2"/>
  <c r="L43" i="2"/>
  <c r="L40" i="2"/>
  <c r="L39" i="2" s="1"/>
  <c r="L37" i="2"/>
  <c r="L32" i="2"/>
  <c r="L23" i="2"/>
  <c r="L21" i="2"/>
  <c r="L12" i="2"/>
  <c r="C40" i="2"/>
  <c r="C39" i="2" s="1"/>
  <c r="D40" i="2"/>
  <c r="E40" i="2"/>
  <c r="E39" i="2" s="1"/>
  <c r="F40" i="2"/>
  <c r="F39" i="2" s="1"/>
  <c r="G40" i="2"/>
  <c r="G39" i="2" s="1"/>
  <c r="H40" i="2"/>
  <c r="H39" i="2" s="1"/>
  <c r="I40" i="2"/>
  <c r="I39" i="2" s="1"/>
  <c r="J40" i="2"/>
  <c r="J39" i="2" s="1"/>
  <c r="E51" i="2"/>
  <c r="F51" i="2"/>
  <c r="G51" i="2"/>
  <c r="H51" i="2"/>
  <c r="I51" i="2"/>
  <c r="J51" i="2"/>
  <c r="J58" i="2"/>
  <c r="J56" i="2"/>
  <c r="J53" i="2"/>
  <c r="J45" i="2"/>
  <c r="J43" i="2"/>
  <c r="J37" i="2"/>
  <c r="J32" i="2"/>
  <c r="J28" i="2"/>
  <c r="J23" i="2"/>
  <c r="J21" i="2"/>
  <c r="J16" i="2"/>
  <c r="J12" i="2"/>
  <c r="C12" i="2"/>
  <c r="D12" i="2"/>
  <c r="E12" i="2"/>
  <c r="F12" i="2"/>
  <c r="G12" i="2"/>
  <c r="H12" i="2"/>
  <c r="C16" i="2"/>
  <c r="C21" i="2"/>
  <c r="C23" i="2"/>
  <c r="C28" i="2"/>
  <c r="C32" i="2"/>
  <c r="C37" i="2"/>
  <c r="C43" i="2"/>
  <c r="C45" i="2"/>
  <c r="C51" i="2"/>
  <c r="C53" i="2"/>
  <c r="C56" i="2"/>
  <c r="C58" i="2"/>
  <c r="I58" i="2"/>
  <c r="I56" i="2"/>
  <c r="I53" i="2"/>
  <c r="I45" i="2"/>
  <c r="I43" i="2"/>
  <c r="I37" i="2"/>
  <c r="I32" i="2"/>
  <c r="I28" i="2"/>
  <c r="I23" i="2"/>
  <c r="I21" i="2"/>
  <c r="I16" i="2"/>
  <c r="I12" i="2"/>
  <c r="H58" i="2"/>
  <c r="G58" i="2"/>
  <c r="F58" i="2"/>
  <c r="E58" i="2"/>
  <c r="D58" i="2"/>
  <c r="H56" i="2"/>
  <c r="G56" i="2"/>
  <c r="F56" i="2"/>
  <c r="E56" i="2"/>
  <c r="D56" i="2"/>
  <c r="H53" i="2"/>
  <c r="G53" i="2"/>
  <c r="F53" i="2"/>
  <c r="E53" i="2"/>
  <c r="D53" i="2"/>
  <c r="D51" i="2"/>
  <c r="H45" i="2"/>
  <c r="G45" i="2"/>
  <c r="F45" i="2"/>
  <c r="E45" i="2"/>
  <c r="D45" i="2"/>
  <c r="H43" i="2"/>
  <c r="G43" i="2"/>
  <c r="F43" i="2"/>
  <c r="E43" i="2"/>
  <c r="D43" i="2"/>
  <c r="D39" i="2"/>
  <c r="H37" i="2"/>
  <c r="G37" i="2"/>
  <c r="F37" i="2"/>
  <c r="E37" i="2"/>
  <c r="D37" i="2"/>
  <c r="H32" i="2"/>
  <c r="G32" i="2"/>
  <c r="F32" i="2"/>
  <c r="E32" i="2"/>
  <c r="D32" i="2"/>
  <c r="H28" i="2"/>
  <c r="G28" i="2"/>
  <c r="F28" i="2"/>
  <c r="E28" i="2"/>
  <c r="D28" i="2"/>
  <c r="H23" i="2"/>
  <c r="G23" i="2"/>
  <c r="F23" i="2"/>
  <c r="E23" i="2"/>
  <c r="D23" i="2"/>
  <c r="H21" i="2"/>
  <c r="G21" i="2"/>
  <c r="F21" i="2"/>
  <c r="E21" i="2"/>
  <c r="D21" i="2"/>
  <c r="H16" i="2"/>
  <c r="G16" i="2"/>
  <c r="F16" i="2"/>
  <c r="E16" i="2"/>
  <c r="D16" i="2"/>
  <c r="M61" i="2" l="1"/>
  <c r="K26" i="2"/>
  <c r="K11" i="2" s="1"/>
  <c r="K50" i="2"/>
  <c r="L55" i="2"/>
  <c r="K20" i="2"/>
  <c r="K49" i="2"/>
  <c r="L20" i="2"/>
  <c r="K36" i="2"/>
  <c r="L26" i="2"/>
  <c r="J20" i="2"/>
  <c r="L36" i="2"/>
  <c r="L50" i="2"/>
  <c r="L49" i="2" s="1"/>
  <c r="J36" i="2"/>
  <c r="J50" i="2"/>
  <c r="J49" i="2" s="1"/>
  <c r="J26" i="2"/>
  <c r="C55" i="2"/>
  <c r="C26" i="2"/>
  <c r="I20" i="2"/>
  <c r="I50" i="2"/>
  <c r="I49" i="2" s="1"/>
  <c r="C20" i="2"/>
  <c r="C50" i="2"/>
  <c r="C36" i="2"/>
  <c r="G50" i="2"/>
  <c r="E55" i="2"/>
  <c r="H26" i="2"/>
  <c r="F50" i="2"/>
  <c r="D20" i="2"/>
  <c r="H50" i="2"/>
  <c r="F55" i="2"/>
  <c r="G55" i="2"/>
  <c r="E20" i="2"/>
  <c r="H55" i="2"/>
  <c r="F20" i="2"/>
  <c r="D26" i="2"/>
  <c r="G20" i="2"/>
  <c r="E26" i="2"/>
  <c r="D50" i="2"/>
  <c r="H20" i="2"/>
  <c r="F26" i="2"/>
  <c r="D36" i="2"/>
  <c r="I26" i="2"/>
  <c r="G26" i="2"/>
  <c r="E50" i="2"/>
  <c r="F36" i="2"/>
  <c r="G36" i="2"/>
  <c r="H36" i="2"/>
  <c r="D55" i="2"/>
  <c r="I36" i="2"/>
  <c r="E36" i="2"/>
  <c r="L11" i="2" l="1"/>
  <c r="K47" i="2"/>
  <c r="K61" i="2" s="1"/>
  <c r="J11" i="2"/>
  <c r="J47" i="2" s="1"/>
  <c r="J61" i="2" s="1"/>
  <c r="L47" i="2"/>
  <c r="L61" i="2" s="1"/>
  <c r="I11" i="2"/>
  <c r="I47" i="2" s="1"/>
  <c r="I61" i="2" s="1"/>
  <c r="F11" i="2"/>
  <c r="F47" i="2" s="1"/>
  <c r="C49" i="2"/>
  <c r="G49" i="2"/>
  <c r="H49" i="2"/>
  <c r="C11" i="2"/>
  <c r="C47" i="2" s="1"/>
  <c r="D11" i="2"/>
  <c r="D47" i="2" s="1"/>
  <c r="H11" i="2"/>
  <c r="H47" i="2" s="1"/>
  <c r="F49" i="2"/>
  <c r="E49" i="2"/>
  <c r="G11" i="2"/>
  <c r="G47" i="2" s="1"/>
  <c r="E11" i="2"/>
  <c r="E47" i="2" s="1"/>
  <c r="D49" i="2"/>
  <c r="G61" i="2" l="1"/>
  <c r="C61" i="2"/>
  <c r="H61" i="2"/>
  <c r="D61" i="2"/>
  <c r="E61" i="2"/>
  <c r="F61" i="2"/>
</calcChain>
</file>

<file path=xl/sharedStrings.xml><?xml version="1.0" encoding="utf-8"?>
<sst xmlns="http://schemas.openxmlformats.org/spreadsheetml/2006/main" count="61" uniqueCount="61">
  <si>
    <t>MINISTERIO DE HACIENDA</t>
  </si>
  <si>
    <t>DIRECCIÓN GENERAL DE PRESUPUESTO</t>
  </si>
  <si>
    <t>ORGANISMOS AUTÓNOMOS Y DESCENTRALIZADOS NO FINANCIEROS</t>
  </si>
  <si>
    <t>CLASIFICACIÓN ECONÓMICA DE INGRESOS</t>
  </si>
  <si>
    <t>PERIODO 2014-2024</t>
  </si>
  <si>
    <t>En Millones RD$</t>
  </si>
  <si>
    <t>DETALLE</t>
  </si>
  <si>
    <t>AGOSTO</t>
  </si>
  <si>
    <t>SEPTIEMBRE</t>
  </si>
  <si>
    <t>OCTUBRE</t>
  </si>
  <si>
    <t>1.1 - Ingresos Corrientes</t>
  </si>
  <si>
    <t>1.1.1 - Impuestos</t>
  </si>
  <si>
    <t>1.1.1.4 - Impuestos sobre los bienes y servicios</t>
  </si>
  <si>
    <t>1.1.1.5 - Impuestos sobre el comercio y las transacciones internacionales/comercio exterior</t>
  </si>
  <si>
    <t>1.1.1.9 - Impuestos diversos</t>
  </si>
  <si>
    <t>1.1.3 - Ventas de bienes y servicios</t>
  </si>
  <si>
    <t>1.1.3.1 - Ventas de establecimientos no de mercado</t>
  </si>
  <si>
    <t>1.1.3.2 - Ventas de establecimientos de mercado</t>
  </si>
  <si>
    <t>1.1.3.3 - Derechos administrativos</t>
  </si>
  <si>
    <t>1.1.4 - Rentas de la propiedad</t>
  </si>
  <si>
    <t>1.1.4.1 - Intereses</t>
  </si>
  <si>
    <t>1.1.4.1.1 - Intereses internos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</si>
  <si>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</si>
  <si>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</si>
  <si>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</si>
  <si>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</si>
  <si>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</si>
  <si>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</si>
  <si>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1.4.1.2.01 - Del gobierno central</t>
  </si>
  <si>
    <t>1.4.1.2.03 - Transferencias corrientes recibidas del Poder Ejecutivo</t>
  </si>
  <si>
    <t>1.4.1.6.01 - Transferencias corrientes recibidas de los gobiernos centrales municipales</t>
  </si>
  <si>
    <t>1.1.6.5 - Donaciones corrientes</t>
  </si>
  <si>
    <t>1.1.6.5.3 - Donaciones corrientes del sector privado externo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</si>
  <si>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</si>
  <si>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</si>
  <si>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</si>
  <si>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</si>
  <si>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1.2.1.3 - Venta de activos no producidos</t>
  </si>
  <si>
    <t>1.2.4 - Transferencias de capital recibidas</t>
  </si>
  <si>
    <t>1.2.4.2 - Transferencias del sector publico</t>
  </si>
  <si>
    <t>1.4.2.2.01 - Del gobierno central</t>
  </si>
  <si>
    <t>1.4.2.2.03 - Transferencias capital recibidas del Poder  Ejecutivo</t>
  </si>
  <si>
    <t>1.2.4.4 - Donaciones de capital</t>
  </si>
  <si>
    <t>1.2.4.4.2 - Donaciones de capital de organismos internacionales</t>
  </si>
  <si>
    <t>1.2.5 - Recuperación de inversiones financieras realizadas con fines de política</t>
  </si>
  <si>
    <t>1.2.5.4 - Recuperación de préstamos realizados con fines de política</t>
  </si>
  <si>
    <t>TOTAL INGRESOS</t>
  </si>
  <si>
    <t>TOTAL FUENTES FINANCIERAS</t>
  </si>
  <si>
    <t>3.1.1 - Disminución de activos financieros</t>
  </si>
  <si>
    <t>3.1.1.1 - Disminución de activos financieros corrientes</t>
  </si>
  <si>
    <t>3.1.1.1.1 - Disminución de disponibilidades</t>
  </si>
  <si>
    <t>3.1.1.2 - Disminución de activos financieros no corrientes</t>
  </si>
  <si>
    <t>3.1.1.2.3 - Venta de acciones y participaciones de capital adquiridas con fines de liquidez</t>
  </si>
  <si>
    <t>3.1.2 - Incremento de pasivos</t>
  </si>
  <si>
    <t>3.1.2.1 - Incremento de pasivos corrientes</t>
  </si>
  <si>
    <t>3.1.2.1.3 - Obtención de préstamos de corto plazo</t>
  </si>
  <si>
    <t>3.1.2.2 - Incremento de pasivos no corrientes</t>
  </si>
  <si>
    <t>3.1.2.2.3 - Colocación de títulos valores de la deuda pública de largo plazo</t>
  </si>
  <si>
    <t>3.1.2.2.4 - Obtención de préstamos de la deuda pública de largo plazo</t>
  </si>
  <si>
    <t>TOTAL DE INGRESOS Y FUENTES FINANCIERAS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</si>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</sst>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.0,,_);_(* \(#,##0.0,,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40">
    <xf numFmtId="0" fontId="0" fillId="0" borderId="0" xfId="0"/>
    <xf numFmtId="165" fontId="0" fillId="0" borderId="0" xfId="1" applyNumberFormat="1" applyFont="1"/>
    <xf numFmtId="164" fontId="0" fillId="0" borderId="0" xfId="1" applyFont="1" applyBorder="1"/>
    <xf numFmtId="164" fontId="8" fillId="0" borderId="0" xfId="1" applyFont="1" applyFill="1" applyBorder="1"/>
    <xf numFmtId="165" fontId="9" fillId="0" borderId="0" xfId="1" applyNumberFormat="1" applyFont="1" applyBorder="1" applyAlignment="1">
      <alignment vertical="center"/>
    </xf>
    <xf numFmtId="49" fontId="0" fillId="2" borderId="0" xfId="3" applyNumberFormat="1" applyFont="1" applyFill="1" applyAlignment="1">
      <alignment horizontal="left" vertical="center"/>
    </xf>
    <xf numFmtId="165" fontId="3" fillId="0" borderId="0" xfId="1" applyNumberFormat="1" applyFont="1" applyBorder="1" applyAlignment="1">
      <alignment vertical="center"/>
    </xf>
    <xf numFmtId="0" fontId="3" fillId="0" borderId="5" xfId="0" applyFont="1" applyBorder="1" applyAlignment="1">
      <alignment horizontal="left"/>
    </xf>
    <xf numFmtId="166" fontId="3" fillId="2" borderId="5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166" fontId="3" fillId="0" borderId="0" xfId="1" applyNumberFormat="1" applyFont="1" applyAlignment="1">
      <alignment horizontal="center"/>
    </xf>
    <xf numFmtId="166" fontId="3" fillId="0" borderId="0" xfId="1" applyNumberFormat="1" applyFont="1"/>
    <xf numFmtId="166" fontId="1" fillId="0" borderId="0" xfId="1" applyNumberFormat="1" applyFont="1"/>
    <xf numFmtId="0" fontId="3" fillId="0" borderId="0" xfId="0" applyFont="1" applyAlignment="1">
      <alignment horizontal="left" indent="2"/>
    </xf>
    <xf numFmtId="0" fontId="3" fillId="0" borderId="0" xfId="0" applyFont="1"/>
    <xf numFmtId="0" fontId="0" fillId="0" borderId="0" xfId="0" applyAlignment="1">
      <alignment horizontal="left" indent="5"/>
    </xf>
    <xf numFmtId="166" fontId="3" fillId="0" borderId="0" xfId="0" applyNumberFormat="1" applyFont="1" applyAlignment="1">
      <alignment horizontal="center"/>
    </xf>
    <xf numFmtId="166" fontId="3" fillId="2" borderId="0" xfId="1" applyNumberFormat="1" applyFont="1" applyFill="1" applyAlignment="1"/>
    <xf numFmtId="166" fontId="1" fillId="2" borderId="0" xfId="1" applyNumberFormat="1" applyFont="1" applyFill="1" applyAlignment="1"/>
    <xf numFmtId="166" fontId="3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2" fillId="3" borderId="6" xfId="0" applyFont="1" applyFill="1" applyBorder="1" applyAlignment="1">
      <alignment horizontal="left" vertical="center"/>
    </xf>
    <xf numFmtId="166" fontId="2" fillId="4" borderId="4" xfId="1" applyNumberFormat="1" applyFont="1" applyFill="1" applyBorder="1" applyAlignment="1">
      <alignment horizontal="right" vertical="center"/>
    </xf>
    <xf numFmtId="166" fontId="3" fillId="0" borderId="5" xfId="1" applyNumberFormat="1" applyFont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/>
    <xf numFmtId="166" fontId="1" fillId="0" borderId="0" xfId="1" applyNumberFormat="1" applyFont="1" applyFill="1"/>
    <xf numFmtId="0" fontId="11" fillId="0" borderId="0" xfId="0" applyFont="1"/>
    <xf numFmtId="49" fontId="13" fillId="0" borderId="0" xfId="4" applyNumberFormat="1" applyFont="1" applyAlignment="1">
      <alignment horizontal="left" vertical="center"/>
    </xf>
    <xf numFmtId="0" fontId="2" fillId="4" borderId="7" xfId="1" applyNumberFormat="1" applyFont="1" applyFill="1" applyBorder="1" applyAlignment="1">
      <alignment horizontal="center" vertical="center"/>
    </xf>
    <xf numFmtId="0" fontId="2" fillId="4" borderId="3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 vertical="top" readingOrder="1"/>
    </xf>
    <xf numFmtId="0" fontId="6" fillId="0" borderId="0" xfId="2" applyFont="1" applyAlignment="1">
      <alignment horizontal="center" vertical="top" readingOrder="1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5">
    <cellStyle name="Millares" xfId="1" builtinId="3"/>
    <cellStyle name="Normal" xfId="0" builtinId="0"/>
    <cellStyle name="Normal 11" xfId="4" xr:uid="{00000000-0005-0000-0000-000002000000}"/>
    <cellStyle name="Normal 2" xfId="3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353958</xdr:colOff>
      <xdr:row>2</xdr:row>
      <xdr:rowOff>57723</xdr:rowOff>
    </xdr:from>
    <xdr:to>
      <xdr:col>1</xdr:col>
      <xdr:colOff>1958440</xdr:colOff>
      <xdr:row>5</xdr:row>
      <xdr:rowOff>112059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E9CB89E-689C-4FBE-8CD5-65F44BD2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958" y="438723"/>
          <a:ext cx="2031986" cy="917189"/>
        </a:xfrm>
        <a:prstGeom prst="rect">
          <a:avLst/>
        </a:prstGeom>
      </xdr:spPr>
    </xdr:pic>
    <xdr:clientData/>
  </xdr:twoCellAnchor>
  <xdr:twoCellAnchor editAs="oneCell">
    <xdr:from>
      <xdr:col>7</xdr:col>
      <xdr:colOff>665635</xdr:colOff>
      <xdr:row>1</xdr:row>
      <xdr:rowOff>134470</xdr:rowOff>
    </xdr:from>
    <xdr:to>
      <xdr:col>9</xdr:col>
      <xdr:colOff>744093</xdr:colOff>
      <xdr:row>4</xdr:row>
      <xdr:rowOff>212912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B1D369B-D8B5-4B44-BAF1-BC70533CE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54106" y="324970"/>
          <a:ext cx="1841367" cy="89647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243868</xdr:colOff>
      <xdr:row>6</xdr:row>
      <xdr:rowOff>147108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B4341B8-9628-415A-938F-DBB2D4B0490D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243868" cy="1594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4"/>
  <sheetViews>
    <sheetView showGridLines="0" tabSelected="1" zoomScale="70" zoomScaleNormal="70" workbookViewId="0">
      <selection activeCell="B9" sqref="B9:B10"/>
    </sheetView>
  </sheetViews>
  <sheetFormatPr defaultColWidth="11.42578125" defaultRowHeight="15"/>
  <cols>
    <col min="1" max="1" width="6.5703125" customWidth="1"/>
    <col min="2" max="2" width="123.42578125" bestFit="1" customWidth="1"/>
    <col min="3" max="9" width="13.28515625" customWidth="1"/>
    <col min="10" max="12" width="14" customWidth="1"/>
    <col min="13" max="13" width="15" bestFit="1" customWidth="1"/>
    <col min="14" max="14" width="13.7109375" customWidth="1"/>
    <col min="15" max="15" width="22.5703125" bestFit="1" customWidth="1"/>
  </cols>
  <sheetData>
    <row r="1" spans="2:13">
      <c r="C1" s="1"/>
      <c r="D1" s="1"/>
      <c r="E1" s="1"/>
      <c r="G1" s="2"/>
      <c r="H1" s="2"/>
    </row>
    <row r="2" spans="2:13">
      <c r="C2" s="1"/>
      <c r="D2" s="1"/>
      <c r="E2" s="1"/>
      <c r="G2" s="2"/>
      <c r="H2" s="2"/>
    </row>
    <row r="3" spans="2:13" ht="28.5">
      <c r="B3" s="34" t="s">
        <v>0</v>
      </c>
      <c r="C3" s="34"/>
      <c r="D3" s="34"/>
      <c r="E3" s="34"/>
      <c r="F3" s="34"/>
      <c r="G3" s="34"/>
      <c r="H3" s="34"/>
      <c r="I3" s="34"/>
    </row>
    <row r="4" spans="2:13" ht="21">
      <c r="B4" s="35" t="s">
        <v>1</v>
      </c>
      <c r="C4" s="35"/>
      <c r="D4" s="35"/>
      <c r="E4" s="35"/>
      <c r="F4" s="35"/>
      <c r="G4" s="35"/>
      <c r="H4" s="35"/>
      <c r="I4" s="35"/>
    </row>
    <row r="5" spans="2:13" ht="18.75">
      <c r="B5" s="36" t="s">
        <v>2</v>
      </c>
      <c r="C5" s="36"/>
      <c r="D5" s="36"/>
      <c r="E5" s="36"/>
      <c r="F5" s="36"/>
      <c r="G5" s="36"/>
      <c r="H5" s="36"/>
      <c r="I5" s="36"/>
    </row>
    <row r="6" spans="2:13" ht="15.75">
      <c r="B6" s="37" t="s">
        <v>3</v>
      </c>
      <c r="C6" s="37"/>
      <c r="D6" s="37"/>
      <c r="E6" s="37"/>
      <c r="F6" s="37"/>
      <c r="G6" s="37"/>
      <c r="H6" s="37"/>
      <c r="I6" s="37"/>
    </row>
    <row r="7" spans="2:13">
      <c r="B7" s="3"/>
      <c r="C7" s="4"/>
      <c r="D7" s="4"/>
      <c r="E7" s="4"/>
      <c r="G7" s="2"/>
      <c r="H7" s="2"/>
    </row>
    <row r="8" spans="2:13">
      <c r="B8" s="5" t="s">
        <v>4</v>
      </c>
      <c r="C8" s="6"/>
      <c r="D8" s="6"/>
      <c r="E8" s="6"/>
      <c r="G8" s="2"/>
      <c r="H8" s="2"/>
      <c r="M8" t="s">
        <v>5</v>
      </c>
    </row>
    <row r="9" spans="2:13" ht="15" customHeight="1">
      <c r="B9" s="38" t="s">
        <v>6</v>
      </c>
      <c r="C9" s="32">
        <v>2014</v>
      </c>
      <c r="D9" s="32">
        <v>2015</v>
      </c>
      <c r="E9" s="32">
        <v>2016</v>
      </c>
      <c r="F9" s="32">
        <v>2017</v>
      </c>
      <c r="G9" s="32">
        <v>2018</v>
      </c>
      <c r="H9" s="32">
        <v>2019</v>
      </c>
      <c r="I9" s="32">
        <v>2020</v>
      </c>
      <c r="J9" s="32">
        <v>2021</v>
      </c>
      <c r="K9" s="32">
        <v>2022</v>
      </c>
      <c r="L9" s="32">
        <v>2023</v>
      </c>
      <c r="M9" s="32">
        <v>2024</v>
      </c>
    </row>
    <row r="10" spans="2:13">
      <c r="B10" s="39"/>
      <c r="C10" s="33"/>
      <c r="D10" s="33" t="s">
        <v>7</v>
      </c>
      <c r="E10" s="33"/>
      <c r="F10" s="33" t="s">
        <v>8</v>
      </c>
      <c r="G10" s="33"/>
      <c r="H10" s="33" t="s">
        <v>9</v>
      </c>
      <c r="I10" s="33"/>
      <c r="J10" s="33"/>
      <c r="K10" s="33"/>
      <c r="L10" s="33"/>
      <c r="M10" s="33"/>
    </row>
    <row r="11" spans="2:13">
      <c r="B11" s="7" t="s">
        <v>10</v>
      </c>
      <c r="C11" s="8">
        <f t="shared" ref="C11:L11" si="0">C12+C16+C20+C26+C34+C35</f>
        <v>11439683254.84</v>
      </c>
      <c r="D11" s="8">
        <f t="shared" si="0"/>
        <v>22425554487.200001</v>
      </c>
      <c r="E11" s="8">
        <f t="shared" si="0"/>
        <v>56864210443.990005</v>
      </c>
      <c r="F11" s="8">
        <f t="shared" si="0"/>
        <v>52633497946.920006</v>
      </c>
      <c r="G11" s="8">
        <f t="shared" si="0"/>
        <v>59735650137.120003</v>
      </c>
      <c r="H11" s="8">
        <f t="shared" si="0"/>
        <v>70066949057.959991</v>
      </c>
      <c r="I11" s="8">
        <f t="shared" si="0"/>
        <v>86374510697.790009</v>
      </c>
      <c r="J11" s="8">
        <f t="shared" si="0"/>
        <v>94417313775.940002</v>
      </c>
      <c r="K11" s="8">
        <f t="shared" si="0"/>
        <v>102747336244.88005</v>
      </c>
      <c r="L11" s="8">
        <f t="shared" si="0"/>
        <v>116883064003.88002</v>
      </c>
      <c r="M11" s="8">
        <v>133671296289.45998</v>
      </c>
    </row>
    <row r="12" spans="2:13">
      <c r="B12" s="9" t="s">
        <v>11</v>
      </c>
      <c r="C12" s="10">
        <f t="shared" ref="C12:I12" si="1">C13+C14+C15</f>
        <v>0</v>
      </c>
      <c r="D12" s="10">
        <f t="shared" si="1"/>
        <v>7319351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 t="shared" si="1"/>
        <v>744968407.42000008</v>
      </c>
      <c r="I12" s="10">
        <f t="shared" si="1"/>
        <v>1368921134.22</v>
      </c>
      <c r="J12" s="10">
        <f t="shared" ref="J12" si="2">J13+J14+J15</f>
        <v>1138454441.22</v>
      </c>
      <c r="K12" s="10">
        <f t="shared" ref="K12:L12" si="3">K13+K14+K15</f>
        <v>1394456228.6800001</v>
      </c>
      <c r="L12" s="10">
        <f t="shared" si="3"/>
        <v>1888517736.1699998</v>
      </c>
      <c r="M12" s="10">
        <v>2644155535.71</v>
      </c>
    </row>
    <row r="13" spans="2:13">
      <c r="B13" s="11" t="s">
        <v>12</v>
      </c>
      <c r="C13" s="12">
        <v>0</v>
      </c>
      <c r="D13" s="12">
        <v>7319351</v>
      </c>
      <c r="E13" s="12">
        <v>0</v>
      </c>
      <c r="F13" s="12">
        <v>0</v>
      </c>
      <c r="G13" s="12">
        <v>0</v>
      </c>
      <c r="H13" s="12">
        <v>744968407.42000008</v>
      </c>
      <c r="I13" s="12">
        <v>27971017.859999999</v>
      </c>
      <c r="J13" s="12">
        <v>1138454441.22</v>
      </c>
      <c r="K13" s="12">
        <v>1394456228.6800001</v>
      </c>
      <c r="L13" s="12">
        <v>1888517736.1699998</v>
      </c>
      <c r="M13" s="12">
        <v>2588839923.0500002</v>
      </c>
    </row>
    <row r="14" spans="2:13">
      <c r="B14" s="11" t="s">
        <v>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2:13">
      <c r="B15" s="11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1340950116.3600001</v>
      </c>
      <c r="J15" s="12">
        <v>0</v>
      </c>
      <c r="K15" s="12">
        <v>0</v>
      </c>
      <c r="L15" s="12">
        <v>0</v>
      </c>
      <c r="M15" s="12">
        <v>55315612.660000004</v>
      </c>
    </row>
    <row r="16" spans="2:13">
      <c r="B16" s="9" t="s">
        <v>15</v>
      </c>
      <c r="C16" s="13">
        <f t="shared" ref="C16:I16" si="4">C17+C19</f>
        <v>3508976332.2599998</v>
      </c>
      <c r="D16" s="13">
        <f t="shared" si="4"/>
        <v>3958125261.04</v>
      </c>
      <c r="E16" s="13">
        <f t="shared" si="4"/>
        <v>4710727657.5600004</v>
      </c>
      <c r="F16" s="13">
        <f t="shared" si="4"/>
        <v>5779105227.8199997</v>
      </c>
      <c r="G16" s="13">
        <f t="shared" si="4"/>
        <v>7214182062.5</v>
      </c>
      <c r="H16" s="13">
        <f t="shared" si="4"/>
        <v>7848554423.9499998</v>
      </c>
      <c r="I16" s="13">
        <f t="shared" si="4"/>
        <v>5864227006.3200006</v>
      </c>
      <c r="J16" s="13">
        <f t="shared" ref="J16" si="5">J17+J19</f>
        <v>6064398609.210001</v>
      </c>
      <c r="K16" s="13">
        <f t="shared" ref="K16" si="6">K17+K19</f>
        <v>8684154616.5199947</v>
      </c>
      <c r="L16" s="13">
        <f>L17+L19+L18</f>
        <v>11623493123.789999</v>
      </c>
      <c r="M16" s="13">
        <v>16181860443.149998</v>
      </c>
    </row>
    <row r="17" spans="2:15">
      <c r="B17" s="11" t="s">
        <v>16</v>
      </c>
      <c r="C17" s="12">
        <v>3508976332.2599998</v>
      </c>
      <c r="D17" s="12">
        <v>3594238083.04</v>
      </c>
      <c r="E17" s="12">
        <v>2944304588.8100004</v>
      </c>
      <c r="F17" s="12">
        <v>5608055292.8199997</v>
      </c>
      <c r="G17" s="12">
        <v>2591245068.7100005</v>
      </c>
      <c r="H17" s="12">
        <v>3081076458.4499998</v>
      </c>
      <c r="I17" s="15">
        <v>5621771514.2000008</v>
      </c>
      <c r="J17" s="15">
        <v>6064398609.210001</v>
      </c>
      <c r="K17" s="15">
        <v>8684164171.5199947</v>
      </c>
      <c r="L17" s="15">
        <v>11373493123.789999</v>
      </c>
      <c r="M17" s="15">
        <v>16181860443.149998</v>
      </c>
    </row>
    <row r="18" spans="2:15">
      <c r="B18" s="11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5">
        <v>0</v>
      </c>
      <c r="J18" s="15">
        <v>0</v>
      </c>
      <c r="K18" s="15">
        <v>0</v>
      </c>
      <c r="L18" s="15">
        <v>250000000</v>
      </c>
      <c r="M18" s="15">
        <v>0</v>
      </c>
    </row>
    <row r="19" spans="2:15">
      <c r="B19" s="11" t="s">
        <v>18</v>
      </c>
      <c r="C19" s="12">
        <v>0</v>
      </c>
      <c r="D19" s="12">
        <v>363887178</v>
      </c>
      <c r="E19" s="12">
        <v>1766423068.75</v>
      </c>
      <c r="F19" s="12">
        <v>171049935</v>
      </c>
      <c r="G19" s="12">
        <v>4622936993.79</v>
      </c>
      <c r="H19" s="12">
        <v>4767477965.5</v>
      </c>
      <c r="I19" s="15">
        <v>242455492.12</v>
      </c>
      <c r="J19" s="15">
        <v>0</v>
      </c>
      <c r="K19" s="15">
        <v>-9555</v>
      </c>
      <c r="L19" s="15">
        <v>0</v>
      </c>
      <c r="M19" s="15">
        <v>0</v>
      </c>
    </row>
    <row r="20" spans="2:15">
      <c r="B20" s="9" t="s">
        <v>19</v>
      </c>
      <c r="C20" s="10">
        <f t="shared" ref="C20:L20" si="7">C21+C23</f>
        <v>0</v>
      </c>
      <c r="D20" s="10">
        <f t="shared" si="7"/>
        <v>0</v>
      </c>
      <c r="E20" s="10">
        <f t="shared" si="7"/>
        <v>0</v>
      </c>
      <c r="F20" s="10">
        <f t="shared" si="7"/>
        <v>0</v>
      </c>
      <c r="G20" s="10">
        <f t="shared" si="7"/>
        <v>0</v>
      </c>
      <c r="H20" s="10">
        <f t="shared" si="7"/>
        <v>0</v>
      </c>
      <c r="I20" s="10">
        <f t="shared" si="7"/>
        <v>0</v>
      </c>
      <c r="J20" s="10">
        <f t="shared" si="7"/>
        <v>0</v>
      </c>
      <c r="K20" s="10">
        <f t="shared" si="7"/>
        <v>0</v>
      </c>
      <c r="L20" s="10">
        <f t="shared" si="7"/>
        <v>0</v>
      </c>
      <c r="M20" s="12">
        <v>199125</v>
      </c>
    </row>
    <row r="21" spans="2:15" s="17" customFormat="1">
      <c r="B21" s="16" t="s">
        <v>20</v>
      </c>
      <c r="C21" s="10">
        <f t="shared" ref="C21:L21" si="8">C22</f>
        <v>0</v>
      </c>
      <c r="D21" s="10">
        <f t="shared" si="8"/>
        <v>0</v>
      </c>
      <c r="E21" s="10">
        <f t="shared" si="8"/>
        <v>0</v>
      </c>
      <c r="F21" s="10">
        <f t="shared" si="8"/>
        <v>0</v>
      </c>
      <c r="G21" s="10">
        <f t="shared" si="8"/>
        <v>0</v>
      </c>
      <c r="H21" s="10">
        <f t="shared" si="8"/>
        <v>0</v>
      </c>
      <c r="I21" s="10">
        <f t="shared" si="8"/>
        <v>0</v>
      </c>
      <c r="J21" s="10">
        <f t="shared" si="8"/>
        <v>0</v>
      </c>
      <c r="K21" s="10">
        <f t="shared" si="8"/>
        <v>0</v>
      </c>
      <c r="L21" s="10">
        <f t="shared" si="8"/>
        <v>0</v>
      </c>
      <c r="M21" s="12">
        <v>199125</v>
      </c>
      <c r="N21"/>
      <c r="O21"/>
    </row>
    <row r="22" spans="2:15">
      <c r="B22" s="18" t="s">
        <v>21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4">
        <v>0</v>
      </c>
      <c r="J22" s="14">
        <v>0</v>
      </c>
      <c r="K22" s="14">
        <v>0</v>
      </c>
      <c r="L22" s="14">
        <v>0</v>
      </c>
      <c r="M22" s="15">
        <v>199125</v>
      </c>
    </row>
    <row r="23" spans="2:15" s="17" customFormat="1">
      <c r="B23" s="16" t="s">
        <v>22</v>
      </c>
      <c r="C23" s="10">
        <f t="shared" ref="C23:L23" si="9">C24</f>
        <v>0</v>
      </c>
      <c r="D23" s="10">
        <f t="shared" si="9"/>
        <v>0</v>
      </c>
      <c r="E23" s="10">
        <f t="shared" si="9"/>
        <v>0</v>
      </c>
      <c r="F23" s="10">
        <f t="shared" si="9"/>
        <v>0</v>
      </c>
      <c r="G23" s="10">
        <f t="shared" si="9"/>
        <v>0</v>
      </c>
      <c r="H23" s="10">
        <f t="shared" si="9"/>
        <v>0</v>
      </c>
      <c r="I23" s="10">
        <f t="shared" si="9"/>
        <v>0</v>
      </c>
      <c r="J23" s="10">
        <f t="shared" si="9"/>
        <v>0</v>
      </c>
      <c r="K23" s="10">
        <f t="shared" si="9"/>
        <v>0</v>
      </c>
      <c r="L23" s="10">
        <f t="shared" si="9"/>
        <v>0</v>
      </c>
      <c r="M23" s="10">
        <v>0</v>
      </c>
      <c r="N23"/>
      <c r="O23"/>
    </row>
    <row r="24" spans="2:15">
      <c r="B24" s="18" t="s">
        <v>23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</row>
    <row r="25" spans="2:15">
      <c r="B25" s="18" t="s">
        <v>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5">
        <v>0</v>
      </c>
      <c r="J25" s="15">
        <v>0</v>
      </c>
      <c r="K25" s="15">
        <v>0</v>
      </c>
      <c r="L25" s="15">
        <v>0</v>
      </c>
      <c r="M25" s="15"/>
    </row>
    <row r="26" spans="2:15">
      <c r="B26" s="9" t="s">
        <v>25</v>
      </c>
      <c r="C26" s="10">
        <f t="shared" ref="C26:I26" si="10">C28+C32</f>
        <v>7928243184.1900005</v>
      </c>
      <c r="D26" s="10">
        <f t="shared" si="10"/>
        <v>18454906413.139999</v>
      </c>
      <c r="E26" s="10">
        <f t="shared" si="10"/>
        <v>52148606541.350006</v>
      </c>
      <c r="F26" s="10">
        <f t="shared" si="10"/>
        <v>46843533144.080009</v>
      </c>
      <c r="G26" s="10">
        <f t="shared" si="10"/>
        <v>52510586160.82</v>
      </c>
      <c r="H26" s="10">
        <f t="shared" si="10"/>
        <v>61186359904.860001</v>
      </c>
      <c r="I26" s="10">
        <f t="shared" si="10"/>
        <v>79127707374.059998</v>
      </c>
      <c r="J26" s="10">
        <f t="shared" ref="J26" si="11">J28+J32</f>
        <v>87206467210.029999</v>
      </c>
      <c r="K26" s="10">
        <f t="shared" ref="K26:L26" si="12">K28+K32</f>
        <v>92359013846.880051</v>
      </c>
      <c r="L26" s="10">
        <f t="shared" si="12"/>
        <v>103015020650.94002</v>
      </c>
      <c r="M26" s="10">
        <v>114434074636.80998</v>
      </c>
    </row>
    <row r="27" spans="2:15">
      <c r="B27" s="9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480606.4</v>
      </c>
    </row>
    <row r="28" spans="2:15" s="17" customFormat="1">
      <c r="B28" s="16" t="s">
        <v>27</v>
      </c>
      <c r="C28" s="10">
        <f t="shared" ref="C28:J28" si="13">C29</f>
        <v>7928243184.1900005</v>
      </c>
      <c r="D28" s="10">
        <f t="shared" si="13"/>
        <v>18454906413.139999</v>
      </c>
      <c r="E28" s="10">
        <f t="shared" si="13"/>
        <v>52148606541.350006</v>
      </c>
      <c r="F28" s="10">
        <f t="shared" si="13"/>
        <v>46843533144.080009</v>
      </c>
      <c r="G28" s="10">
        <f t="shared" si="13"/>
        <v>52510204210.82</v>
      </c>
      <c r="H28" s="10">
        <f t="shared" si="13"/>
        <v>61186359904.860001</v>
      </c>
      <c r="I28" s="10">
        <f t="shared" si="13"/>
        <v>79127707374.059998</v>
      </c>
      <c r="J28" s="10">
        <f t="shared" si="13"/>
        <v>87206467210.029999</v>
      </c>
      <c r="K28" s="10">
        <f>SUM(K29:K31)</f>
        <v>92359013846.880051</v>
      </c>
      <c r="L28" s="10">
        <f>SUM(L29:L31)</f>
        <v>103015020650.94002</v>
      </c>
      <c r="M28" s="10">
        <v>114433594030.40999</v>
      </c>
      <c r="N28"/>
      <c r="O28"/>
    </row>
    <row r="29" spans="2:15">
      <c r="B29" s="18" t="s">
        <v>28</v>
      </c>
      <c r="C29" s="12">
        <v>7928243184.1900005</v>
      </c>
      <c r="D29" s="12">
        <v>18454906413.139999</v>
      </c>
      <c r="E29" s="12">
        <v>52148606541.350006</v>
      </c>
      <c r="F29" s="12">
        <v>46843533144.080009</v>
      </c>
      <c r="G29" s="12">
        <v>52510204210.82</v>
      </c>
      <c r="H29" s="12">
        <v>61186359904.860001</v>
      </c>
      <c r="I29" s="15">
        <v>79127707374.059998</v>
      </c>
      <c r="J29" s="15">
        <v>87206467210.029999</v>
      </c>
      <c r="K29" s="15">
        <v>92359013846.880051</v>
      </c>
      <c r="L29" s="15">
        <v>102938303117.64001</v>
      </c>
      <c r="M29" s="15">
        <v>114433594030.40999</v>
      </c>
    </row>
    <row r="30" spans="2:15">
      <c r="B30" s="18" t="s">
        <v>29</v>
      </c>
      <c r="C30" s="12">
        <v>0</v>
      </c>
      <c r="D30" s="12">
        <v>0</v>
      </c>
      <c r="E30" s="12">
        <v>0</v>
      </c>
      <c r="F30" s="12">
        <v>0</v>
      </c>
      <c r="G30" s="12"/>
      <c r="H30" s="12">
        <v>0</v>
      </c>
      <c r="I30" s="15">
        <v>0</v>
      </c>
      <c r="J30" s="15">
        <v>0</v>
      </c>
      <c r="K30" s="15">
        <v>0</v>
      </c>
      <c r="L30" s="15">
        <v>3750000</v>
      </c>
      <c r="M30" s="15">
        <v>0</v>
      </c>
    </row>
    <row r="31" spans="2:15">
      <c r="B31" s="18" t="s">
        <v>30</v>
      </c>
      <c r="C31" s="12">
        <v>0</v>
      </c>
      <c r="D31" s="12">
        <v>0</v>
      </c>
      <c r="E31" s="12">
        <v>0</v>
      </c>
      <c r="F31" s="12">
        <v>0</v>
      </c>
      <c r="G31" s="12"/>
      <c r="H31" s="12">
        <v>0</v>
      </c>
      <c r="I31" s="15">
        <v>0</v>
      </c>
      <c r="J31" s="15">
        <v>0</v>
      </c>
      <c r="K31" s="15">
        <v>0</v>
      </c>
      <c r="L31" s="15">
        <v>72967533.300000012</v>
      </c>
      <c r="M31" s="15">
        <v>0</v>
      </c>
    </row>
    <row r="32" spans="2:15" s="17" customFormat="1">
      <c r="B32" s="16" t="s">
        <v>31</v>
      </c>
      <c r="C32" s="10">
        <f t="shared" ref="C32:L32" si="14">C33</f>
        <v>0</v>
      </c>
      <c r="D32" s="10">
        <f t="shared" si="14"/>
        <v>0</v>
      </c>
      <c r="E32" s="10">
        <f t="shared" si="14"/>
        <v>0</v>
      </c>
      <c r="F32" s="10">
        <f t="shared" si="14"/>
        <v>0</v>
      </c>
      <c r="G32" s="10">
        <f t="shared" si="14"/>
        <v>381950</v>
      </c>
      <c r="H32" s="10">
        <f t="shared" si="14"/>
        <v>0</v>
      </c>
      <c r="I32" s="10">
        <f t="shared" si="14"/>
        <v>0</v>
      </c>
      <c r="J32" s="10">
        <f t="shared" si="14"/>
        <v>0</v>
      </c>
      <c r="K32" s="10">
        <f t="shared" si="14"/>
        <v>0</v>
      </c>
      <c r="L32" s="10">
        <f t="shared" si="14"/>
        <v>0</v>
      </c>
      <c r="M32" s="10">
        <v>0</v>
      </c>
      <c r="N32"/>
      <c r="O32"/>
    </row>
    <row r="33" spans="2:13">
      <c r="B33" s="18" t="s">
        <v>32</v>
      </c>
      <c r="C33" s="12">
        <v>0</v>
      </c>
      <c r="D33" s="12">
        <v>0</v>
      </c>
      <c r="E33" s="12">
        <v>0</v>
      </c>
      <c r="F33" s="12">
        <v>0</v>
      </c>
      <c r="G33" s="12">
        <v>381950</v>
      </c>
      <c r="H33" s="12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2:13">
      <c r="B34" s="9" t="s">
        <v>33</v>
      </c>
      <c r="C34" s="10">
        <v>2445987</v>
      </c>
      <c r="D34" s="10">
        <v>4926027.8</v>
      </c>
      <c r="E34" s="10">
        <v>4787143.8000000007</v>
      </c>
      <c r="F34" s="10">
        <v>10772190.310000001</v>
      </c>
      <c r="G34" s="10">
        <v>8527197.8300000001</v>
      </c>
      <c r="H34" s="10">
        <v>8287230.0499999998</v>
      </c>
      <c r="I34" s="14">
        <v>4880110.5</v>
      </c>
      <c r="J34" s="14">
        <v>7607180.5</v>
      </c>
      <c r="K34" s="14">
        <v>10258106.57</v>
      </c>
      <c r="L34" s="14">
        <v>10624660</v>
      </c>
      <c r="M34" s="14">
        <v>11799285.699999999</v>
      </c>
    </row>
    <row r="35" spans="2:13">
      <c r="B35" s="9" t="s">
        <v>34</v>
      </c>
      <c r="C35" s="10">
        <v>17751.390000001265</v>
      </c>
      <c r="D35" s="19">
        <v>277434.22000000213</v>
      </c>
      <c r="E35" s="19">
        <v>89101.280000003899</v>
      </c>
      <c r="F35" s="10">
        <v>87384.710000005754</v>
      </c>
      <c r="G35" s="10">
        <v>2354715.97000001</v>
      </c>
      <c r="H35" s="10">
        <v>278779091.68000001</v>
      </c>
      <c r="I35" s="14">
        <v>8775072.6900000013</v>
      </c>
      <c r="J35" s="14">
        <v>386334.98</v>
      </c>
      <c r="K35" s="14">
        <v>299453446.2299999</v>
      </c>
      <c r="L35" s="14">
        <v>345407832.97999996</v>
      </c>
      <c r="M35" s="14">
        <v>399207263.09000003</v>
      </c>
    </row>
    <row r="36" spans="2:13">
      <c r="B36" s="7" t="s">
        <v>35</v>
      </c>
      <c r="C36" s="8">
        <f t="shared" ref="C36:I36" si="15">C37+C39+C45</f>
        <v>490078129.86000001</v>
      </c>
      <c r="D36" s="8">
        <f t="shared" si="15"/>
        <v>662322981</v>
      </c>
      <c r="E36" s="8">
        <f t="shared" si="15"/>
        <v>881584874.02999997</v>
      </c>
      <c r="F36" s="8">
        <f t="shared" si="15"/>
        <v>1651312496.8299999</v>
      </c>
      <c r="G36" s="8">
        <f t="shared" si="15"/>
        <v>3362210271.8099999</v>
      </c>
      <c r="H36" s="8">
        <f t="shared" si="15"/>
        <v>5702281617.8800001</v>
      </c>
      <c r="I36" s="8">
        <f t="shared" si="15"/>
        <v>5003119810.9799995</v>
      </c>
      <c r="J36" s="8">
        <f>J37+J39+J45</f>
        <v>5386523394.1599998</v>
      </c>
      <c r="K36" s="8">
        <f>K37+K39+K45</f>
        <v>9940036643.8699856</v>
      </c>
      <c r="L36" s="8">
        <f>L37+L39+L45</f>
        <v>14426115030.079998</v>
      </c>
      <c r="M36" s="8">
        <v>10826126050.920002</v>
      </c>
    </row>
    <row r="37" spans="2:13">
      <c r="B37" s="9" t="s">
        <v>36</v>
      </c>
      <c r="C37" s="20">
        <f t="shared" ref="C37:L37" si="16">C38</f>
        <v>0</v>
      </c>
      <c r="D37" s="20">
        <f t="shared" si="16"/>
        <v>0</v>
      </c>
      <c r="E37" s="20">
        <f t="shared" si="16"/>
        <v>0</v>
      </c>
      <c r="F37" s="20">
        <f t="shared" si="16"/>
        <v>0</v>
      </c>
      <c r="G37" s="20">
        <f t="shared" si="16"/>
        <v>0</v>
      </c>
      <c r="H37" s="20">
        <f t="shared" si="16"/>
        <v>0</v>
      </c>
      <c r="I37" s="20">
        <f t="shared" si="16"/>
        <v>0</v>
      </c>
      <c r="J37" s="20">
        <f t="shared" si="16"/>
        <v>0</v>
      </c>
      <c r="K37" s="20">
        <f t="shared" si="16"/>
        <v>0</v>
      </c>
      <c r="L37" s="20">
        <f t="shared" si="16"/>
        <v>0</v>
      </c>
      <c r="M37" s="20">
        <v>0</v>
      </c>
    </row>
    <row r="38" spans="2:13">
      <c r="B38" s="11" t="s">
        <v>37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</row>
    <row r="39" spans="2:13">
      <c r="B39" s="9" t="s">
        <v>38</v>
      </c>
      <c r="C39" s="22">
        <f>C40</f>
        <v>490078129.86000001</v>
      </c>
      <c r="D39" s="22">
        <f t="shared" ref="D39:I39" si="17">D40</f>
        <v>662322981</v>
      </c>
      <c r="E39" s="22">
        <f t="shared" si="17"/>
        <v>881584874.02999997</v>
      </c>
      <c r="F39" s="22">
        <f t="shared" si="17"/>
        <v>1651312496.8299999</v>
      </c>
      <c r="G39" s="22">
        <f t="shared" si="17"/>
        <v>3362210271.8099999</v>
      </c>
      <c r="H39" s="22">
        <f t="shared" si="17"/>
        <v>5702281617.8800001</v>
      </c>
      <c r="I39" s="22">
        <f t="shared" si="17"/>
        <v>5003119810.9799995</v>
      </c>
      <c r="J39" s="22">
        <f>J40</f>
        <v>5386523394.1599998</v>
      </c>
      <c r="K39" s="22">
        <f>K40</f>
        <v>9940036643.8699856</v>
      </c>
      <c r="L39" s="22">
        <f>L40</f>
        <v>14426115030.079998</v>
      </c>
      <c r="M39" s="22">
        <v>10826126050.920002</v>
      </c>
    </row>
    <row r="40" spans="2:13">
      <c r="B40" s="11" t="s">
        <v>39</v>
      </c>
      <c r="C40" s="21">
        <f t="shared" ref="C40:I40" si="18">C41+C44</f>
        <v>490078129.86000001</v>
      </c>
      <c r="D40" s="21">
        <f t="shared" si="18"/>
        <v>662322981</v>
      </c>
      <c r="E40" s="21">
        <f t="shared" si="18"/>
        <v>881584874.02999997</v>
      </c>
      <c r="F40" s="21">
        <f t="shared" si="18"/>
        <v>1651312496.8299999</v>
      </c>
      <c r="G40" s="21">
        <f t="shared" si="18"/>
        <v>3362210271.8099999</v>
      </c>
      <c r="H40" s="21">
        <f t="shared" si="18"/>
        <v>5702281617.8800001</v>
      </c>
      <c r="I40" s="21">
        <f t="shared" si="18"/>
        <v>5003119810.9799995</v>
      </c>
      <c r="J40" s="21">
        <f>J41+J44</f>
        <v>5386523394.1599998</v>
      </c>
      <c r="K40" s="21">
        <f>K41+K44</f>
        <v>9940036643.8699856</v>
      </c>
      <c r="L40" s="21">
        <f>L41+L44</f>
        <v>14426115030.079998</v>
      </c>
      <c r="M40" s="21">
        <v>10826126050.920002</v>
      </c>
    </row>
    <row r="41" spans="2:13">
      <c r="B41" s="18" t="s">
        <v>40</v>
      </c>
      <c r="C41" s="12">
        <v>490078129.86000001</v>
      </c>
      <c r="D41" s="12">
        <v>662322981</v>
      </c>
      <c r="E41" s="12">
        <v>881584874.02999997</v>
      </c>
      <c r="F41" s="12">
        <v>1651312496.8299999</v>
      </c>
      <c r="G41" s="12">
        <v>3362210271.8099999</v>
      </c>
      <c r="H41" s="12">
        <v>5702281617.8800001</v>
      </c>
      <c r="I41" s="15">
        <v>5003119810.9799995</v>
      </c>
      <c r="J41" s="15">
        <v>5319563994.1599998</v>
      </c>
      <c r="K41" s="15">
        <v>9940036643.8699856</v>
      </c>
      <c r="L41" s="15">
        <v>14426115030.079998</v>
      </c>
      <c r="M41" s="15">
        <v>10802027793.160002</v>
      </c>
    </row>
    <row r="42" spans="2:13">
      <c r="B42" s="18" t="s">
        <v>41</v>
      </c>
      <c r="C42" s="12"/>
      <c r="D42" s="12"/>
      <c r="E42" s="12"/>
      <c r="F42" s="12"/>
      <c r="G42" s="12"/>
      <c r="H42" s="12"/>
      <c r="I42" s="15"/>
      <c r="J42" s="15"/>
      <c r="K42" s="15"/>
      <c r="L42" s="15"/>
      <c r="M42" s="15">
        <v>24098257.760000002</v>
      </c>
    </row>
    <row r="43" spans="2:13">
      <c r="B43" s="16" t="s">
        <v>42</v>
      </c>
      <c r="C43" s="10">
        <f t="shared" ref="C43:L43" si="19">C44</f>
        <v>0</v>
      </c>
      <c r="D43" s="10">
        <f t="shared" si="19"/>
        <v>0</v>
      </c>
      <c r="E43" s="10">
        <f t="shared" si="19"/>
        <v>0</v>
      </c>
      <c r="F43" s="10">
        <f t="shared" si="19"/>
        <v>0</v>
      </c>
      <c r="G43" s="10">
        <f t="shared" si="19"/>
        <v>0</v>
      </c>
      <c r="H43" s="10">
        <f t="shared" si="19"/>
        <v>0</v>
      </c>
      <c r="I43" s="10">
        <f t="shared" si="19"/>
        <v>0</v>
      </c>
      <c r="J43" s="10">
        <f t="shared" si="19"/>
        <v>66959400</v>
      </c>
      <c r="K43" s="10">
        <f t="shared" si="19"/>
        <v>0</v>
      </c>
      <c r="L43" s="10">
        <f t="shared" si="19"/>
        <v>0</v>
      </c>
      <c r="M43" s="10">
        <v>0</v>
      </c>
    </row>
    <row r="44" spans="2:13">
      <c r="B44" s="18" t="s">
        <v>43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5">
        <v>0</v>
      </c>
      <c r="J44" s="15">
        <v>66959400</v>
      </c>
      <c r="K44" s="15">
        <v>0</v>
      </c>
      <c r="L44" s="15">
        <v>0</v>
      </c>
      <c r="M44" s="15">
        <v>0</v>
      </c>
    </row>
    <row r="45" spans="2:13">
      <c r="B45" s="9" t="s">
        <v>44</v>
      </c>
      <c r="C45" s="22">
        <f t="shared" ref="C45:L45" si="20">C46</f>
        <v>0</v>
      </c>
      <c r="D45" s="22">
        <f t="shared" si="20"/>
        <v>0</v>
      </c>
      <c r="E45" s="22">
        <f t="shared" si="20"/>
        <v>0</v>
      </c>
      <c r="F45" s="22">
        <f t="shared" si="20"/>
        <v>0</v>
      </c>
      <c r="G45" s="22">
        <f t="shared" si="20"/>
        <v>0</v>
      </c>
      <c r="H45" s="22">
        <f t="shared" si="20"/>
        <v>0</v>
      </c>
      <c r="I45" s="22">
        <f t="shared" si="20"/>
        <v>0</v>
      </c>
      <c r="J45" s="22">
        <f t="shared" si="20"/>
        <v>0</v>
      </c>
      <c r="K45" s="22">
        <f t="shared" si="20"/>
        <v>0</v>
      </c>
      <c r="L45" s="22">
        <f t="shared" si="20"/>
        <v>0</v>
      </c>
      <c r="M45" s="22">
        <v>0</v>
      </c>
    </row>
    <row r="46" spans="2:13">
      <c r="B46" s="11" t="s">
        <v>45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</row>
    <row r="47" spans="2:13">
      <c r="B47" s="24" t="s">
        <v>46</v>
      </c>
      <c r="C47" s="25">
        <f t="shared" ref="C47:M47" si="21">+C11+C36</f>
        <v>11929761384.700001</v>
      </c>
      <c r="D47" s="25">
        <f t="shared" si="21"/>
        <v>23087877468.200001</v>
      </c>
      <c r="E47" s="25">
        <f t="shared" si="21"/>
        <v>57745795318.020004</v>
      </c>
      <c r="F47" s="25">
        <f t="shared" si="21"/>
        <v>54284810443.750008</v>
      </c>
      <c r="G47" s="25">
        <f t="shared" si="21"/>
        <v>63097860408.93</v>
      </c>
      <c r="H47" s="25">
        <f t="shared" si="21"/>
        <v>75769230675.839996</v>
      </c>
      <c r="I47" s="25">
        <f t="shared" si="21"/>
        <v>91377630508.770004</v>
      </c>
      <c r="J47" s="25">
        <f t="shared" si="21"/>
        <v>99803837170.100006</v>
      </c>
      <c r="K47" s="25">
        <f t="shared" ref="K47" si="22">+K11+K36</f>
        <v>112687372888.75003</v>
      </c>
      <c r="L47" s="25">
        <f t="shared" si="21"/>
        <v>131309179033.96002</v>
      </c>
      <c r="M47" s="25">
        <f t="shared" si="21"/>
        <v>144497422340.37997</v>
      </c>
    </row>
    <row r="49" spans="2:13">
      <c r="B49" s="24" t="s">
        <v>47</v>
      </c>
      <c r="C49" s="25">
        <f t="shared" ref="C49:I49" si="23">+C50+C55</f>
        <v>0</v>
      </c>
      <c r="D49" s="25">
        <f t="shared" si="23"/>
        <v>796666668</v>
      </c>
      <c r="E49" s="25">
        <f t="shared" si="23"/>
        <v>499999998</v>
      </c>
      <c r="F49" s="25">
        <f t="shared" si="23"/>
        <v>999999996</v>
      </c>
      <c r="G49" s="25">
        <f t="shared" si="23"/>
        <v>949999997</v>
      </c>
      <c r="H49" s="25">
        <f t="shared" si="23"/>
        <v>999999996</v>
      </c>
      <c r="I49" s="25">
        <f t="shared" si="23"/>
        <v>1079999996</v>
      </c>
      <c r="J49" s="25">
        <f t="shared" ref="J49" si="24">+J50+J55</f>
        <v>477774487.67000002</v>
      </c>
      <c r="K49" s="25">
        <f t="shared" ref="K49:M49" si="25">+K50+K55</f>
        <v>100277877.2</v>
      </c>
      <c r="L49" s="25">
        <f t="shared" si="25"/>
        <v>35000</v>
      </c>
      <c r="M49" s="25">
        <f t="shared" si="25"/>
        <v>0</v>
      </c>
    </row>
    <row r="50" spans="2:13">
      <c r="B50" s="7" t="s">
        <v>48</v>
      </c>
      <c r="C50" s="8">
        <f t="shared" ref="C50:I50" si="26">C51+C53</f>
        <v>0</v>
      </c>
      <c r="D50" s="8">
        <f t="shared" si="26"/>
        <v>796666668</v>
      </c>
      <c r="E50" s="8">
        <f t="shared" si="26"/>
        <v>499999998</v>
      </c>
      <c r="F50" s="8">
        <f t="shared" si="26"/>
        <v>999999996</v>
      </c>
      <c r="G50" s="8">
        <f t="shared" si="26"/>
        <v>949999997</v>
      </c>
      <c r="H50" s="8">
        <f t="shared" si="26"/>
        <v>999999996</v>
      </c>
      <c r="I50" s="8">
        <f t="shared" si="26"/>
        <v>999999996</v>
      </c>
      <c r="J50" s="8">
        <f t="shared" ref="J50" si="27">J51+J53</f>
        <v>477774487.67000002</v>
      </c>
      <c r="K50" s="8">
        <f t="shared" ref="K50:L50" si="28">K51+K53</f>
        <v>87480000</v>
      </c>
      <c r="L50" s="8">
        <f t="shared" si="28"/>
        <v>35000</v>
      </c>
      <c r="M50" s="8">
        <v>0</v>
      </c>
    </row>
    <row r="51" spans="2:13">
      <c r="B51" s="9" t="s">
        <v>49</v>
      </c>
      <c r="C51" s="27">
        <f t="shared" ref="C51:J51" si="29">C52</f>
        <v>0</v>
      </c>
      <c r="D51" s="27">
        <f t="shared" si="29"/>
        <v>0</v>
      </c>
      <c r="E51" s="27">
        <f t="shared" si="29"/>
        <v>0</v>
      </c>
      <c r="F51" s="27">
        <f t="shared" si="29"/>
        <v>0</v>
      </c>
      <c r="G51" s="27">
        <f t="shared" si="29"/>
        <v>0</v>
      </c>
      <c r="H51" s="27">
        <f t="shared" si="29"/>
        <v>0</v>
      </c>
      <c r="I51" s="27">
        <f t="shared" si="29"/>
        <v>0</v>
      </c>
      <c r="J51" s="20">
        <f t="shared" si="29"/>
        <v>2439557.0699999998</v>
      </c>
      <c r="K51" s="20">
        <f>K52</f>
        <v>0</v>
      </c>
      <c r="L51" s="20">
        <f>L52</f>
        <v>35000</v>
      </c>
      <c r="M51" s="20">
        <v>0</v>
      </c>
    </row>
    <row r="52" spans="2:13">
      <c r="B52" s="11" t="s">
        <v>50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9">
        <v>0</v>
      </c>
      <c r="J52" s="29">
        <v>2439557.0699999998</v>
      </c>
      <c r="K52" s="29">
        <v>0</v>
      </c>
      <c r="L52" s="29">
        <v>35000</v>
      </c>
      <c r="M52" s="29">
        <v>0</v>
      </c>
    </row>
    <row r="53" spans="2:13">
      <c r="B53" s="9" t="s">
        <v>51</v>
      </c>
      <c r="C53" s="20">
        <f t="shared" ref="C53:L53" si="30">C54</f>
        <v>0</v>
      </c>
      <c r="D53" s="20">
        <f t="shared" si="30"/>
        <v>796666668</v>
      </c>
      <c r="E53" s="20">
        <f t="shared" si="30"/>
        <v>499999998</v>
      </c>
      <c r="F53" s="20">
        <f t="shared" si="30"/>
        <v>999999996</v>
      </c>
      <c r="G53" s="20">
        <f t="shared" si="30"/>
        <v>949999997</v>
      </c>
      <c r="H53" s="20">
        <f t="shared" si="30"/>
        <v>999999996</v>
      </c>
      <c r="I53" s="20">
        <f t="shared" si="30"/>
        <v>999999996</v>
      </c>
      <c r="J53" s="20">
        <f t="shared" si="30"/>
        <v>475334930.60000002</v>
      </c>
      <c r="K53" s="20">
        <f t="shared" si="30"/>
        <v>87480000</v>
      </c>
      <c r="L53" s="20">
        <f t="shared" si="30"/>
        <v>0</v>
      </c>
      <c r="M53" s="20">
        <v>0</v>
      </c>
    </row>
    <row r="54" spans="2:13">
      <c r="B54" s="11" t="s">
        <v>52</v>
      </c>
      <c r="C54" s="23">
        <v>0</v>
      </c>
      <c r="D54" s="23">
        <v>796666668</v>
      </c>
      <c r="E54" s="23">
        <v>499999998</v>
      </c>
      <c r="F54" s="23">
        <v>999999996</v>
      </c>
      <c r="G54" s="23">
        <v>949999997</v>
      </c>
      <c r="H54" s="23">
        <v>999999996</v>
      </c>
      <c r="I54" s="29">
        <v>999999996</v>
      </c>
      <c r="J54" s="29">
        <v>475334930.60000002</v>
      </c>
      <c r="K54" s="29">
        <v>87480000</v>
      </c>
      <c r="L54" s="29">
        <v>0</v>
      </c>
      <c r="M54" s="29">
        <v>0</v>
      </c>
    </row>
    <row r="55" spans="2:13">
      <c r="B55" s="7" t="s">
        <v>53</v>
      </c>
      <c r="C55" s="8">
        <f t="shared" ref="C55:H55" si="31">C56+C58</f>
        <v>0</v>
      </c>
      <c r="D55" s="8">
        <f t="shared" si="31"/>
        <v>0</v>
      </c>
      <c r="E55" s="8">
        <f t="shared" si="31"/>
        <v>0</v>
      </c>
      <c r="F55" s="8">
        <f t="shared" si="31"/>
        <v>0</v>
      </c>
      <c r="G55" s="8">
        <f t="shared" si="31"/>
        <v>0</v>
      </c>
      <c r="H55" s="8">
        <f t="shared" si="31"/>
        <v>0</v>
      </c>
      <c r="I55" s="26">
        <v>80000000</v>
      </c>
      <c r="J55" s="26">
        <v>0</v>
      </c>
      <c r="K55" s="26">
        <f>K56+K58</f>
        <v>12797877.199999999</v>
      </c>
      <c r="L55" s="26">
        <f>L56+L58</f>
        <v>0</v>
      </c>
      <c r="M55" s="26">
        <v>0</v>
      </c>
    </row>
    <row r="56" spans="2:13">
      <c r="B56" s="9" t="s">
        <v>54</v>
      </c>
      <c r="C56" s="27">
        <f t="shared" ref="C56:H56" si="32">C57</f>
        <v>0</v>
      </c>
      <c r="D56" s="27">
        <f t="shared" si="32"/>
        <v>0</v>
      </c>
      <c r="E56" s="27">
        <f t="shared" si="32"/>
        <v>0</v>
      </c>
      <c r="F56" s="27">
        <f t="shared" si="32"/>
        <v>0</v>
      </c>
      <c r="G56" s="27">
        <f t="shared" si="32"/>
        <v>0</v>
      </c>
      <c r="H56" s="27">
        <f t="shared" si="32"/>
        <v>0</v>
      </c>
      <c r="I56" s="28">
        <f>I57</f>
        <v>80000000</v>
      </c>
      <c r="J56" s="28">
        <f>J57</f>
        <v>0</v>
      </c>
      <c r="K56" s="28">
        <f>K57</f>
        <v>0</v>
      </c>
      <c r="L56" s="28">
        <f>L57</f>
        <v>0</v>
      </c>
      <c r="M56" s="28">
        <v>0</v>
      </c>
    </row>
    <row r="57" spans="2:13">
      <c r="B57" s="11" t="s">
        <v>55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80000000</v>
      </c>
      <c r="J57" s="29">
        <v>0</v>
      </c>
      <c r="K57" s="29">
        <v>0</v>
      </c>
      <c r="L57" s="29">
        <v>0</v>
      </c>
      <c r="M57" s="29">
        <v>0</v>
      </c>
    </row>
    <row r="58" spans="2:13">
      <c r="B58" s="9" t="s">
        <v>56</v>
      </c>
      <c r="C58" s="20">
        <f t="shared" ref="C58:I58" si="33">C60+C59</f>
        <v>0</v>
      </c>
      <c r="D58" s="20">
        <f t="shared" si="33"/>
        <v>0</v>
      </c>
      <c r="E58" s="20">
        <f t="shared" si="33"/>
        <v>0</v>
      </c>
      <c r="F58" s="20">
        <f t="shared" si="33"/>
        <v>0</v>
      </c>
      <c r="G58" s="20">
        <f t="shared" si="33"/>
        <v>0</v>
      </c>
      <c r="H58" s="20">
        <f t="shared" si="33"/>
        <v>0</v>
      </c>
      <c r="I58" s="20">
        <f t="shared" si="33"/>
        <v>0</v>
      </c>
      <c r="J58" s="20">
        <f t="shared" ref="J58" si="34">J60+J59</f>
        <v>0</v>
      </c>
      <c r="K58" s="20">
        <f t="shared" ref="K58:L58" si="35">K60+K59</f>
        <v>12797877.199999999</v>
      </c>
      <c r="L58" s="20">
        <f t="shared" si="35"/>
        <v>0</v>
      </c>
      <c r="M58" s="20">
        <v>0</v>
      </c>
    </row>
    <row r="59" spans="2:13">
      <c r="B59" s="11" t="s">
        <v>57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</row>
    <row r="60" spans="2:13">
      <c r="B60" s="11" t="s">
        <v>58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12797877.199999999</v>
      </c>
      <c r="L60" s="29">
        <v>0</v>
      </c>
      <c r="M60" s="29">
        <v>0</v>
      </c>
    </row>
    <row r="61" spans="2:13">
      <c r="B61" s="24" t="s">
        <v>59</v>
      </c>
      <c r="C61" s="25">
        <f t="shared" ref="C61:I61" si="36">+C49+C47</f>
        <v>11929761384.700001</v>
      </c>
      <c r="D61" s="25">
        <f t="shared" si="36"/>
        <v>23884544136.200001</v>
      </c>
      <c r="E61" s="25">
        <f t="shared" si="36"/>
        <v>58245795316.020004</v>
      </c>
      <c r="F61" s="25">
        <f t="shared" si="36"/>
        <v>55284810439.750008</v>
      </c>
      <c r="G61" s="25">
        <f t="shared" si="36"/>
        <v>64047860405.93</v>
      </c>
      <c r="H61" s="25">
        <f t="shared" si="36"/>
        <v>76769230671.839996</v>
      </c>
      <c r="I61" s="25">
        <f t="shared" si="36"/>
        <v>92457630504.770004</v>
      </c>
      <c r="J61" s="25">
        <f t="shared" ref="J61" si="37">+J49+J47</f>
        <v>100281611657.77</v>
      </c>
      <c r="K61" s="25">
        <f t="shared" ref="K61:M61" si="38">+K49+K47</f>
        <v>112787650765.95003</v>
      </c>
      <c r="L61" s="25">
        <f t="shared" si="38"/>
        <v>131309214033.96002</v>
      </c>
      <c r="M61" s="25">
        <f t="shared" si="38"/>
        <v>144497422340.37997</v>
      </c>
    </row>
    <row r="62" spans="2:13">
      <c r="B62" s="30" t="s">
        <v>60</v>
      </c>
    </row>
    <row r="63" spans="2:13">
      <c r="B63" s="31"/>
    </row>
    <row r="64" spans="2:13">
      <c r="B64" s="30"/>
    </row>
  </sheetData>
  <mergeCells count="16">
    <mergeCell ref="M9:M10"/>
    <mergeCell ref="B3:I3"/>
    <mergeCell ref="B4:I4"/>
    <mergeCell ref="B5:I5"/>
    <mergeCell ref="B6:I6"/>
    <mergeCell ref="B9:B10"/>
    <mergeCell ref="C9:C10"/>
    <mergeCell ref="D9:D10"/>
    <mergeCell ref="E9:E10"/>
    <mergeCell ref="F9:F10"/>
    <mergeCell ref="L9:L10"/>
    <mergeCell ref="J9:J10"/>
    <mergeCell ref="G9:G10"/>
    <mergeCell ref="H9:H10"/>
    <mergeCell ref="I9:I10"/>
    <mergeCell ref="K9:K10"/>
  </mergeCells>
  <phoneticPr fontId="1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609DE6-DEBB-4E46-9E44-AC210CE6178A}"/>
</file>

<file path=customXml/itemProps2.xml><?xml version="1.0" encoding="utf-8"?>
<ds:datastoreItem xmlns:ds="http://schemas.openxmlformats.org/officeDocument/2006/customXml" ds:itemID="{482179E2-4704-4EF5-B9A1-DE1D3FE8A263}"/>
</file>

<file path=customXml/itemProps3.xml><?xml version="1.0" encoding="utf-8"?>
<ds:datastoreItem xmlns:ds="http://schemas.openxmlformats.org/officeDocument/2006/customXml" ds:itemID="{3062C187-67DC-4F41-9A52-58756C5B8823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2021-04-15T13:31:56Z</dcterms:created>
  <dcterms:modified xsi:type="dcterms:W3CDTF">2025-03-18T17:51:25Z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