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Octubre/"/>
    </mc:Choice>
  </mc:AlternateContent>
  <xr:revisionPtr revIDLastSave="45" documentId="13_ncr:1_{A3F0A740-EC10-4692-95C9-53F550FBDB44}" xr6:coauthVersionLast="47" xr6:coauthVersionMax="47" xr10:uidLastSave="{E069CA87-DEB3-4A0A-8728-A2676FA47F46}"/>
  <bookViews>
    <workbookView xWindow="57480" yWindow="-120" windowWidth="29040" windowHeight="15720" tabRatio="876"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117" r:id="rId8"/>
    <sheet name="Subsidios Sociales" sheetId="62" r:id="rId9"/>
    <sheet name="Aerodom" sheetId="118" r:id="rId10"/>
    <sheet name="Dinámica" sheetId="11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[6]!____________asd1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[6]!____________tnt1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[6]!__________asd1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[6]!__________tnt1</definedName>
    <definedName name="_________asd1" localSheetId="10">[5]!_________asd1</definedName>
    <definedName name="_________asd1">[6]!_________asd1</definedName>
    <definedName name="_________ROS1">#N/A</definedName>
    <definedName name="_________ROS2">#N/A</definedName>
    <definedName name="_________ROS3">#N/A</definedName>
    <definedName name="_________ROS4">#N/A</definedName>
    <definedName name="_________tAB4">'[7]shared data'!$A$1:$G$71</definedName>
    <definedName name="_________tnt1" localSheetId="10">[5]!_________tnt1</definedName>
    <definedName name="_________tnt1">[6]!_________tnt1</definedName>
    <definedName name="________asd1" localSheetId="10">[5]!________asd1</definedName>
    <definedName name="________asd1">[6]!________asd1</definedName>
    <definedName name="________ROS1">#N/A</definedName>
    <definedName name="________ROS2">#N/A</definedName>
    <definedName name="________ROS3">#N/A</definedName>
    <definedName name="________ROS4">#N/A</definedName>
    <definedName name="________tAB4">'[7]shared data'!$A$1:$G$71</definedName>
    <definedName name="________tnt1" localSheetId="10">[5]!________tnt1</definedName>
    <definedName name="________tnt1">[6]!________tnt1</definedName>
    <definedName name="_______asd1" localSheetId="10">[5]!_______asd1</definedName>
    <definedName name="_______asd1">[6]!_______asd1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'[7]shared data'!$A$1:$G$71</definedName>
    <definedName name="_______tnt1" localSheetId="10">[5]!_______tnt1</definedName>
    <definedName name="_______tnt1">[6]!_______tnt1</definedName>
    <definedName name="______asd1" localSheetId="10">[5]!______asd1</definedName>
    <definedName name="______asd1">[6]!______asd1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'[7]shared data'!$A$1:$G$71</definedName>
    <definedName name="______tnt1" localSheetId="10">[5]!______tnt1</definedName>
    <definedName name="______tnt1">[6]!______tnt1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'[7]shared data'!$A$1:$G$71</definedName>
    <definedName name="_____tnt1">#N/A</definedName>
    <definedName name="_____TOT58" localSheetId="5">[8]GROWTH!#REF!</definedName>
    <definedName name="_____TOT58" localSheetId="10">[8]GROWTH!#REF!</definedName>
    <definedName name="_____TOT58" localSheetId="4">[8]GROWTH!#REF!</definedName>
    <definedName name="_____TOT58">[8]GROWTH!#REF!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'[7]shared data'!$A$1:$G$71</definedName>
    <definedName name="____tnt1">#N/A</definedName>
    <definedName name="____TOT58" localSheetId="5">[8]GROWTH!#REF!</definedName>
    <definedName name="____TOT58" localSheetId="10">[8]GROWTH!#REF!</definedName>
    <definedName name="____TOT58" localSheetId="4">[8]GROWTH!#REF!</definedName>
    <definedName name="____TOT58">[8]GROWTH!#REF!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'[9]Fax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'[7]shared data'!$A$1:$G$71</definedName>
    <definedName name="___tnt1">#N/A</definedName>
    <definedName name="___TOT58" localSheetId="5">[8]GROWTH!#REF!</definedName>
    <definedName name="___TOT58" localSheetId="10">[8]GROWTH!#REF!</definedName>
    <definedName name="___TOT58" localSheetId="4">[8]GROWTH!#REF!</definedName>
    <definedName name="___TOT58">[8]GROWTH!#REF!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[10]C!#REF!</definedName>
    <definedName name="__123Graph_A" localSheetId="10" hidden="1">[10]C!#REF!</definedName>
    <definedName name="__123Graph_A" localSheetId="4" hidden="1">[10]C!#REF!</definedName>
    <definedName name="__123Graph_A" hidden="1">[10]C!#REF!</definedName>
    <definedName name="__123Graph_AChart1" localSheetId="5" hidden="1">[11]IN_Cable!#REF!</definedName>
    <definedName name="__123Graph_AChart1" localSheetId="10" hidden="1">[11]IN_Cable!#REF!</definedName>
    <definedName name="__123Graph_AChart1" localSheetId="4" hidden="1">[11]IN_Cable!#REF!</definedName>
    <definedName name="__123Graph_AChart1" hidden="1">[11]IN_Cable!#REF!</definedName>
    <definedName name="__123Graph_AChart2" hidden="1">[11]IN_Cable!#REF!</definedName>
    <definedName name="__123Graph_AChart3" hidden="1">[11]IN_Cable!#REF!</definedName>
    <definedName name="__123Graph_AChart4" hidden="1">[11]IN_Cable!#REF!</definedName>
    <definedName name="__123Graph_AChart5" hidden="1">[11]IN_Cable!#REF!</definedName>
    <definedName name="__123Graph_AChart6" hidden="1">[11]IN_Cable!#REF!</definedName>
    <definedName name="__123Graph_AChart7" hidden="1">[11]IN_Cable!#REF!</definedName>
    <definedName name="__123Graph_ACurrent" hidden="1">[11]IN_Cable!#REF!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[12]TAB25b!#REF!</definedName>
    <definedName name="__123Graph_ADIFFERENTIAL" hidden="1">[12]TAB25b!#REF!</definedName>
    <definedName name="__123Graph_AINTEREST" localSheetId="4" hidden="1">[12]TAB25b!#REF!</definedName>
    <definedName name="__123Graph_AINTEREST" hidden="1">[12]TAB25b!#REF!</definedName>
    <definedName name="__123Graph_AREER" hidden="1">[13]ER!#REF!</definedName>
    <definedName name="__123Graph_ASPREAD" hidden="1">[12]TAB25b!#REF!</definedName>
    <definedName name="__123Graph_B" localSheetId="5" hidden="1">[14]FLUJO!$B$7929:$C$7929</definedName>
    <definedName name="__123Graph_B" localSheetId="4" hidden="1">[14]FLUJO!$B$7929:$C$7929</definedName>
    <definedName name="__123Graph_B" hidden="1">[15]FLUJO!$B$7929:$C$7929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[16]G!#REF!</definedName>
    <definedName name="__123Graph_BCurrent" hidden="1">[16]G!#REF!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[12]TAB25b!#REF!</definedName>
    <definedName name="__123Graph_BINTEREST" hidden="1">[12]TAB25b!#REF!</definedName>
    <definedName name="__123Graph_BREER" localSheetId="4" hidden="1">[13]ER!#REF!</definedName>
    <definedName name="__123Graph_BREER" hidden="1">[13]ER!#REF!</definedName>
    <definedName name="__123Graph_C" localSheetId="5" hidden="1">[14]FLUJO!$B$7936:$C$7936</definedName>
    <definedName name="__123Graph_C" localSheetId="4" hidden="1">[14]FLUJO!$B$7936:$C$7936</definedName>
    <definedName name="__123Graph_C" hidden="1">[15]FLUJO!$B$7936:$C$7936</definedName>
    <definedName name="__123Graph_CCurrent" localSheetId="5" hidden="1">'[17]Base Original'!#REF!</definedName>
    <definedName name="__123Graph_CCurrent" localSheetId="10" hidden="1">'[17]Base Original'!#REF!</definedName>
    <definedName name="__123Graph_CCurrent" localSheetId="4" hidden="1">'[17]Base Original'!#REF!</definedName>
    <definedName name="__123Graph_CCurrent" hidden="1">'[17]Base Original'!#REF!</definedName>
    <definedName name="__123Graph_CREER" localSheetId="5" hidden="1">[13]ER!#REF!</definedName>
    <definedName name="__123Graph_CREER" localSheetId="10" hidden="1">[13]ER!#REF!</definedName>
    <definedName name="__123Graph_CREER" localSheetId="4" hidden="1">[13]ER!#REF!</definedName>
    <definedName name="__123Graph_CREER" hidden="1">[13]ER!#REF!</definedName>
    <definedName name="__123Graph_D" localSheetId="5" hidden="1">[14]FLUJO!$B$7942:$C$7942</definedName>
    <definedName name="__123Graph_D" localSheetId="4" hidden="1">[14]FLUJO!$B$7942:$C$7942</definedName>
    <definedName name="__123Graph_D" hidden="1">[15]FLUJO!$B$7942:$C$7942</definedName>
    <definedName name="__123Graph_DCurrent" localSheetId="5" hidden="1">'[17]Base Original'!#REF!</definedName>
    <definedName name="__123Graph_DCurrent" localSheetId="10" hidden="1">'[17]Base Original'!#REF!</definedName>
    <definedName name="__123Graph_DCurrent" localSheetId="4" hidden="1">'[17]Base Original'!#REF!</definedName>
    <definedName name="__123Graph_DCurrent" hidden="1">'[17]Base Original'!#REF!</definedName>
    <definedName name="__123Graph_E" localSheetId="5" hidden="1">[10]C!#REF!</definedName>
    <definedName name="__123Graph_E" localSheetId="10" hidden="1">[10]C!#REF!</definedName>
    <definedName name="__123Graph_E" localSheetId="4" hidden="1">[10]C!#REF!</definedName>
    <definedName name="__123Graph_E" hidden="1">[10]C!#REF!</definedName>
    <definedName name="__123Graph_ECurrent" localSheetId="5" hidden="1">'[17]Base Original'!#REF!</definedName>
    <definedName name="__123Graph_ECurrent" localSheetId="10" hidden="1">'[17]Base Original'!#REF!</definedName>
    <definedName name="__123Graph_ECurrent" localSheetId="4" hidden="1">'[17]Base Original'!#REF!</definedName>
    <definedName name="__123Graph_ECurrent" hidden="1">'[17]Base Original'!#REF!</definedName>
    <definedName name="__123Graph_F" localSheetId="5" hidden="1">[10]C!#REF!</definedName>
    <definedName name="__123Graph_F" localSheetId="10" hidden="1">[10]C!#REF!</definedName>
    <definedName name="__123Graph_F" localSheetId="4" hidden="1">[10]C!#REF!</definedName>
    <definedName name="__123Graph_F" hidden="1">[10]C!#REF!</definedName>
    <definedName name="__123Graph_FCurrent" localSheetId="5" hidden="1">[18]Base!#REF!</definedName>
    <definedName name="__123Graph_FCurrent" localSheetId="10" hidden="1">[18]Base!#REF!</definedName>
    <definedName name="__123Graph_FCurrent" localSheetId="4" hidden="1">[18]Base!#REF!</definedName>
    <definedName name="__123Graph_FCurrent" hidden="1">[18]Base!#REF!</definedName>
    <definedName name="__123Graph_X" localSheetId="5" hidden="1">[14]FLUJO!$B$7906:$C$7906</definedName>
    <definedName name="__123Graph_X" localSheetId="4" hidden="1">[14]FLUJO!$B$7906:$C$7906</definedName>
    <definedName name="__123Graph_X" hidden="1">[15]FLUJO!$B$7906:$C$7906</definedName>
    <definedName name="__123Graph_XDIFFERENTIAL" localSheetId="5" hidden="1">[12]TAB25b!#REF!</definedName>
    <definedName name="__123Graph_XDIFFERENTIAL" localSheetId="10" hidden="1">[12]TAB25b!#REF!</definedName>
    <definedName name="__123Graph_XDIFFERENTIAL" localSheetId="4" hidden="1">[12]TAB25b!#REF!</definedName>
    <definedName name="__123Graph_XDIFFERENTIAL" hidden="1">[12]TAB25b!#REF!</definedName>
    <definedName name="__123Graph_XSPREAD" localSheetId="5" hidden="1">[12]TAB25b!#REF!</definedName>
    <definedName name="__123Graph_XSPREAD" localSheetId="10" hidden="1">[12]TAB25b!#REF!</definedName>
    <definedName name="__123Graph_XSPREAD" localSheetId="4" hidden="1">[12]TAB25b!#REF!</definedName>
    <definedName name="__123Graph_XSPREAD" hidden="1">[12]TAB25b!#REF!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4">[19]!'[Macros Import].qbop'</definedName>
    <definedName name="__2Macros_Import_.qbop">[19]!'[Macros Import].qbop'</definedName>
    <definedName name="__3__123Graph_ACPI_ER_LOG" localSheetId="5" hidden="1">[13]ER!#REF!</definedName>
    <definedName name="__3__123Graph_ACPI_ER_LOG" localSheetId="10" hidden="1">[13]ER!#REF!</definedName>
    <definedName name="__3__123Graph_ACPI_ER_LOG" localSheetId="4" hidden="1">[13]ER!#REF!</definedName>
    <definedName name="__3__123Graph_ACPI_ER_LOG" hidden="1">[13]ER!#REF!</definedName>
    <definedName name="__4__123Graph_BCPI_ER_LOG" localSheetId="5" hidden="1">[13]ER!#REF!</definedName>
    <definedName name="__4__123Graph_BCPI_ER_LOG" localSheetId="10" hidden="1">[13]ER!#REF!</definedName>
    <definedName name="__4__123Graph_BCPI_ER_LOG" localSheetId="4" hidden="1">[13]ER!#REF!</definedName>
    <definedName name="__4__123Graph_BCPI_ER_LOG" hidden="1">[13]ER!#REF!</definedName>
    <definedName name="__5__123Graph_BIBA_IBRD" localSheetId="5" hidden="1">[13]WB!#REF!</definedName>
    <definedName name="__5__123Graph_BIBA_IBRD" localSheetId="10" hidden="1">[13]WB!#REF!</definedName>
    <definedName name="__5__123Graph_BIBA_IBRD" localSheetId="4" hidden="1">[13]WB!#REF!</definedName>
    <definedName name="__5__123Graph_BIBA_IBRD" hidden="1">[13]WB!#REF!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'[20]A 11'!#REF!</definedName>
    <definedName name="__9CONSOL_DEPOSITS" localSheetId="10">'[20]A 11'!#REF!</definedName>
    <definedName name="__9CONSOL_DEPOSITS" localSheetId="4">'[20]A 11'!#REF!</definedName>
    <definedName name="__9CONSOL_DEPOSITS">'[20]A 11'!#REF!</definedName>
    <definedName name="__asd1" localSheetId="10">[5]!__asd1</definedName>
    <definedName name="__asd1">[6]!__asd1</definedName>
    <definedName name="__AUS1" localSheetId="5">#REF!</definedName>
    <definedName name="__AUS1" localSheetId="10">#REF!</definedName>
    <definedName name="__AUS1" localSheetId="4">#REF!</definedName>
    <definedName name="__AUS1">#REF!</definedName>
    <definedName name="__BOP2" localSheetId="5">[21]BoP!#REF!</definedName>
    <definedName name="__BOP2" localSheetId="10">[21]BoP!#REF!</definedName>
    <definedName name="__BOP2" localSheetId="4">[21]BoP!#REF!</definedName>
    <definedName name="__BOP2">[21]BoP!#REF!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'[9]Fax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[21]RES!#REF!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'[7]shared data'!$A$1:$G$71</definedName>
    <definedName name="__tnt1" localSheetId="10">[5]!__tnt1</definedName>
    <definedName name="__tnt1">[6]!__tnt1</definedName>
    <definedName name="__TOT58" localSheetId="5">[8]GROWTH!#REF!</definedName>
    <definedName name="__TOT58" localSheetId="10">[8]GROWTH!#REF!</definedName>
    <definedName name="__TOT58" localSheetId="4">[8]GROWTH!#REF!</definedName>
    <definedName name="__TOT58">[8]GROWTH!#REF!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[22]WB!$Q$255:$AK$255</definedName>
    <definedName name="_10_0GRÁFICO_N_10.2" localSheetId="5">[23]Afiliados!#REF!</definedName>
    <definedName name="_10_0GRÁFICO_N_10.2" localSheetId="10">[23]Afiliados!#REF!</definedName>
    <definedName name="_10_0GRÁFICO_N_10.2" localSheetId="4">[23]Afiliados!#REF!</definedName>
    <definedName name="_10_0GRÁFICO_N_10.2">[23]Afiliados!#REF!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[22]ER!#REF!</definedName>
    <definedName name="_11__123Graph_BCPI_ER_LOG" localSheetId="10" hidden="1">[22]ER!#REF!</definedName>
    <definedName name="_11__123Graph_BCPI_ER_LOG" localSheetId="4" hidden="1">[22]ER!#REF!</definedName>
    <definedName name="_11__123Graph_BCPI_ER_LOG" hidden="1">[22]ER!#REF!</definedName>
    <definedName name="_11absorc" localSheetId="5">[24]Programa!#REF!</definedName>
    <definedName name="_11absorc" localSheetId="10">[25]Programa!#REF!</definedName>
    <definedName name="_11absorc" localSheetId="4">[24]Programa!#REF!</definedName>
    <definedName name="_11absorc">[24]Programa!#REF!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[22]WB!$Q$62:$AK$62</definedName>
    <definedName name="_12__123Graph_BIBA_IBRD" localSheetId="5" hidden="1">[22]WB!#REF!</definedName>
    <definedName name="_12__123Graph_BIBA_IBRD" localSheetId="10" hidden="1">[22]WB!#REF!</definedName>
    <definedName name="_12__123Graph_BIBA_IBRD" localSheetId="4" hidden="1">[22]WB!#REF!</definedName>
    <definedName name="_12__123Graph_BIBA_IBRD" hidden="1">[22]WB!#REF!</definedName>
    <definedName name="_12c" localSheetId="5">[24]Programa!#REF!</definedName>
    <definedName name="_12c" localSheetId="10">[25]Programa!#REF!</definedName>
    <definedName name="_12c" localSheetId="4">[24]Programa!#REF!</definedName>
    <definedName name="_12c">[24]Programa!#REF!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4">[19]!'[Macros Import].qbop'</definedName>
    <definedName name="_15Macros_Import_.qbop">[19]!'[Macros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[22]WB!$Q$257:$AK$257</definedName>
    <definedName name="_17__123Graph_AWB_ADJ_PRJ" hidden="1">[22]WB!$Q$255:$AK$255</definedName>
    <definedName name="_19__123Graph_BCPI_ER_LOG" localSheetId="5" hidden="1">[22]ER!#REF!</definedName>
    <definedName name="_19__123Graph_BCPI_ER_LOG" localSheetId="10" hidden="1">[22]ER!#REF!</definedName>
    <definedName name="_19__123Graph_BCPI_ER_LOG" localSheetId="4" hidden="1">[22]ER!#REF!</definedName>
    <definedName name="_19__123Graph_BCPI_ER_LOG" hidden="1">[22]ER!#REF!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[26]!'[Macros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[22]ER!#REF!</definedName>
    <definedName name="_2__123Graph_ACPI_ER_LOG" localSheetId="10" hidden="1">[22]ER!#REF!</definedName>
    <definedName name="_2__123Graph_ACPI_ER_LOG" localSheetId="4" hidden="1">[22]ER!#REF!</definedName>
    <definedName name="_2__123Graph_ACPI_ER_LOG" hidden="1">[22]ER!#REF!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[22]WB!#REF!</definedName>
    <definedName name="_20__123Graph_BIBA_IBRD" localSheetId="10" hidden="1">[22]WB!#REF!</definedName>
    <definedName name="_20__123Graph_BIBA_IBRD" localSheetId="4" hidden="1">[22]WB!#REF!</definedName>
    <definedName name="_20__123Graph_BIBA_IBRD" hidden="1">[22]WB!#REF!</definedName>
    <definedName name="_20__123Graph_XREALEX_WAGE" localSheetId="5" hidden="1">[27]PRIVATE!#REF!</definedName>
    <definedName name="_20__123Graph_XREALEX_WAGE" localSheetId="10" hidden="1">[27]PRIVATE!#REF!</definedName>
    <definedName name="_20__123Graph_XREALEX_WAGE" localSheetId="4" hidden="1">[27]PRIVATE!#REF!</definedName>
    <definedName name="_20__123Graph_XREALEX_WAGE" hidden="1">[27]PRIVATE!#REF!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[28]!'[Macros Import].qbop'</definedName>
    <definedName name="_24Macros_Import_.qbop">[28]!'[Macros Import].qbop'</definedName>
    <definedName name="_25__123Graph_ACPI_ER_LOG" localSheetId="5" hidden="1">[29]ER!#REF!</definedName>
    <definedName name="_25__123Graph_ACPI_ER_LOG" localSheetId="10" hidden="1">[29]ER!#REF!</definedName>
    <definedName name="_25__123Graph_ACPI_ER_LOG" localSheetId="4" hidden="1">[29]ER!#REF!</definedName>
    <definedName name="_25__123Graph_ACPI_ER_LOG" hidden="1">[29]ER!#REF!</definedName>
    <definedName name="_25__123Graph_BWB_ADJ_PRJ" hidden="1">[22]WB!$Q$257:$AK$257</definedName>
    <definedName name="_26__123Graph_BCPI_ER_LOG" localSheetId="5" hidden="1">[29]ER!#REF!</definedName>
    <definedName name="_26__123Graph_BCPI_ER_LOG" localSheetId="10" hidden="1">[29]ER!#REF!</definedName>
    <definedName name="_26__123Graph_BCPI_ER_LOG" localSheetId="4" hidden="1">[29]ER!#REF!</definedName>
    <definedName name="_26__123Graph_BCPI_ER_LOG" hidden="1">[29]ER!#REF!</definedName>
    <definedName name="_27__123Graph_ACPI_ER_LOG" localSheetId="5" hidden="1">[13]ER!#REF!</definedName>
    <definedName name="_27__123Graph_ACPI_ER_LOG" localSheetId="10" hidden="1">[13]ER!#REF!</definedName>
    <definedName name="_27__123Graph_ACPI_ER_LOG" localSheetId="4" hidden="1">[13]ER!#REF!</definedName>
    <definedName name="_27__123Graph_ACPI_ER_LOG" hidden="1">[13]ER!#REF!</definedName>
    <definedName name="_27__123Graph_BIBA_IBRD" localSheetId="5" hidden="1">[29]WB!#REF!</definedName>
    <definedName name="_27__123Graph_BIBA_IBRD" localSheetId="10" hidden="1">[29]WB!#REF!</definedName>
    <definedName name="_27__123Graph_BIBA_IBRD" localSheetId="4" hidden="1">[29]WB!#REF!</definedName>
    <definedName name="_27__123Graph_BIBA_IBRD" hidden="1">[29]WB!#REF!</definedName>
    <definedName name="_27_0CUADRO_N__4." localSheetId="5">[30]monthly!#REF!</definedName>
    <definedName name="_27_0CUADRO_N__4." localSheetId="10">[31]monthly!#REF!</definedName>
    <definedName name="_27_0CUADRO_N__4." localSheetId="4">[30]monthly!#REF!</definedName>
    <definedName name="_27_0CUADRO_N__4.">[32]monthly!#REF!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4">[33]!'[Macros Import].qbop'</definedName>
    <definedName name="_2Macros_Import_.qbop">[33]!'[Macros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[13]ER!#REF!</definedName>
    <definedName name="_3__123Graph_ACPI_ER_LOG" localSheetId="10" hidden="1">[13]ER!#REF!</definedName>
    <definedName name="_3__123Graph_ACPI_ER_LOG" localSheetId="4" hidden="1">[13]ER!#REF!</definedName>
    <definedName name="_3__123Graph_ACPI_ER_LOG" hidden="1">[13]ER!#REF!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[27]PRIVATE!#REF!</definedName>
    <definedName name="_30__123Graph_XREALEX_WAGE" localSheetId="10" hidden="1">[27]PRIVATE!#REF!</definedName>
    <definedName name="_30__123Graph_XREALEX_WAGE" localSheetId="4" hidden="1">[27]PRIVATE!#REF!</definedName>
    <definedName name="_30__123Graph_XREALEX_WAGE" hidden="1">[27]PRIVATE!#REF!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[30]monthly!#REF!</definedName>
    <definedName name="_31_0GRÁFICO_N_10.2" localSheetId="10">[31]monthly!#REF!</definedName>
    <definedName name="_31_0GRÁFICO_N_10.2" localSheetId="4">[30]monthly!#REF!</definedName>
    <definedName name="_31_0GRÁFICO_N_10.2">[32]monthly!#REF!</definedName>
    <definedName name="_31CONSOL_DEPOSITS" localSheetId="5">'[34]A 11'!#REF!</definedName>
    <definedName name="_31CONSOL_DEPOSITS" localSheetId="10">'[34]A 11'!#REF!</definedName>
    <definedName name="_31CONSOL_DEPOSITS" localSheetId="4">'[34]A 11'!#REF!</definedName>
    <definedName name="_31CONSOL_DEPOSITS">'[34]A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[13]ER!#REF!</definedName>
    <definedName name="_4">#N/A</definedName>
    <definedName name="_4__123Graph_BCPI_ER_LOG" hidden="1">[13]ER!#REF!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[13]WB!#REF!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[13]WB!#REF!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[22]WB!$Q$62:$AK$62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'[20]A 11'!#REF!</definedName>
    <definedName name="_68CONSOL_DEPOSITS">'[20]A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[22]ER!#REF!</definedName>
    <definedName name="_7__123Graph_ACPI_ER_LOG" localSheetId="10" hidden="1">[22]ER!#REF!</definedName>
    <definedName name="_7__123Graph_ACPI_ER_LOG" localSheetId="4" hidden="1">[22]ER!#REF!</definedName>
    <definedName name="_7__123Graph_ACPI_ER_LOG" hidden="1">[22]ER!#REF!</definedName>
    <definedName name="_7_0absorc" localSheetId="5">[24]Programa!#REF!</definedName>
    <definedName name="_7_0absorc" localSheetId="10">[25]Programa!#REF!</definedName>
    <definedName name="_7_0absorc" localSheetId="4">[24]Programa!#REF!</definedName>
    <definedName name="_7_0absorc">[24]Programa!#REF!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[24]Programa!#REF!</definedName>
    <definedName name="_8_0c" localSheetId="10">[25]Programa!#REF!</definedName>
    <definedName name="_8_0c" localSheetId="4">[24]Programa!#REF!</definedName>
    <definedName name="_8_0c">[24]Programa!#REF!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[23]Afiliados!#REF!</definedName>
    <definedName name="_9_0CUADRO_N__4." localSheetId="10">[23]Afiliados!#REF!</definedName>
    <definedName name="_9_0CUADRO_N__4." localSheetId="4">[23]Afiliados!#REF!</definedName>
    <definedName name="_9_0CUADRO_N__4.">[23]Afiliados!#REF!</definedName>
    <definedName name="_9CONSOL_DEPOSITS" localSheetId="5">'[35]A 11'!#REF!</definedName>
    <definedName name="_9CONSOL_DEPOSITS" localSheetId="10">'[35]A 11'!#REF!</definedName>
    <definedName name="_9CONSOL_DEPOSITS" localSheetId="4">'[35]A 11'!#REF!</definedName>
    <definedName name="_9CONSOL_DEPOSITS">'[35]A 11'!#REF!</definedName>
    <definedName name="_aaV110" localSheetId="5">[36]QNEWLOR!#REF!</definedName>
    <definedName name="_aaV110" localSheetId="10">[36]QNEWLOR!#REF!</definedName>
    <definedName name="_aaV110" localSheetId="4">[36]QNEWLOR!#REF!</definedName>
    <definedName name="_aaV110">[36]QNEWLOR!#REF!</definedName>
    <definedName name="_aIV114" localSheetId="5">[36]QNEWLOR!#REF!</definedName>
    <definedName name="_aIV114" localSheetId="10">[36]QNEWLOR!#REF!</definedName>
    <definedName name="_aIV114" localSheetId="4">[36]QNEWLOR!#REF!</definedName>
    <definedName name="_aIV114">[36]QNEWLOR!#REF!</definedName>
    <definedName name="_aIV190" localSheetId="4">[36]QNEWLOR!#REF!</definedName>
    <definedName name="_aIV190">[36]QNEWLOR!#REF!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[37]BoP!#REF!</definedName>
    <definedName name="_bop3">[38]BOP!#REF!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[25]Programa!#REF!</definedName>
    <definedName name="_dcc98">[24]Programa!#REF!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'[39]Fax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hidden="1">[40]C!$P$428:$T$428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[41]CCFF!#REF!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'[42]Fax a enviar'!#REF!</definedName>
    <definedName name="_MatMult_AxB" hidden="1">'[42]Fax a enviar'!#REF!</definedName>
    <definedName name="_MatMult_B" hidden="1">'[42]Fax a enviar'!#REF!</definedName>
    <definedName name="_mcv2">[43]Q2!$E$63:$AH$63</definedName>
    <definedName name="_me98" localSheetId="5">[24]Programa!#REF!</definedName>
    <definedName name="_me98" localSheetId="10">[25]Programa!#REF!</definedName>
    <definedName name="_me98" localSheetId="4">[24]Programa!#REF!</definedName>
    <definedName name="_me98">[24]Programa!#REF!</definedName>
    <definedName name="_MEX1" localSheetId="5">#REF!</definedName>
    <definedName name="_MEX1" localSheetId="10">#REF!</definedName>
    <definedName name="_MEX1" localSheetId="4">#REF!</definedName>
    <definedName name="_MEX1">#REF!</definedName>
    <definedName name="_mk14" localSheetId="5">[44]NFPEntps!#REF!</definedName>
    <definedName name="_mk14" localSheetId="10">[45]NFPEntps!#REF!</definedName>
    <definedName name="_mk14" localSheetId="4">[44]NFPEntps!#REF!</definedName>
    <definedName name="_mk14">[44]NFPEntps!#REF!</definedName>
    <definedName name="_MTS2" localSheetId="5">'[46]Annual Tables'!#REF!</definedName>
    <definedName name="_MTS2" localSheetId="10">'[46]Annual Tables'!#REF!</definedName>
    <definedName name="_MTS2" localSheetId="4">'[46]Annual Tables'!#REF!</definedName>
    <definedName name="_MTS2">'[46]Annual Tables'!#REF!</definedName>
    <definedName name="_NA1" localSheetId="5">[47]raw!#REF!</definedName>
    <definedName name="_NA1" localSheetId="10">[47]raw!#REF!</definedName>
    <definedName name="_NA1" localSheetId="4">[47]raw!#REF!</definedName>
    <definedName name="_NA1">[47]raw!#REF!</definedName>
    <definedName name="_NA2" localSheetId="5">[47]raw!#REF!</definedName>
    <definedName name="_NA2" localSheetId="10">[47]raw!#REF!</definedName>
    <definedName name="_NA2" localSheetId="4">[47]raw!#REF!</definedName>
    <definedName name="_NA2">[47]raw!#REF!</definedName>
    <definedName name="_NA3" localSheetId="5">[47]raw!#REF!</definedName>
    <definedName name="_NA3" localSheetId="10">[47]raw!#REF!</definedName>
    <definedName name="_NA3" localSheetId="4">[47]raw!#REF!</definedName>
    <definedName name="_NA3">[47]raw!#REF!</definedName>
    <definedName name="_NB1">[47]raw!#REF!</definedName>
    <definedName name="_NB2">[47]raw!#REF!</definedName>
    <definedName name="_NB3" localSheetId="10">[48]raw!$A$513:$F$513</definedName>
    <definedName name="_NB3">[49]raw!$A$513:$F$513</definedName>
    <definedName name="_NC1" localSheetId="5">[47]raw!#REF!</definedName>
    <definedName name="_NC1" localSheetId="10">[47]raw!#REF!</definedName>
    <definedName name="_NC1" localSheetId="4">[47]raw!#REF!</definedName>
    <definedName name="_NC1">[47]raw!#REF!</definedName>
    <definedName name="_NC3" localSheetId="5">[47]raw!#REF!</definedName>
    <definedName name="_NC3" localSheetId="10">[47]raw!#REF!</definedName>
    <definedName name="_NC3" localSheetId="4">[47]raw!#REF!</definedName>
    <definedName name="_NC3">[47]raw!#REF!</definedName>
    <definedName name="_NC4" localSheetId="5">[47]raw!#REF!</definedName>
    <definedName name="_NC4" localSheetId="10">[47]raw!#REF!</definedName>
    <definedName name="_NC4" localSheetId="4">[47]raw!#REF!</definedName>
    <definedName name="_NC4">[47]raw!#REF!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[46]Index!#REF!</definedName>
    <definedName name="_PAG2">[46]Index!#REF!</definedName>
    <definedName name="_PAG3" localSheetId="4">[46]Index!#REF!</definedName>
    <definedName name="_PAG3">[46]Index!#REF!</definedName>
    <definedName name="_PAG4">[46]Index!#REF!</definedName>
    <definedName name="_PAG5">[46]Index!#REF!</definedName>
    <definedName name="_PAG6">[46]Index!#REF!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[25]Programa!#REF!</definedName>
    <definedName name="_pib98">[24]Programa!#REF!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[36]QNEWLOR!#REF!</definedName>
    <definedName name="_qV196">[36]QNEWLOR!#REF!</definedName>
    <definedName name="_red42" localSheetId="10">'[50]RED Table 41'!$A$7:$I$7</definedName>
    <definedName name="_red42">'[51]RED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[37]RES!#REF!</definedName>
    <definedName name="_RES2" localSheetId="10">[37]RES!#REF!</definedName>
    <definedName name="_RES2" localSheetId="4">[37]RES!#REF!</definedName>
    <definedName name="_RES2">[37]RES!#REF!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[52]R7!$A$1:$G$31</definedName>
    <definedName name="_TAB1" localSheetId="5">#REF!</definedName>
    <definedName name="_TAB1" localSheetId="10">#REF!</definedName>
    <definedName name="_TAB1" localSheetId="4">#REF!</definedName>
    <definedName name="_TAB1">#REF!</definedName>
    <definedName name="_TAB10" localSheetId="4">[53]TC!#REF!</definedName>
    <definedName name="_TAB10">[53]TC!#REF!</definedName>
    <definedName name="_TAB11" localSheetId="4">[53]TC!#REF!</definedName>
    <definedName name="_TAB11">[53]TC!#REF!</definedName>
    <definedName name="_TAB12" localSheetId="5">#REF!</definedName>
    <definedName name="_TAB12" localSheetId="10">#REF!</definedName>
    <definedName name="_TAB12" localSheetId="4">#REF!</definedName>
    <definedName name="_TAB12">#REF!</definedName>
    <definedName name="_TAB13" localSheetId="4">[53]TC!#REF!</definedName>
    <definedName name="_TAB13">[53]TC!#REF!</definedName>
    <definedName name="_TAB16" localSheetId="4">[53]Null1!#REF!</definedName>
    <definedName name="_TAB16">[53]Null1!#REF!</definedName>
    <definedName name="_TAB18">[53]TC!#REF!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[53]TC!#REF!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'[54]shared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[53]TC!#REF!</definedName>
    <definedName name="_TAB5" localSheetId="10">[53]TC!#REF!</definedName>
    <definedName name="_TAB5" localSheetId="4">[53]TC!#REF!</definedName>
    <definedName name="_TAB5">[53]TC!#REF!</definedName>
    <definedName name="_TAB6" localSheetId="5">[53]TC!#REF!</definedName>
    <definedName name="_TAB6" localSheetId="10">[53]TC!#REF!</definedName>
    <definedName name="_TAB6" localSheetId="4">[53]TC!#REF!</definedName>
    <definedName name="_TAB6">[53]TC!#REF!</definedName>
    <definedName name="_TAB7" localSheetId="5">#REF!</definedName>
    <definedName name="_TAB7" localSheetId="10">#REF!</definedName>
    <definedName name="_TAB7" localSheetId="4">#REF!</definedName>
    <definedName name="_TAB7">#REF!</definedName>
    <definedName name="_TAB8" localSheetId="5">[53]TC!#REF!</definedName>
    <definedName name="_TAB8" localSheetId="10">[53]TC!#REF!</definedName>
    <definedName name="_TAB8" localSheetId="4">[53]TC!#REF!</definedName>
    <definedName name="_TAB8">[53]TC!#REF!</definedName>
    <definedName name="_TAB9" localSheetId="5">[53]TC!#REF!</definedName>
    <definedName name="_TAB9" localSheetId="10">[53]TC!#REF!</definedName>
    <definedName name="_TAB9" localSheetId="4">[53]TC!#REF!</definedName>
    <definedName name="_TAB9">[53]TC!#REF!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[55]anex7!#REF!</definedName>
    <definedName name="_Toc191191306_3" localSheetId="10">[55]anex7!#REF!</definedName>
    <definedName name="_Toc191191306_3" localSheetId="4">[55]anex7!#REF!</definedName>
    <definedName name="_Toc191191306_3">[55]anex7!#REF!</definedName>
    <definedName name="_TOT58" localSheetId="5">[8]GROWTH!#REF!</definedName>
    <definedName name="_TOT58" localSheetId="10">[8]GROWTH!#REF!</definedName>
    <definedName name="_TOT58" localSheetId="4">[8]GROWTH!#REF!</definedName>
    <definedName name="_TOT58">[8]GROWTH!#REF!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[56]!Tabla1[#Data]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[22]WB!#REF!</definedName>
    <definedName name="a" localSheetId="10" hidden="1">[22]WB!#REF!</definedName>
    <definedName name="a" localSheetId="4" hidden="1">[22]WB!#REF!</definedName>
    <definedName name="a" hidden="1">[22]WB!#REF!</definedName>
    <definedName name="a\V104" localSheetId="5">[36]QNEWLOR!#REF!</definedName>
    <definedName name="a\V104" localSheetId="10">[36]QNEWLOR!#REF!</definedName>
    <definedName name="a\V104" localSheetId="4">[36]QNEWLOR!#REF!</definedName>
    <definedName name="a\V104">[36]QNEWLOR!#REF!</definedName>
    <definedName name="A_impresión_IM">'[57]ponder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'[58]Ranking Bancario'!$AX$4:$BB$54</definedName>
    <definedName name="Act.Inmv.Neto">'[58]Ranking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'[59]COP FED'!#REF!</definedName>
    <definedName name="ACwvu.PLA1." localSheetId="10" hidden="1">'[59]COP FED'!#REF!</definedName>
    <definedName name="ACwvu.PLA1." localSheetId="4" hidden="1">'[59]COP FED'!#REF!</definedName>
    <definedName name="ACwvu.PLA1." hidden="1">'[59]COP FED'!#REF!</definedName>
    <definedName name="ACwvu.PLA2." hidden="1">'[59]COP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[60]CIRRs!$C$59</definedName>
    <definedName name="Adf">[60]CIRRs!$C$60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[6]!adsftreagtrgtqergt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'[58]Ganancias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'[61]Expenditure &amp; Saving'!$AF$1:$AF$65536</definedName>
    <definedName name="AI">'[62]Expenditure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[63]GYP!$A$2</definedName>
    <definedName name="AJUSTE2" localSheetId="10">[64]GYP!$A$2</definedName>
    <definedName name="AJUSTE2">[65]GYP!$A$2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'[66]Int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[67]Q1!#REF!</definedName>
    <definedName name="ALTNGDP_R" localSheetId="10">[68]Q1!#REF!</definedName>
    <definedName name="ALTNGDP_R" localSheetId="4">[67]Q1!#REF!</definedName>
    <definedName name="ALTNGDP_R">[67]Q1!#REF!</definedName>
    <definedName name="ALTPCPI" localSheetId="5">[67]Q3!#REF!</definedName>
    <definedName name="ALTPCPI" localSheetId="10">[68]Q3!#REF!</definedName>
    <definedName name="ALTPCPI" localSheetId="4">[67]Q3!#REF!</definedName>
    <definedName name="ALTPCPI">[67]Q3!#REF!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[69]Debt!#REF!</definedName>
    <definedName name="AMTZ_NEW" localSheetId="10">[69]Debt!#REF!</definedName>
    <definedName name="AMTZ_NEW" localSheetId="4">[69]Debt!#REF!</definedName>
    <definedName name="AMTZ_NEW">[69]Debt!#REF!</definedName>
    <definedName name="AMTZ_OLD" localSheetId="5">[69]Debt!#REF!</definedName>
    <definedName name="AMTZ_OLD" localSheetId="10">[69]Debt!#REF!</definedName>
    <definedName name="AMTZ_OLD" localSheetId="4">[69]Debt!#REF!</definedName>
    <definedName name="AMTZ_OLD">[69]Debt!#REF!</definedName>
    <definedName name="AMTZ_TOT" localSheetId="5">[69]Debt!#REF!</definedName>
    <definedName name="AMTZ_TOT" localSheetId="10">[69]Debt!#REF!</definedName>
    <definedName name="AMTZ_TOT" localSheetId="4">[69]Debt!#REF!</definedName>
    <definedName name="AMTZ_TOT">[69]Debt!#REF!</definedName>
    <definedName name="ANEXO2" localSheetId="5">[70]BCP!#REF!</definedName>
    <definedName name="ANEXO2" localSheetId="10">[70]BCP!#REF!</definedName>
    <definedName name="ANEXO2" localSheetId="4">[70]BCP!#REF!</definedName>
    <definedName name="ANEXO2">[70]BCP!#REF!</definedName>
    <definedName name="ANEXO3">#N/A</definedName>
    <definedName name="ANEXO4">#N/A</definedName>
    <definedName name="ANEXO5">#N/A</definedName>
    <definedName name="ANEXO6">#N/A</definedName>
    <definedName name="annual" localSheetId="10">[71]Contribution!$C$326:$DC$340</definedName>
    <definedName name="annual">[72]Contribution!$C$326:$DC$340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'[73]Federal-r'!$HE$5487</definedName>
    <definedName name="Apalancamiento">'[58]Ranking Bancario'!$R$6:$V$54</definedName>
    <definedName name="apigraphs">#N/A</definedName>
    <definedName name="appendix">[36]QNEWLOR!$J$3:$AU$7,[36]QNEWLOR!$J$21:$AU$77,[36]QNEWLOR!$J$91:$AU$149</definedName>
    <definedName name="APU" localSheetId="5">#REF!</definedName>
    <definedName name="APU" localSheetId="10">#REF!</definedName>
    <definedName name="APU" localSheetId="4">#REF!</definedName>
    <definedName name="APU">#REF!</definedName>
    <definedName name="AR">[74]ARBOL!$C$3</definedName>
    <definedName name="Arbol">'[58]Arbol Rentabilidad'!$B$6:$H$68</definedName>
    <definedName name="_xlnm.Print_Area">[75]MONTHLY!$A$2:$U$25,[75]MONTHLY!$A$29:$U$66,[75]MONTHLY!$A$71:$U$124,[75]MONTHLY!$A$127:$U$180,[75]MONTHLY!$A$183:$U$238,[75]MONTHLY!$A$244:$U$287,[75]MONTHLY!$A$291:$U$330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'[76]Fax a enviar'!#REF!</definedName>
    <definedName name="as" hidden="1">'[76]Fax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[74]SOLVENCIA!$D$48</definedName>
    <definedName name="Assistance">[77]Sheet1!$B$2:$T$56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[78]nonopec!$D$424:$D$433</definedName>
    <definedName name="atrade" localSheetId="4">[19]!atrade</definedName>
    <definedName name="atrade">[19]!atrade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'[79]OECD wgt'!$B$13</definedName>
    <definedName name="Austria_wt">'[79]OECD wgt'!$B$14</definedName>
    <definedName name="Average_Daily_Depreciation">'[80]Inter-Bank'!$G$5</definedName>
    <definedName name="Average_Weekly_Depreciation">'[80]Inter-Bank'!$K$5</definedName>
    <definedName name="Average_Weekly_Inter_Bank_Exchange_Rate">'[80]Inter-Bank'!$H$5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[60]CIRRs!$C$67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'[46]Annual Tables'!#REF!</definedName>
    <definedName name="base">'[81]K.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'[81]K. IMF Base'!#REF!</definedName>
    <definedName name="baseflow" localSheetId="10">'[81]K. IMF Base'!#REF!</definedName>
    <definedName name="baseflow" localSheetId="4">'[81]K. IMF Base'!#REF!</definedName>
    <definedName name="baseflow">'[81]K.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'[82]Crédito SPNF (fiscal)'!#REF!</definedName>
    <definedName name="BDEAC">[60]CIRRs!$C$70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[60]CIRRs!$C$79</definedName>
    <definedName name="Bei" localSheetId="5">[83]terms!#REF!</definedName>
    <definedName name="Bei" localSheetId="10">[83]terms!#REF!</definedName>
    <definedName name="Bei" localSheetId="4">[83]terms!#REF!</definedName>
    <definedName name="Bei">[83]terms!#REF!</definedName>
    <definedName name="Belgium_wt">'[79]OECD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'[84]Vaciado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4">[85]!BFLD_DF</definedName>
    <definedName name="BFLD_DF">[85]!BFLD_DF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[47]raw!#REF!</definedName>
    <definedName name="BIO" localSheetId="10">[47]raw!#REF!</definedName>
    <definedName name="BIO" localSheetId="4">[47]raw!#REF!</definedName>
    <definedName name="BIO">[47]raw!#REF!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[86]RECIMP99!$A$1:$Q$74</definedName>
    <definedName name="BLOQUE2">[86]RECIMP2000!$A$1:$Q$74</definedName>
    <definedName name="BLOQUE3">[86]RECIMP99!$A$274:$Q$274</definedName>
    <definedName name="BLOQUE4">[86]RECIMP2000real!$A$1:$Q$74</definedName>
    <definedName name="BLOQUE5">[86]RECIMP99!$V$1:$AK$74</definedName>
    <definedName name="BLOQUE6">[86]RECIMP2000!$W$1:$AJ$75</definedName>
    <definedName name="BLOQUE7">[86]RECIMP99!$V$274:$AK$274</definedName>
    <definedName name="BLOQUE8">[86]RECIMP2000real!$V$1:$AK$74</definedName>
    <definedName name="BLPH1" hidden="1">'[87]Ex rate bloom'!$A$4</definedName>
    <definedName name="BLPH2" hidden="1">'[87]Ex rate bloom'!$D$4</definedName>
    <definedName name="BLPH3" hidden="1">'[87]Ex rate bloom'!$G$4</definedName>
    <definedName name="BLPH4" hidden="1">'[87]Ex rate bloom'!$J$4</definedName>
    <definedName name="BLPH5" hidden="1">'[87]Ex rate bloom'!$M$4</definedName>
    <definedName name="BLPH6" hidden="1">'[87]Ex rate bloom'!$P$4</definedName>
    <definedName name="BLPH7" hidden="1">'[87]Ex rate bloom'!$S$4</definedName>
    <definedName name="BLPH8" hidden="1">'[87]Ex rate bloom'!$V$4</definedName>
    <definedName name="BM" localSheetId="5">#REF!</definedName>
    <definedName name="BM" localSheetId="10">#REF!</definedName>
    <definedName name="BM" localSheetId="4">#REF!</definedName>
    <definedName name="BM">#REF!</definedName>
    <definedName name="BMG">[88]Q6!$E$28:$AH$28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[70]BCP!#REF!</definedName>
    <definedName name="BOLETIN" localSheetId="10">[70]BCP!#REF!</definedName>
    <definedName name="BOLETIN" localSheetId="4">[70]BCP!#REF!</definedName>
    <definedName name="BOLETIN">[70]BCP!#REF!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4">[89]!BORRA_CUADROS</definedName>
    <definedName name="BORRA_CUADROS">[89]!BORRA_CUADROS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[74]BRECHA!$E$3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[88]Q6!$E$26:$AH$26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'[58]base de datos MODULO I'!$B$4:$E$49</definedName>
    <definedName name="CalificIndica">'[58]base de datos MODULO I'!$F$5:$AM$50</definedName>
    <definedName name="CAMARON" localSheetId="5">#REF!</definedName>
    <definedName name="CAMARON" localSheetId="10">#REF!</definedName>
    <definedName name="CAMARON" localSheetId="4">#REF!</definedName>
    <definedName name="CAMARON">#REF!</definedName>
    <definedName name="Canada_wt">'[79]OECD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'[58]Ranking Bancario'!$J$4:$N$54</definedName>
    <definedName name="Capitalizacion">'[58]Calidad del Activo'!$A$5:$K$24</definedName>
    <definedName name="CAr" localSheetId="5">#REF!</definedName>
    <definedName name="CAr" localSheetId="10">#REF!</definedName>
    <definedName name="CAr" localSheetId="4">#REF!</definedName>
    <definedName name="CAr">#REF!</definedName>
    <definedName name="CAS">[74]CASCADA!$C$4</definedName>
    <definedName name="Cascada">[90]Hoja3!$B$1:$L$98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[25]Programa!#REF!</definedName>
    <definedName name="ccme98">[24]Programa!#REF!</definedName>
    <definedName name="ccme98j" localSheetId="10">[25]Programa!#REF!</definedName>
    <definedName name="ccme98j">[24]Programa!#REF!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[60]CIRRs!$C$81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[68]Q1!#REF!</definedName>
    <definedName name="CHK1.1">[67]Q1!#REF!</definedName>
    <definedName name="CHK2.1" localSheetId="10">[68]Q2!#REF!</definedName>
    <definedName name="CHK2.1">[67]Q2!#REF!</definedName>
    <definedName name="CHK2.2" localSheetId="10">[68]Q2!#REF!</definedName>
    <definedName name="CHK2.2">[67]Q2!#REF!</definedName>
    <definedName name="CHK2.3" localSheetId="10">[68]Q2!#REF!</definedName>
    <definedName name="CHK2.3">[67]Q2!#REF!</definedName>
    <definedName name="CHK5.1" localSheetId="5">#REF!</definedName>
    <definedName name="CHK5.1" localSheetId="10">#REF!</definedName>
    <definedName name="CHK5.1" localSheetId="4">#REF!</definedName>
    <definedName name="CHK5.1">#REF!</definedName>
    <definedName name="cin" localSheetId="10">[25]Programa!#REF!</definedName>
    <definedName name="cin" localSheetId="4">[24]Programa!#REF!</definedName>
    <definedName name="cin">[24]Programa!#REF!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[70]BCP!#REF!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'[58]Ranking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[91]!base-flow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[24]Programa!#REF!</definedName>
    <definedName name="coma" localSheetId="10">[25]Programa!#REF!</definedName>
    <definedName name="coma" localSheetId="4">[24]Programa!#REF!</definedName>
    <definedName name="coma">[24]Programa!#REF!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[92]MONTHLY!$BP$4:$CA$4</definedName>
    <definedName name="cons12mon" localSheetId="5">'[93]GDP projections'!#REF!</definedName>
    <definedName name="cons12mon" localSheetId="10">'[93]GDP projections'!#REF!</definedName>
    <definedName name="cons12mon" localSheetId="4">'[93]GDP projections'!#REF!</definedName>
    <definedName name="cons12mon">'[93]GDP projections'!#REF!</definedName>
    <definedName name="CONS2">[92]MONTHLY!$CB$4:$CM$4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'[93]GDP projections'!#REF!</definedName>
    <definedName name="consperc" localSheetId="10">'[93]GDP projections'!#REF!</definedName>
    <definedName name="consperc" localSheetId="4">'[93]GDP projections'!#REF!</definedName>
    <definedName name="consperc">'[93]GDP projections'!#REF!</definedName>
    <definedName name="consqtr" localSheetId="5">'[93]GDP projections'!#REF!</definedName>
    <definedName name="consqtr" localSheetId="10">'[93]GDP projections'!#REF!</definedName>
    <definedName name="consqtr" localSheetId="4">'[93]GDP projections'!#REF!</definedName>
    <definedName name="consqtr">'[93]GDP projections'!#REF!</definedName>
    <definedName name="CONTENTS" localSheetId="10">[94]Contents!$A$1:$F$36</definedName>
    <definedName name="CONTENTS">[95]Contents!$A$1:$F$36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'[84]Vaciado 1'!$D$126</definedName>
    <definedName name="CostoVentasY2">'[84]Vaciado 1'!$E$126</definedName>
    <definedName name="CostoVentasY3">'[84]Vaciado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'[96]Exchange Rate chart'!#REF!</definedName>
    <definedName name="CountryName" localSheetId="10">'[97]Exchange Rate chart'!#REF!</definedName>
    <definedName name="CountryName" localSheetId="4">'[96]Exchange Rate chart'!#REF!</definedName>
    <definedName name="CountryName">'[96]Exchange Rate chart'!#REF!</definedName>
    <definedName name="cp" localSheetId="5" hidden="1">'[98]C Summary'!#REF!</definedName>
    <definedName name="cp" localSheetId="10" hidden="1">'[98]C Summary'!#REF!</definedName>
    <definedName name="cp" localSheetId="4" hidden="1">'[98]C Summary'!#REF!</definedName>
    <definedName name="cp" hidden="1">'[98]C Summary'!#REF!</definedName>
    <definedName name="CPF" localSheetId="5">#REF!</definedName>
    <definedName name="CPF" localSheetId="10">#REF!</definedName>
    <definedName name="CPF" localSheetId="4">#REF!</definedName>
    <definedName name="CPF">#REF!</definedName>
    <definedName name="CPI">[99]CPI!$A$4:$M$160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[100]SUPUESTOS!A$15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[24]Programa!#REF!</definedName>
    <definedName name="cred98" localSheetId="10">[25]Programa!#REF!</definedName>
    <definedName name="cred98" localSheetId="4">[24]Programa!#REF!</definedName>
    <definedName name="cred98">[24]Programa!#REF!</definedName>
    <definedName name="cred98j" localSheetId="5">[24]Programa!#REF!</definedName>
    <definedName name="cred98j" localSheetId="10">[25]Programa!#REF!</definedName>
    <definedName name="cred98j" localSheetId="4">[24]Programa!#REF!</definedName>
    <definedName name="cred98j">[24]Programa!#REF!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[92]MONTHLY!$B$437:$Z$444</definedName>
    <definedName name="CRUDE2">[92]MONTHLY!$B$451:$Z$458</definedName>
    <definedName name="CRUDE3">[92]MONTHLY!$B$465:$Z$472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'[101]fondo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[70]BCP!#REF!</definedName>
    <definedName name="culo">'[102]graf 1'!$A$1:$IV$2</definedName>
    <definedName name="cuman" localSheetId="10">[71]Contribution!$C$378:$DC$392</definedName>
    <definedName name="cuman">[72]Contribution!$C$378:$DC$392</definedName>
    <definedName name="Cuota">'[58]Dinámica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[103]Current!$D$66</definedName>
    <definedName name="CurrVintage">[104]Current!$D$66</definedName>
    <definedName name="cutoff">'[105]LIC cutoff'!$A$2:$B$15</definedName>
    <definedName name="CYEAR2021" localSheetId="10">[106]Coal!$B$583:$J$583</definedName>
    <definedName name="CYEAR2021" localSheetId="4">[107]Coal!$B$583:$J$583</definedName>
    <definedName name="CYEAR2021">[107]Coal!$B$583:$J$583</definedName>
    <definedName name="CYEAR2022" localSheetId="10">[106]Coal!$K$583:$V$583</definedName>
    <definedName name="CYEAR2022" localSheetId="4">[107]Coal!$K$583:$V$583</definedName>
    <definedName name="CYEAR2022">[107]Coal!$K$583:$V$583</definedName>
    <definedName name="CYEAR2023" localSheetId="10">[106]Coal!$W$583:$AH$583</definedName>
    <definedName name="CYEAR2023" localSheetId="4">[107]Coal!$W$583:$AH$583</definedName>
    <definedName name="CYEAR2023">[107]Coal!$W$583:$AH$583</definedName>
    <definedName name="CYEAR2024" localSheetId="10">[106]Coal!$AI$583:$AT$583</definedName>
    <definedName name="CYEAR2024" localSheetId="4">[107]Coal!$AI$583:$AT$583</definedName>
    <definedName name="CYEAR2024">[107]Coal!$AI$583:$AT$583</definedName>
    <definedName name="CYEAR2025" localSheetId="10">[106]Coal!$AU$583:$AX$583</definedName>
    <definedName name="CYEAR2025" localSheetId="4">[107]Coal!$AU$583:$AX$583</definedName>
    <definedName name="CYEAR2025">[107]Coal!$AU$583:$AX$583</definedName>
    <definedName name="d" localSheetId="5" hidden="1">'[108]Fax a enviar'!#REF!</definedName>
    <definedName name="d" localSheetId="10" hidden="1">'[108]Fax a enviar'!#REF!</definedName>
    <definedName name="d" localSheetId="4" hidden="1">'[108]Fax a enviar'!#REF!</definedName>
    <definedName name="d" hidden="1">'[108]Fax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[109]DA!#REF!</definedName>
    <definedName name="D_EDNA_D">[109]DA!#REF!</definedName>
    <definedName name="D_EDNA_T">[109]DA!#REF!</definedName>
    <definedName name="D_EDNE">[109]DA!#REF!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'[80]Inter-Bank'!$E$5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[110]Tablas!$IV$1:$IV$2</definedName>
    <definedName name="dates">'[54]shared data'!$S$8:$S$155</definedName>
    <definedName name="DATES_A">'[54]shared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[25]Programa!#REF!</definedName>
    <definedName name="dcc98j">[24]Programa!#REF!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'[80]Inter-Bank'!$B$5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[69]Debt!#REF!</definedName>
    <definedName name="DEBT_NEW" localSheetId="10">[69]Debt!#REF!</definedName>
    <definedName name="DEBT_NEW" localSheetId="4">[69]Debt!#REF!</definedName>
    <definedName name="DEBT_NEW">[69]Debt!#REF!</definedName>
    <definedName name="DEBT_OLD" localSheetId="5">[69]Debt!#REF!</definedName>
    <definedName name="DEBT_OLD" localSheetId="10">[69]Debt!#REF!</definedName>
    <definedName name="DEBT_OLD" localSheetId="4">[69]Debt!#REF!</definedName>
    <definedName name="DEBT_OLD">[69]Debt!#REF!</definedName>
    <definedName name="DEBT_TOT" localSheetId="5">[69]Debt!#REF!</definedName>
    <definedName name="DEBT_TOT" localSheetId="10">[69]Debt!#REF!</definedName>
    <definedName name="DEBT_TOT" localSheetId="4">[69]Debt!#REF!</definedName>
    <definedName name="DEBT_TOT">[69]Debt!#REF!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[60]CIRRs!$C$84</definedName>
    <definedName name="DEMEURO" localSheetId="5">#REF!</definedName>
    <definedName name="DEMEURO" localSheetId="10">#REF!</definedName>
    <definedName name="DEMEURO" localSheetId="4">#REF!</definedName>
    <definedName name="DEMEURO">#REF!</definedName>
    <definedName name="Denmark_wt">'[79]OECD wgt'!$B$17</definedName>
    <definedName name="Department" localSheetId="5">'[96]Exchange Rate chart'!#REF!</definedName>
    <definedName name="Department" localSheetId="10">'[97]Exchange Rate chart'!#REF!</definedName>
    <definedName name="Department" localSheetId="4">'[96]Exchange Rate chart'!#REF!</definedName>
    <definedName name="Department">'[96]Exchange Rate chart'!#REF!</definedName>
    <definedName name="DependenciaBrecha">[111]ROE!$B$136</definedName>
    <definedName name="DependenciaBrecha2" localSheetId="10">[112]ROE!$B$136</definedName>
    <definedName name="DependenciaBrecha2">[113]ROE!$B$136</definedName>
    <definedName name="DependenciaSpread">[111]ROE!$B$134</definedName>
    <definedName name="DependenciaSpread2" localSheetId="10">[112]ROE!$B$134</definedName>
    <definedName name="DependenciaSpread2">[113]ROE!$B$134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[6]!df</definedName>
    <definedName name="dfdf" localSheetId="5" hidden="1">'[108]Fax a enviar'!#REF!</definedName>
    <definedName name="dfdf" localSheetId="10" hidden="1">'[108]Fax a enviar'!#REF!</definedName>
    <definedName name="dfdf" localSheetId="4" hidden="1">'[108]Fax a enviar'!#REF!</definedName>
    <definedName name="dfdf" hidden="1">'[108]Fax a enviar'!#REF!</definedName>
    <definedName name="dfdfsd" localSheetId="5" hidden="1">'[114]Fax a enviar'!#REF!</definedName>
    <definedName name="dfdfsd" localSheetId="10" hidden="1">'[114]Fax a enviar'!#REF!</definedName>
    <definedName name="dfdfsd" localSheetId="4" hidden="1">'[114]Fax a enviar'!#REF!</definedName>
    <definedName name="dfdfsd" hidden="1">'[114]Fax a enviar'!#REF!</definedName>
    <definedName name="dfdgfdfd" localSheetId="5" hidden="1">'[115]Fax a enviar'!#REF!</definedName>
    <definedName name="dfdgfdfd" localSheetId="10" hidden="1">'[115]Fax a enviar'!#REF!</definedName>
    <definedName name="dfdgfdfd" localSheetId="4" hidden="1">'[115]Fax a enviar'!#REF!</definedName>
    <definedName name="dfdgfdfd" hidden="1">'[115]Fax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[116]A.11!#REF!</definedName>
    <definedName name="DISB">[69]Debt!#REF!</definedName>
    <definedName name="Discount_IDA">[117]NPV!$B$28</definedName>
    <definedName name="Discount_IDA1" localSheetId="5">#REF!</definedName>
    <definedName name="Discount_IDA1" localSheetId="10">#REF!</definedName>
    <definedName name="Discount_IDA1" localSheetId="4">#REF!</definedName>
    <definedName name="Discount_IDA1">#REF!</definedName>
    <definedName name="Discount_NC" localSheetId="5">[117]NPV!#REF!</definedName>
    <definedName name="Discount_NC" localSheetId="10">[117]NPV!#REF!</definedName>
    <definedName name="Discount_NC" localSheetId="4">[117]NPV!#REF!</definedName>
    <definedName name="Discount_NC">[117]NPV!#REF!</definedName>
    <definedName name="DiscountRate" localSheetId="5">#REF!</definedName>
    <definedName name="DiscountRate" localSheetId="10">#REF!</definedName>
    <definedName name="DiscountRate" localSheetId="4">#REF!</definedName>
    <definedName name="DiscountRate">#REF!</definedName>
    <definedName name="divi">[118]Base!$H$2816</definedName>
    <definedName name="DIVISOOR">[119]Sheet2!$A$46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[100]RESULTADOS!$A$86:$IV$86</definedName>
    <definedName name="DMU" localSheetId="5">#REF!</definedName>
    <definedName name="DMU" localSheetId="10">#REF!</definedName>
    <definedName name="DMU" localSheetId="4">#REF!</definedName>
    <definedName name="DMU">#REF!</definedName>
    <definedName name="DNP">[100]SUPUESTOS!A$18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[100]SUPUESTOS!A$7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'[100]SMONET-FINANC'!$A$99:$IV$99</definedName>
    <definedName name="ds" localSheetId="5" hidden="1">'[108]Fax a enviar'!#REF!</definedName>
    <definedName name="ds" localSheetId="10" hidden="1">'[108]Fax a enviar'!#REF!</definedName>
    <definedName name="ds" localSheetId="4" hidden="1">'[108]Fax a enviar'!#REF!</definedName>
    <definedName name="ds" hidden="1">'[108]Fax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'[108]Fax a enviar'!#REF!</definedName>
    <definedName name="dsds" localSheetId="10" hidden="1">'[108]Fax a enviar'!#REF!</definedName>
    <definedName name="dsds" localSheetId="4" hidden="1">'[108]Fax a enviar'!#REF!</definedName>
    <definedName name="dsds" hidden="1">'[108]Fax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[100]RESULTADOS!$A$82:$IV$82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[83]terms!#REF!</definedName>
    <definedName name="ECU" localSheetId="5">#REF!</definedName>
    <definedName name="ECU" localSheetId="10">#REF!</definedName>
    <definedName name="ECU" localSheetId="4">#REF!</definedName>
    <definedName name="ECU">#REF!</definedName>
    <definedName name="EDNA">#N/A</definedName>
    <definedName name="EDNA_B" localSheetId="4">[109]Q6!#REF!</definedName>
    <definedName name="EDNA_B">[109]Q6!#REF!</definedName>
    <definedName name="EDNA_D" localSheetId="4">[109]Q7!#REF!</definedName>
    <definedName name="EDNA_D">[109]Q7!#REF!</definedName>
    <definedName name="EDNA_T">[109]Q5!#REF!</definedName>
    <definedName name="EDNE">[109]Q7!#REF!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'[120]Fax a enviar'!#REF!</definedName>
    <definedName name="efdgd" hidden="1">'[120]Fax a enviar'!#REF!</definedName>
    <definedName name="EfectivoCuentasBancarias">'[84]Vaciado 1'!$D$13</definedName>
    <definedName name="efefte" localSheetId="5" hidden="1">'[120]Fax a enviar'!#REF!</definedName>
    <definedName name="efefte" localSheetId="10" hidden="1">'[120]Fax a enviar'!#REF!</definedName>
    <definedName name="efefte" localSheetId="4" hidden="1">'[120]Fax a enviar'!#REF!</definedName>
    <definedName name="efefte" hidden="1">'[120]Fax a enviar'!#REF!</definedName>
    <definedName name="efsdfsd" localSheetId="5" hidden="1">#REF!</definedName>
    <definedName name="efsdfsd" localSheetId="10" hidden="1">#REF!</definedName>
    <definedName name="efsdfsd" localSheetId="4" hidden="1">#REF!</definedName>
    <definedName name="efsdfsd" hidden="1">#REF!</definedName>
    <definedName name="EIB">[60]CIRRs!$C$61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[121]FIN!#REF!</definedName>
    <definedName name="ELV" localSheetId="10">[122]FIN!#REF!</definedName>
    <definedName name="ELV" localSheetId="4">[121]FIN!#REF!</definedName>
    <definedName name="ELV">[121]FIN!#REF!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[24]Programa!#REF!</definedName>
    <definedName name="emi98j" localSheetId="10">[25]Programa!#REF!</definedName>
    <definedName name="emi98j" localSheetId="4">[24]Programa!#REF!</definedName>
    <definedName name="emi98j">[24]Programa!#REF!</definedName>
    <definedName name="emi98s" localSheetId="5">#REF!</definedName>
    <definedName name="emi98s" localSheetId="10">#REF!</definedName>
    <definedName name="emi98s" localSheetId="4">#REF!</definedName>
    <definedName name="emi98s">#REF!</definedName>
    <definedName name="EMISION" localSheetId="5">[70]BCP!#REF!</definedName>
    <definedName name="EMISION" localSheetId="10">[70]BCP!#REF!</definedName>
    <definedName name="EMISION" localSheetId="4">[70]BCP!#REF!</definedName>
    <definedName name="EMISION">[70]BCP!#REF!</definedName>
    <definedName name="EMIT">'[123]Ranking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'[108]Fax a enviar'!#REF!</definedName>
    <definedName name="erererer" hidden="1">'[108]Fax a enviar'!#REF!</definedName>
    <definedName name="ererwrw" localSheetId="4" hidden="1">'[115]Fax a enviar'!#REF!</definedName>
    <definedName name="ererwrw" hidden="1">'[115]Fax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[10]C!#REF!</definedName>
    <definedName name="ESTRUCTURA" hidden="1">[10]C!#REF!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[60]CIRRs!$C$62</definedName>
    <definedName name="EUR">[60]CIRRs!$C$87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[124]Sheet1!$N$2:$Q$26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[125]Main!$AB$25</definedName>
    <definedName name="Exportacion_Por_Importancia">[126]Macro1!$A$1</definedName>
    <definedName name="EXR_UPDATE" localSheetId="5">#REF!</definedName>
    <definedName name="EXR_UPDATE" localSheetId="10">#REF!</definedName>
    <definedName name="EXR_UPDATE" localSheetId="4">#REF!</definedName>
    <definedName name="EXR_UPDATE">#REF!</definedName>
    <definedName name="External_debt_indicators">[127]Table3!$F$8:$AB$437:'[127]Table3'!$AB$9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'[39]Fax a enviar'!#REF!</definedName>
    <definedName name="fdfd" localSheetId="10" hidden="1">'[39]Fax a enviar'!#REF!</definedName>
    <definedName name="fdfd" localSheetId="4" hidden="1">'[39]Fax a enviar'!#REF!</definedName>
    <definedName name="fdfd" hidden="1">'[39]Fax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'[39]Fax a enviar'!#REF!</definedName>
    <definedName name="fdfdf" localSheetId="10" hidden="1">'[39]Fax a enviar'!#REF!</definedName>
    <definedName name="fdfdf" localSheetId="4" hidden="1">'[39]Fax a enviar'!#REF!</definedName>
    <definedName name="fdfdf" hidden="1">'[39]Fax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'[114]Fax a enviar'!#REF!</definedName>
    <definedName name="fdfdsafsdf" localSheetId="10" hidden="1">'[114]Fax a enviar'!#REF!</definedName>
    <definedName name="fdfdsafsdf" localSheetId="4" hidden="1">'[114]Fax a enviar'!#REF!</definedName>
    <definedName name="fdfdsafsdf" hidden="1">'[114]Fax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'[76]Fax a enviar'!#REF!</definedName>
    <definedName name="fdfsd" localSheetId="10" hidden="1">'[76]Fax a enviar'!#REF!</definedName>
    <definedName name="fdfsd" localSheetId="4" hidden="1">'[76]Fax a enviar'!#REF!</definedName>
    <definedName name="fdfsd" hidden="1">'[76]Fax a enviar'!#REF!</definedName>
    <definedName name="feb" localSheetId="5">[24]Programa!#REF!</definedName>
    <definedName name="feb" localSheetId="10">[25]Programa!#REF!</definedName>
    <definedName name="feb" localSheetId="4">[24]Programa!#REF!</definedName>
    <definedName name="feb">[24]Programa!#REF!</definedName>
    <definedName name="FEB._89" localSheetId="5">#REF!</definedName>
    <definedName name="FEB._89" localSheetId="10">#REF!</definedName>
    <definedName name="FEB._89" localSheetId="4">#REF!</definedName>
    <definedName name="FEB._89">#REF!</definedName>
    <definedName name="fecha" localSheetId="5">[24]Programa!#REF!</definedName>
    <definedName name="fecha" localSheetId="10">[25]Programa!#REF!</definedName>
    <definedName name="fecha" localSheetId="4">[24]Programa!#REF!</definedName>
    <definedName name="fecha">[24]Programa!#REF!</definedName>
    <definedName name="fechas" localSheetId="10">[71]Contribution!$K$51:$DC$52</definedName>
    <definedName name="fechas">[72]Contribution!$K$51:$DC$52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'[108]Fax a enviar'!#REF!</definedName>
    <definedName name="fef" hidden="1">'[108]Fax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'[108]Fax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'[115]Fax a enviar'!#REF!</definedName>
    <definedName name="fghfghf" hidden="1">'[128]Fax a enviar'!#REF!</definedName>
    <definedName name="fhnfdj" hidden="1">'[108]Fax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'[79]OECD wgt'!$B$18</definedName>
    <definedName name="FIP" localSheetId="5">[129]Q4!#REF!</definedName>
    <definedName name="FIP" localSheetId="10">[129]Q4!#REF!</definedName>
    <definedName name="FIP" localSheetId="4">[129]Q4!#REF!</definedName>
    <definedName name="FIP">[129]Q4!#REF!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[129]Q4!#REF!</definedName>
    <definedName name="FLIBOR" localSheetId="10">[129]Q4!#REF!</definedName>
    <definedName name="FLIBOR" localSheetId="4">[129]Q4!#REF!</definedName>
    <definedName name="FLIBOR">[129]Q4!#REF!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[90]Hoja5!$X$1:$AF$61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[70]BCP!#REF!</definedName>
    <definedName name="FMI" localSheetId="10">[70]BCP!#REF!</definedName>
    <definedName name="FMI" localSheetId="4">[70]BCP!#REF!</definedName>
    <definedName name="FMI">[70]BCP!#REF!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[90]Hoja5!$J$1:$U$44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'[79]OECD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[130]C!#REF!</definedName>
    <definedName name="fsdfsd" hidden="1">[130]C!#REF!</definedName>
    <definedName name="fsdsdfa" localSheetId="4" hidden="1">'[114]Fax a enviar'!#REF!</definedName>
    <definedName name="fsdsdfa" hidden="1">'[114]Fax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8">#REF!</definedName>
    <definedName name="FUENTE">#REF!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[68]Q4!#REF!</definedName>
    <definedName name="GCB">[67]Q4!#REF!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[68]Q4!#REF!</definedName>
    <definedName name="GCND_NGDP">[67]Q4!#REF!</definedName>
    <definedName name="GCRG" localSheetId="5">#REF!</definedName>
    <definedName name="GCRG" localSheetId="10">#REF!</definedName>
    <definedName name="GCRG" localSheetId="4">#REF!</definedName>
    <definedName name="GCRG">#REF!</definedName>
    <definedName name="gdg" localSheetId="4" hidden="1">'[108]Fax a enviar'!#REF!</definedName>
    <definedName name="gdg" hidden="1">'[108]Fax a enviar'!#REF!</definedName>
    <definedName name="gdgd" hidden="1">'[120]Fax a enviar'!#REF!</definedName>
    <definedName name="gdp">[131]GDP_WEO!$A$3:$AB$188</definedName>
    <definedName name="gdpall">[131]GDP!$B$2:$AD$134</definedName>
    <definedName name="GDPDEFL" localSheetId="5">[132]NA!#REF!</definedName>
    <definedName name="GDPDEFL" localSheetId="10">[133]NA!#REF!</definedName>
    <definedName name="GDPDEFL" localSheetId="4">[132]NA!#REF!</definedName>
    <definedName name="GDPDEFL">[132]NA!#REF!</definedName>
    <definedName name="GDPOR" localSheetId="5">[132]NA!#REF!</definedName>
    <definedName name="GDPOR" localSheetId="10">[133]NA!#REF!</definedName>
    <definedName name="GDPOR" localSheetId="4">[132]NA!#REF!</definedName>
    <definedName name="GDPOR">[132]NA!#REF!</definedName>
    <definedName name="GDPOR_" localSheetId="5">[132]NA!#REF!</definedName>
    <definedName name="GDPOR_" localSheetId="10">[133]NA!#REF!</definedName>
    <definedName name="GDPOR_" localSheetId="4">[132]NA!#REF!</definedName>
    <definedName name="GDPOR_">[132]NA!#REF!</definedName>
    <definedName name="gdppc">[131]GDPpc_WEO!$A$3:$AC$188</definedName>
    <definedName name="Germany_wt">'[79]OECD wgt'!$B$6</definedName>
    <definedName name="Gestión">[90]Hoja2!$A$1:$L$76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[67]Q4!#REF!</definedName>
    <definedName name="GGB" localSheetId="10">[68]Q4!#REF!</definedName>
    <definedName name="GGB" localSheetId="4">[67]Q4!#REF!</definedName>
    <definedName name="GGB">[67]Q4!#REF!</definedName>
    <definedName name="GGB_NGDP">#N/A</definedName>
    <definedName name="GGBXI" localSheetId="5">[129]Q4!#REF!</definedName>
    <definedName name="GGBXI" localSheetId="10">[129]Q4!#REF!</definedName>
    <definedName name="GGBXI" localSheetId="4">[129]Q4!#REF!</definedName>
    <definedName name="GGBXI">[129]Q4!#REF!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'[134]J(Priv.Cap)'!#REF!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[129]Q4!#REF!</definedName>
    <definedName name="GGSB" localSheetId="10">[129]Q4!#REF!</definedName>
    <definedName name="GGSB" localSheetId="4">[129]Q4!#REF!</definedName>
    <definedName name="GGSB">[129]Q4!#REF!</definedName>
    <definedName name="GGSBXS" localSheetId="5">[129]Q4!#REF!</definedName>
    <definedName name="GGSBXS" localSheetId="10">[129]Q4!#REF!</definedName>
    <definedName name="GGSBXS" localSheetId="4">[129]Q4!#REF!</definedName>
    <definedName name="GGSBXS">[129]Q4!#REF!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[105]GNIpc!$A$1:$R$235</definedName>
    <definedName name="goafrica" localSheetId="4">[135]!goafrica</definedName>
    <definedName name="goafrica">[135]!goafrica</definedName>
    <definedName name="goasia" localSheetId="4">[135]!goasia</definedName>
    <definedName name="goasia">[135]!goasia</definedName>
    <definedName name="GOB" localSheetId="5">#REF!</definedName>
    <definedName name="GOB" localSheetId="10">#REF!</definedName>
    <definedName name="GOB" localSheetId="4">#REF!</definedName>
    <definedName name="GOB">#REF!</definedName>
    <definedName name="goeeup" localSheetId="4">[135]!goeeup</definedName>
    <definedName name="goeeup">[135]!goeeup</definedName>
    <definedName name="GOESC96" localSheetId="5">#REF!</definedName>
    <definedName name="GOESC96" localSheetId="10">#REF!</definedName>
    <definedName name="GOESC96" localSheetId="4">#REF!</definedName>
    <definedName name="GOESC96">#REF!</definedName>
    <definedName name="goeurope" localSheetId="4">[135]!goeurope</definedName>
    <definedName name="goeurope">[135]!goeurope</definedName>
    <definedName name="golamerica" localSheetId="4">[135]!golamerica</definedName>
    <definedName name="golamerica">[135]!golamerica</definedName>
    <definedName name="gomeast" localSheetId="4">[135]!gomeast</definedName>
    <definedName name="gomeast">[135]!gomeast</definedName>
    <definedName name="gooecd" localSheetId="4">[135]!gooecd</definedName>
    <definedName name="gooecd">[135]!gooecd</definedName>
    <definedName name="goopec" localSheetId="4">[135]!goopec</definedName>
    <definedName name="goopec">[135]!goopec</definedName>
    <definedName name="gosummary" localSheetId="4">[135]!gosummary</definedName>
    <definedName name="gosummary">[135]!gosummary</definedName>
    <definedName name="_xlnm.Recorder" localSheetId="5">#REF!</definedName>
    <definedName name="_xlnm.Recorder" localSheetId="10">#REF!</definedName>
    <definedName name="_xlnm.Recorder" localSheetId="4">#REF!</definedName>
    <definedName name="_xlnm.Recorder">#REF!</definedName>
    <definedName name="Grace_IDA">[117]NPV!$B$25</definedName>
    <definedName name="Grace_IDA1" localSheetId="5">#REF!</definedName>
    <definedName name="Grace_IDA1" localSheetId="10">#REF!</definedName>
    <definedName name="Grace_IDA1" localSheetId="4">#REF!</definedName>
    <definedName name="Grace_IDA1">#REF!</definedName>
    <definedName name="Grace_NC" localSheetId="5">[117]NPV!#REF!</definedName>
    <definedName name="Grace_NC" localSheetId="10">[117]NPV!#REF!</definedName>
    <definedName name="Grace_NC" localSheetId="4">[117]NPV!#REF!</definedName>
    <definedName name="Grace_NC">[117]NPV!#REF!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[6]!grafico</definedName>
    <definedName name="GRÁFICO_10.3.1.">'[101]GRÁFICO DE FONDO POR AFILIADO'!$A$3:$H$35</definedName>
    <definedName name="GRÁFICO_10.3.2">'[101]GRÁFICO DE FONDO POR AFILIADO'!$A$36:$H$68</definedName>
    <definedName name="GRÁFICO_10.3.3">'[101]GRÁFICO DE FONDO POR AFILIADO'!$A$69:$H$101</definedName>
    <definedName name="GRÁFICO_10.3.4.">'[101]GRÁFICO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'[79]OECD wgt'!$B$19</definedName>
    <definedName name="grtrt" localSheetId="5" hidden="1">'[115]Fax a enviar'!#REF!</definedName>
    <definedName name="grtrt" localSheetId="10" hidden="1">'[115]Fax a enviar'!#REF!</definedName>
    <definedName name="grtrt" localSheetId="4" hidden="1">'[115]Fax a enviar'!#REF!</definedName>
    <definedName name="grtrt" hidden="1">'[115]Fax a enviar'!#REF!</definedName>
    <definedName name="Gstd" localSheetId="5">#REF!</definedName>
    <definedName name="Gstd" localSheetId="10">#REF!</definedName>
    <definedName name="Gstd" localSheetId="4">#REF!</definedName>
    <definedName name="Gstd">#REF!</definedName>
    <definedName name="GT">'[74]GT%'!$C$5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[106]Gold!$B$583:$J$583</definedName>
    <definedName name="GYEAR2021" localSheetId="4">[107]Gold!$B$583:$J$583</definedName>
    <definedName name="GYEAR2021">[107]Gold!$B$583:$J$583</definedName>
    <definedName name="GYEAR2022" localSheetId="10">[106]Gold!$K$583:$U$583</definedName>
    <definedName name="GYEAR2022" localSheetId="4">[107]Gold!$K$583:$U$583</definedName>
    <definedName name="GYEAR2022">[107]Gold!$K$583:$U$583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'[54]shared data'!$A$1:$G$5</definedName>
    <definedName name="hfhf" localSheetId="5">#REF!</definedName>
    <definedName name="hfhf" localSheetId="10">#REF!</definedName>
    <definedName name="hfhf" localSheetId="4">#REF!</definedName>
    <definedName name="hfhf">#REF!</definedName>
    <definedName name="hfhfhf" localSheetId="4" hidden="1">'[108]Fax a enviar'!#REF!</definedName>
    <definedName name="hfhfhf" hidden="1">'[108]Fax a enviar'!#REF!</definedName>
    <definedName name="hhh" localSheetId="4" hidden="1">'[136]J(Priv.Cap)'!#REF!</definedName>
    <definedName name="hhh" hidden="1">'[136]J(Priv.Cap)'!#REF!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'[80]Inter-Bank'!$L$5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'[115]Fax a enviar'!#REF!</definedName>
    <definedName name="hjkhgkky" localSheetId="10" hidden="1">'[115]Fax a enviar'!#REF!</definedName>
    <definedName name="hjkhgkky" localSheetId="4" hidden="1">'[115]Fax a enviar'!#REF!</definedName>
    <definedName name="hjkhgkky" hidden="1">'[115]Fax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'[39]Fax a enviar'!#REF!</definedName>
    <definedName name="holalalala" localSheetId="10" hidden="1">'[39]Fax a enviar'!#REF!</definedName>
    <definedName name="holalalala" localSheetId="4" hidden="1">'[39]Fax a enviar'!#REF!</definedName>
    <definedName name="holalalala" hidden="1">'[39]Fax a enviar'!#REF!</definedName>
    <definedName name="holallll" localSheetId="5">#REF!</definedName>
    <definedName name="holallll" localSheetId="10">#REF!</definedName>
    <definedName name="holallll" localSheetId="4">#REF!</definedName>
    <definedName name="holallll">#REF!</definedName>
    <definedName name="hora" localSheetId="5">[24]Programa!#REF!</definedName>
    <definedName name="hora" localSheetId="10">[25]Programa!#REF!</definedName>
    <definedName name="hora" localSheetId="4">[24]Programa!#REF!</definedName>
    <definedName name="hora">[24]Programa!#REF!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[78]nonopec!#REF!</definedName>
    <definedName name="HVYNONO1" localSheetId="10">[78]nonopec!#REF!</definedName>
    <definedName name="HVYNONO1" localSheetId="4">[78]nonopec!#REF!</definedName>
    <definedName name="HVYNONO1">[78]nonopec!#REF!</definedName>
    <definedName name="HVYNONO2" localSheetId="5">[78]nonopec!#REF!</definedName>
    <definedName name="HVYNONO2" localSheetId="10">[78]nonopec!#REF!</definedName>
    <definedName name="HVYNONO2" localSheetId="4">[78]nonopec!#REF!</definedName>
    <definedName name="HVYNONO2">[78]nonopec!#REF!</definedName>
    <definedName name="HVYNONOPEC" localSheetId="4">[78]nonopec!#REF!</definedName>
    <definedName name="HVYNONOPEC">[78]nonopec!#REF!</definedName>
    <definedName name="HVYOECD">[78]nonopec!#REF!</definedName>
    <definedName name="HVYOPEC">[78]nonopec!#REF!</definedName>
    <definedName name="HVYSUMM">[78]nonopec!#REF!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'[74]IBCA-MOODY´S'!$C$4</definedName>
    <definedName name="Ibrd">[60]CIRRs!$C$63</definedName>
    <definedName name="Iceland_wt">'[79]OECD wgt'!$B$21</definedName>
    <definedName name="IDA">[60]CIRRs!$C$64</definedName>
    <definedName name="IDA_assistance">'[137]tab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[60]CIRRs!$C$65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'[108]Fax a enviar'!#REF!</definedName>
    <definedName name="iiiiiiiiiiii" localSheetId="10" hidden="1">'[108]Fax a enviar'!#REF!</definedName>
    <definedName name="iiiiiiiiiiii" localSheetId="4" hidden="1">'[108]Fax a enviar'!#REF!</definedName>
    <definedName name="iiiiiiiiiiii" hidden="1">'[108]Fax a enviar'!#REF!</definedName>
    <definedName name="iiiiiiiiiiiiiiiii" localSheetId="5" hidden="1">'[108]Fax a enviar'!#REF!</definedName>
    <definedName name="iiiiiiiiiiiiiiiii" localSheetId="10" hidden="1">'[108]Fax a enviar'!#REF!</definedName>
    <definedName name="iiiiiiiiiiiiiiiii" localSheetId="4" hidden="1">'[108]Fax a enviar'!#REF!</definedName>
    <definedName name="iiiiiiiiiiiiiiiii" hidden="1">'[108]Fax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'[17]Base Original'!#REF!</definedName>
    <definedName name="Importaciones" hidden="1">'[17]Base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[24]Programa!#REF!</definedName>
    <definedName name="INDICE" localSheetId="10">[25]Programa!#REF!</definedName>
    <definedName name="INDICE" localSheetId="4">[24]Programa!#REF!</definedName>
    <definedName name="INDICE">[24]Programa!#REF!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[100]SUPUESTOS!A$21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[99]CPI!$A$210:$M$354</definedName>
    <definedName name="info" localSheetId="5">#REF!</definedName>
    <definedName name="info" localSheetId="10">#REF!</definedName>
    <definedName name="info" localSheetId="4">#REF!</definedName>
    <definedName name="info">#REF!</definedName>
    <definedName name="INFOGER" localSheetId="5">[70]BCP!#REF!</definedName>
    <definedName name="INFOGER" localSheetId="10">[70]BCP!#REF!</definedName>
    <definedName name="INFOGER" localSheetId="4">[70]BCP!#REF!</definedName>
    <definedName name="INFOGER">[70]BCP!#REF!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[21]Input!#REF!</definedName>
    <definedName name="INPUT_2">[21]Input!#REF!</definedName>
    <definedName name="INPUT_4" localSheetId="4">[21]Input!#REF!</definedName>
    <definedName name="INPUT_4">[21]Input!#REF!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[138]Master!$AK$5:$AK$10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'[58]Ranking Bancario'!$BF$5:$BJ$54</definedName>
    <definedName name="Int.Inv">'[58]Ranking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[117]NPV!$B$27</definedName>
    <definedName name="Interest_IDA1" localSheetId="5">#REF!</definedName>
    <definedName name="Interest_IDA1" localSheetId="10">#REF!</definedName>
    <definedName name="Interest_IDA1" localSheetId="4">#REF!</definedName>
    <definedName name="Interest_IDA1">#REF!</definedName>
    <definedName name="Interest_NC" localSheetId="5">[117]NPV!#REF!</definedName>
    <definedName name="Interest_NC" localSheetId="10">[117]NPV!#REF!</definedName>
    <definedName name="Interest_NC" localSheetId="4">[117]NPV!#REF!</definedName>
    <definedName name="Interest_NC">[117]NPV!#REF!</definedName>
    <definedName name="InterestRate" localSheetId="5">#REF!</definedName>
    <definedName name="InterestRate" localSheetId="10">#REF!</definedName>
    <definedName name="InterestRate" localSheetId="4">#REF!</definedName>
    <definedName name="InterestRate">#REF!</definedName>
    <definedName name="inthalf">[139]Sheet4!$C$58:$G$112</definedName>
    <definedName name="INTR_NEW" localSheetId="5">[69]Debt!#REF!</definedName>
    <definedName name="INTR_NEW" localSheetId="10">[69]Debt!#REF!</definedName>
    <definedName name="INTR_NEW" localSheetId="4">[69]Debt!#REF!</definedName>
    <definedName name="INTR_NEW">[69]Debt!#REF!</definedName>
    <definedName name="INTR_OLD" localSheetId="5">[69]Debt!#REF!</definedName>
    <definedName name="INTR_OLD" localSheetId="10">[69]Debt!#REF!</definedName>
    <definedName name="INTR_OLD" localSheetId="4">[69]Debt!#REF!</definedName>
    <definedName name="INTR_OLD">[69]Debt!#REF!</definedName>
    <definedName name="INTR_RAT" localSheetId="5">[69]Debt!#REF!</definedName>
    <definedName name="INTR_RAT" localSheetId="10">[69]Debt!#REF!</definedName>
    <definedName name="INTR_RAT" localSheetId="4">[69]Debt!#REF!</definedName>
    <definedName name="INTR_RAT">[69]Debt!#REF!</definedName>
    <definedName name="INTR_TOT" localSheetId="5">[69]Debt!#REF!</definedName>
    <definedName name="INTR_TOT" localSheetId="10">[69]Debt!#REF!</definedName>
    <definedName name="INTR_TOT" localSheetId="4">[69]Debt!#REF!</definedName>
    <definedName name="INTR_TOT">[69]Debt!#REF!</definedName>
    <definedName name="IPC" localSheetId="4">[140]ipc!#REF!</definedName>
    <definedName name="IPC">[140]ipc!#REF!</definedName>
    <definedName name="ipc98j" localSheetId="10">[25]Programa!#REF!</definedName>
    <definedName name="ipc98j">[24]Programa!#REF!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'[79]OECD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[60]CIRRs!$C$68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'[79]OECD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'[41]Proposed arrangements'!#REF!</definedName>
    <definedName name="JJ" localSheetId="5">#REF!</definedName>
    <definedName name="JJ" localSheetId="10">#REF!</definedName>
    <definedName name="JJ" localSheetId="4">#REF!</definedName>
    <definedName name="JJ">#REF!</definedName>
    <definedName name="jjj" localSheetId="4" hidden="1">'[76]Fax a enviar'!#REF!</definedName>
    <definedName name="jjj" hidden="1">'[76]Fax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'[134]J(Priv.Cap)'!#REF!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'[123]Ranking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'[108]Fax a enviar'!#REF!</definedName>
    <definedName name="khkh" localSheetId="10" hidden="1">'[108]Fax a enviar'!#REF!</definedName>
    <definedName name="khkh" localSheetId="4" hidden="1">'[108]Fax a enviar'!#REF!</definedName>
    <definedName name="khkh" hidden="1">'[108]Fax a enviar'!#REF!</definedName>
    <definedName name="KID">'[123]base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'[108]Fax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[141]M!#REF!</definedName>
    <definedName name="kkkkk" hidden="1">'[142]J(Priv.Cap)'!#REF!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'[108]Fax a enviar'!#REF!</definedName>
    <definedName name="kykiyu" localSheetId="10" hidden="1">'[108]Fax a enviar'!#REF!</definedName>
    <definedName name="kykiyu" localSheetId="4" hidden="1">'[108]Fax a enviar'!#REF!</definedName>
    <definedName name="kykiyu" hidden="1">'[108]Fax a enviar'!#REF!</definedName>
    <definedName name="L" localSheetId="5">[129]DA!#REF!</definedName>
    <definedName name="L" localSheetId="10">[129]DA!#REF!</definedName>
    <definedName name="L" localSheetId="4">[129]DA!#REF!</definedName>
    <definedName name="L">[129]DA!#REF!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[78]nonopec!#REF!</definedName>
    <definedName name="LGTNONO2">[78]nonopec!#REF!</definedName>
    <definedName name="LGTNONOPEC">[78]nonopec!#REF!</definedName>
    <definedName name="LGTNSUMM">[78]nonopec!#REF!</definedName>
    <definedName name="LGTOECD">[78]nonopec!#REF!</definedName>
    <definedName name="LGTOPEC">[78]nonopec!#REF!</definedName>
    <definedName name="LGTPCNT">[78]nonopec!#REF!</definedName>
    <definedName name="LIBOR3">[100]SUPUESTOS!$A$12:$IV$12</definedName>
    <definedName name="LIBOR6">[100]SUPUESTOS!A$11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[24]Programa!#REF!</definedName>
    <definedName name="liqc" localSheetId="10">[25]Programa!#REF!</definedName>
    <definedName name="liqc" localSheetId="4">[24]Programa!#REF!</definedName>
    <definedName name="liqc">[24]Programa!#REF!</definedName>
    <definedName name="liqd" localSheetId="5">[24]Programa!#REF!</definedName>
    <definedName name="liqd" localSheetId="10">[25]Programa!#REF!</definedName>
    <definedName name="liqd" localSheetId="4">[24]Programa!#REF!</definedName>
    <definedName name="liqd">[24]Programa!#REF!</definedName>
    <definedName name="Liquidez">'[58]Ranking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[68]Q3!#REF!</definedName>
    <definedName name="LLF">[67]Q3!#REF!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[143]M!#REF!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'[80]Inter-Bank'!$M$5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[77]Sheet3!$O$1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[86]MACROS!$A$1:$A$1</definedName>
    <definedName name="maintabs">[36]QNEWLOR!$B$3:$G$17,[36]QNEWLOR!$B$20:$G$87,[36]QNEWLOR!$B$90:$G$159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[25]Programa!#REF!</definedName>
    <definedName name="mar">[24]Programa!#REF!</definedName>
    <definedName name="MAR._89" localSheetId="5">#REF!</definedName>
    <definedName name="MAR._89" localSheetId="10">#REF!</definedName>
    <definedName name="MAR._89" localSheetId="4">#REF!</definedName>
    <definedName name="MAR._89">#REF!</definedName>
    <definedName name="Maturity_IDA">[117]NPV!$B$26</definedName>
    <definedName name="Maturity_IDA1" localSheetId="5">#REF!</definedName>
    <definedName name="Maturity_IDA1" localSheetId="10">#REF!</definedName>
    <definedName name="Maturity_IDA1" localSheetId="4">#REF!</definedName>
    <definedName name="Maturity_IDA1">#REF!</definedName>
    <definedName name="Maturity_NC" localSheetId="5">[117]NPV!#REF!</definedName>
    <definedName name="Maturity_NC" localSheetId="10">[117]NPV!#REF!</definedName>
    <definedName name="Maturity_NC" localSheetId="4">[117]NPV!#REF!</definedName>
    <definedName name="Maturity_NC">[117]NPV!#REF!</definedName>
    <definedName name="may" localSheetId="5">[24]Programa!#REF!</definedName>
    <definedName name="may" localSheetId="10">[25]Programa!#REF!</definedName>
    <definedName name="may" localSheetId="4">[24]Programa!#REF!</definedName>
    <definedName name="may">[24]Programa!#REF!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[24]Programa!#REF!</definedName>
    <definedName name="me" localSheetId="10">[25]Programa!#REF!</definedName>
    <definedName name="me" localSheetId="4">[24]Programa!#REF!</definedName>
    <definedName name="me">[24]Programa!#REF!</definedName>
    <definedName name="Mecon">'[102]graf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[144]Codigos!$A$14:$B$25</definedName>
    <definedName name="MEX" localSheetId="5">#REF!</definedName>
    <definedName name="MEX" localSheetId="10">#REF!</definedName>
    <definedName name="MEX" localSheetId="4">#REF!</definedName>
    <definedName name="MEX">#REF!</definedName>
    <definedName name="MFISCAL" localSheetId="5">'[46]Annual Raw Data'!#REF!</definedName>
    <definedName name="MFISCAL" localSheetId="10">'[46]Annual Raw Data'!#REF!</definedName>
    <definedName name="MFISCAL" localSheetId="4">'[46]Annual Raw Data'!#REF!</definedName>
    <definedName name="MFISCAL">'[46]Annual Raw Data'!#REF!</definedName>
    <definedName name="mflowsa" localSheetId="4">[19]!mflowsa</definedName>
    <definedName name="mflowsa">[19]!mflowsa</definedName>
    <definedName name="mflowsq" localSheetId="4">[19]!mflowsq</definedName>
    <definedName name="mflowsq">[19]!mflowsq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[78]nonopec!$D$426:$D$426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[21]OUTPUT!#REF!</definedName>
    <definedName name="MISC4">[21]OUTPUT!#REF!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[70]BCP!#REF!</definedName>
    <definedName name="MNDATES" localSheetId="5">#REF!</definedName>
    <definedName name="MNDATES" localSheetId="10">#REF!</definedName>
    <definedName name="MNDATES" localSheetId="4">#REF!</definedName>
    <definedName name="MNDATES">#REF!</definedName>
    <definedName name="MNP" localSheetId="4">[70]BCP!#REF!</definedName>
    <definedName name="MNP">[70]BCP!#REF!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[99]CPI!$A$403:$N$559</definedName>
    <definedName name="MONTHS">[92]MONTHLY!$BV$3:$CG$3</definedName>
    <definedName name="MONY" localSheetId="5">#REF!</definedName>
    <definedName name="MONY" localSheetId="10">#REF!</definedName>
    <definedName name="MONY" localSheetId="4">#REF!</definedName>
    <definedName name="MONY">#REF!</definedName>
    <definedName name="moodys" localSheetId="5">'[145]Credit ratings on 1st issues'!#REF!</definedName>
    <definedName name="moodys" localSheetId="10">'[145]Credit ratings on 1st issues'!#REF!</definedName>
    <definedName name="moodys" localSheetId="4">'[145]Credit ratings on 1st issues'!#REF!</definedName>
    <definedName name="moodys">'[145]Credit ratings on 1st issues'!#REF!</definedName>
    <definedName name="MPETROLEO" localSheetId="5">#REF!</definedName>
    <definedName name="MPETROLEO" localSheetId="10">#REF!</definedName>
    <definedName name="MPETROLEO" localSheetId="4">#REF!</definedName>
    <definedName name="MPETROLEO">#REF!</definedName>
    <definedName name="msci">[124]Sheet1!$H$2:$K$24</definedName>
    <definedName name="mscid">[124]Sheet1!$B$2:$E$24</definedName>
    <definedName name="mscil">[124]Sheet1!$H$2:$K$24</definedName>
    <definedName name="mstocksa" localSheetId="4">[19]!mstocksa</definedName>
    <definedName name="mstocksa">[19]!mstocksa</definedName>
    <definedName name="mstocksq" localSheetId="4">[19]!mstocksq</definedName>
    <definedName name="mstocksq">[19]!mstocksq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'[54]shared data'!$B$7:$O$7</definedName>
    <definedName name="NAMES_A">'[54]shared data'!$B$5:$B$223</definedName>
    <definedName name="names_w" localSheetId="5">#REF!</definedName>
    <definedName name="names_w" localSheetId="10">#REF!</definedName>
    <definedName name="names_w" localSheetId="4">#REF!</definedName>
    <definedName name="names_w">#REF!</definedName>
    <definedName name="NC_R" localSheetId="5">[67]Q1!#REF!</definedName>
    <definedName name="NC_R" localSheetId="10">[68]Q1!#REF!</definedName>
    <definedName name="NC_R" localSheetId="4">[67]Q1!#REF!</definedName>
    <definedName name="NC_R">[67]Q1!#REF!</definedName>
    <definedName name="NCG">#N/A</definedName>
    <definedName name="NCG_R">#N/A</definedName>
    <definedName name="NCP">#N/A</definedName>
    <definedName name="NCP_R">#N/A</definedName>
    <definedName name="Ndf">[60]CIRRs!$C$69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'[79]OECD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[67]Q1!#REF!</definedName>
    <definedName name="NFB_R" localSheetId="10">[68]Q1!#REF!</definedName>
    <definedName name="NFB_R" localSheetId="4">[67]Q1!#REF!</definedName>
    <definedName name="NFB_R">[67]Q1!#REF!</definedName>
    <definedName name="NFB_R_GDP" localSheetId="5">[67]Q1!#REF!</definedName>
    <definedName name="NFB_R_GDP" localSheetId="10">[68]Q1!#REF!</definedName>
    <definedName name="NFB_R_GDP" localSheetId="4">[67]Q1!#REF!</definedName>
    <definedName name="NFB_R_GDP">[67]Q1!#REF!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[44]OPS!#REF!</definedName>
    <definedName name="NFPS_" localSheetId="10">[45]OPS!#REF!</definedName>
    <definedName name="NFPS_" localSheetId="4">[44]OPS!#REF!</definedName>
    <definedName name="NFPS_">[44]OPS!#REF!</definedName>
    <definedName name="NGDP">#N/A</definedName>
    <definedName name="NGDP_D" localSheetId="5">[67]Q3!#REF!</definedName>
    <definedName name="NGDP_D" localSheetId="10">[68]Q3!#REF!</definedName>
    <definedName name="NGDP_D" localSheetId="4">[67]Q3!#REF!</definedName>
    <definedName name="NGDP_D">[67]Q3!#REF!</definedName>
    <definedName name="NGDP_DG">#N/A</definedName>
    <definedName name="NGDP_R">#N/A</definedName>
    <definedName name="NGDP_RG">#N/A</definedName>
    <definedName name="ngdp2">[43]Q2!$E$47:$AH$47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[68]Q2!#REF!</definedName>
    <definedName name="NGSP">[67]Q2!#REF!</definedName>
    <definedName name="NI" localSheetId="10">[68]Q2!#REF!</definedName>
    <definedName name="NI">[67]Q2!#REF!</definedName>
    <definedName name="NI_GDP" localSheetId="10">[68]Q2!#REF!</definedName>
    <definedName name="NI_GDP">[67]Q2!#REF!</definedName>
    <definedName name="NI_NGDP" localSheetId="10">[68]Q2!#REF!</definedName>
    <definedName name="NI_NGDP">[67]Q2!#REF!</definedName>
    <definedName name="NI_R" localSheetId="10">[68]Q1!#REF!</definedName>
    <definedName name="NI_R">[67]Q1!#REF!</definedName>
    <definedName name="NINV">#N/A</definedName>
    <definedName name="NINV_R">#N/A</definedName>
    <definedName name="NINV_R_GDP" localSheetId="10">[68]Q1!#REF!</definedName>
    <definedName name="NINV_R_GDP">[67]Q1!#REF!</definedName>
    <definedName name="njkg" localSheetId="10">[5]!njkg</definedName>
    <definedName name="njkg">[6]!njkg</definedName>
    <definedName name="NLG">[60]CIRRs!$C$99</definedName>
    <definedName name="NM">#N/A</definedName>
    <definedName name="NM_R">#N/A</definedName>
    <definedName name="nmBlankCell">'[146]Table 2.1 from DDP program'!$A$2:$A$2</definedName>
    <definedName name="nmBlankRow" localSheetId="5">[147]EDT!#REF!</definedName>
    <definedName name="nmBlankRow" localSheetId="10">[147]EDT!#REF!</definedName>
    <definedName name="nmBlankRow" localSheetId="4">[147]EDT!#REF!</definedName>
    <definedName name="nmBlankRow">[147]EDT!#REF!</definedName>
    <definedName name="nmColumnHeader">[147]EDT!$3:$3</definedName>
    <definedName name="nmData">[147]EDT!$B$4:$AA$36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[147]EDT!#REF!</definedName>
    <definedName name="nmIndexTable" localSheetId="10">[147]EDT!#REF!</definedName>
    <definedName name="nmIndexTable" localSheetId="4">[147]EDT!#REF!</definedName>
    <definedName name="nmIndexTable">[147]EDT!#REF!</definedName>
    <definedName name="nmReportFooter">'[148]Table 1'!$29:$29</definedName>
    <definedName name="nmReportHeader">#N/A</definedName>
    <definedName name="nmReportNotes">'[148]Table 1'!$30:$30</definedName>
    <definedName name="nmRowHeader">[147]EDT!$A$4:$A$36</definedName>
    <definedName name="NMS" localSheetId="5">[67]Q2!#REF!</definedName>
    <definedName name="NMS" localSheetId="10">[68]Q2!#REF!</definedName>
    <definedName name="NMS" localSheetId="4">[67]Q2!#REF!</definedName>
    <definedName name="NMS">[67]Q2!#REF!</definedName>
    <definedName name="NMS_R" localSheetId="5">[67]Q1!#REF!</definedName>
    <definedName name="NMS_R" localSheetId="10">[68]Q1!#REF!</definedName>
    <definedName name="NMS_R" localSheetId="4">[67]Q1!#REF!</definedName>
    <definedName name="NMS_R">[67]Q1!#REF!</definedName>
    <definedName name="nmScale" localSheetId="5">[147]EDT!#REF!</definedName>
    <definedName name="nmScale" localSheetId="10">[147]EDT!#REF!</definedName>
    <definedName name="nmScale" localSheetId="4">[147]EDT!#REF!</definedName>
    <definedName name="nmScale">[147]EDT!#REF!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'[82]Crédito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[78]nonopec!$D$29:$AD$70</definedName>
    <definedName name="NONOECD2">[78]nonopec!$D$71:$AD$135</definedName>
    <definedName name="NONOPEC">[78]nonopec!$D$136:$AD$155</definedName>
    <definedName name="NOPEC1">[92]MONTHLY!$BP$19:$CA$19</definedName>
    <definedName name="NOPEC2">[92]MONTHLY!$CB$19:$CM$19</definedName>
    <definedName name="NORM1">[92]MONTHLY!$A$5:$O$117</definedName>
    <definedName name="NORM2">[92]MONTHLY!$A$422:$Z$491</definedName>
    <definedName name="NORM3">[92]MONTHLY!$A$334:$Z$380</definedName>
    <definedName name="Norway_wt">'[79]OECD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[149]UPLOAD!#REF!</definedName>
    <definedName name="Notes" localSheetId="10">[149]UPLOAD!#REF!</definedName>
    <definedName name="Notes" localSheetId="4">[149]UPLOAD!#REF!</definedName>
    <definedName name="Notes">[149]UPLOAD!#REF!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[78]nonopec!$D$157:$AD$204</definedName>
    <definedName name="NTDD_R" localSheetId="5">[67]Q1!#REF!</definedName>
    <definedName name="NTDD_R" localSheetId="10">[68]Q1!#REF!</definedName>
    <definedName name="NTDD_R" localSheetId="4">[67]Q1!#REF!</definedName>
    <definedName name="NTDD_R">[67]Q1!#REF!</definedName>
    <definedName name="NTDD_RG" localSheetId="4">[85]!NTDD_RG</definedName>
    <definedName name="NTDD_RG">[85]!NTDD_RG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[67]Q2!#REF!</definedName>
    <definedName name="NXS" localSheetId="10">[68]Q2!#REF!</definedName>
    <definedName name="NXS" localSheetId="4">[67]Q2!#REF!</definedName>
    <definedName name="NXS">[67]Q2!#REF!</definedName>
    <definedName name="NXS_R" localSheetId="5">[67]Q1!#REF!</definedName>
    <definedName name="NXS_R" localSheetId="10">[68]Q1!#REF!</definedName>
    <definedName name="NXS_R" localSheetId="4">[67]Q1!#REF!</definedName>
    <definedName name="NXS_R">[67]Q1!#REF!</definedName>
    <definedName name="NYEAR2021" localSheetId="10">[106]Nickel!$B$583:$J$583</definedName>
    <definedName name="NYEAR2021" localSheetId="4">[107]Nickel!$B$583:$J$583</definedName>
    <definedName name="NYEAR2021">[107]Nickel!$B$583:$J$583</definedName>
    <definedName name="NYEAR2022" localSheetId="10">[106]Nickel!$K$583:$V$583</definedName>
    <definedName name="NYEAR2022" localSheetId="4">[107]Nickel!$K$583:$V$583</definedName>
    <definedName name="NYEAR2022">[107]Nickel!$K$583:$V$583</definedName>
    <definedName name="NYEAR2023" localSheetId="10">[106]Nickel!$W$583:$AH$583</definedName>
    <definedName name="NYEAR2023" localSheetId="4">[107]Nickel!$W$583:$AH$583</definedName>
    <definedName name="NYEAR2023">[107]Nickel!$W$583:$AH$583</definedName>
    <definedName name="NYEAR2024" localSheetId="10">[106]Nickel!$AI$583:$AT$583</definedName>
    <definedName name="NYEAR2024" localSheetId="4">[107]Nickel!$AI$583:$AT$583</definedName>
    <definedName name="NYEAR2024">[107]Nickel!$AI$583:$AT$583</definedName>
    <definedName name="NYEAR2025" localSheetId="10">[106]Nickel!$AU$583:$BF$583</definedName>
    <definedName name="NYEAR2025" localSheetId="4">[107]Nickel!$AU$583:$BF$583</definedName>
    <definedName name="NYEAR2025">[107]Nickel!$AU$583:$BF$583</definedName>
    <definedName name="NZ_wt">'[79]OECD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[78]nonopec!$D$1:$AD$28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'[108]Fax a enviar'!#REF!</definedName>
    <definedName name="oiulfdgdgh" localSheetId="10" hidden="1">'[108]Fax a enviar'!#REF!</definedName>
    <definedName name="oiulfdgdgh" localSheetId="4" hidden="1">'[108]Fax a enviar'!#REF!</definedName>
    <definedName name="oiulfdgdgh" hidden="1">'[108]Fax a enviar'!#REF!</definedName>
    <definedName name="OK" localSheetId="5">#REF!</definedName>
    <definedName name="OK" localSheetId="10">#REF!</definedName>
    <definedName name="OK" localSheetId="4">#REF!</definedName>
    <definedName name="OK">#REF!</definedName>
    <definedName name="OnShow" localSheetId="4">'[150]SPNF Acuerdo Incl. Int.'!OnShow</definedName>
    <definedName name="OnShow">'[150]SPNF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[78]nonopec!$D$204:$AD$251</definedName>
    <definedName name="OPEC1">[92]MONTHLY!$BP$12:$CA$12</definedName>
    <definedName name="OPEC2">[92]MONTHLY!$CB$12:$CM$12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[25]Programa!#REF!</definedName>
    <definedName name="otros98">[24]Programa!#REF!</definedName>
    <definedName name="otros98j" localSheetId="10">[25]Programa!#REF!</definedName>
    <definedName name="otros98j">[24]Programa!#REF!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[94]E!$AJ$98:$AX$115</definedName>
    <definedName name="Parmeshwar">[95]E!$AJ$98:$AX$115</definedName>
    <definedName name="PARTIDA" localSheetId="5">[151]SPNF!#REF!</definedName>
    <definedName name="PARTIDA" localSheetId="10">[152]SPNF!#REF!</definedName>
    <definedName name="PARTIDA" localSheetId="4">[151]SPNF!#REF!</definedName>
    <definedName name="PARTIDA">[151]SPNF!#REF!</definedName>
    <definedName name="PAS" localSheetId="5">#REF!</definedName>
    <definedName name="PAS" localSheetId="10">#REF!</definedName>
    <definedName name="PAS" localSheetId="4">#REF!</definedName>
    <definedName name="PAS">#REF!</definedName>
    <definedName name="pastel">#N/A</definedName>
    <definedName name="Path_Data">'[54]shared data'!$B$8</definedName>
    <definedName name="Path_System">'[54]shared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[68]Q1!#REF!</definedName>
    <definedName name="pchNM_R">[67]Q1!#REF!</definedName>
    <definedName name="pchNMG_R" localSheetId="10">[68]Q1!#REF!</definedName>
    <definedName name="pchNMG_R">[67]Q1!#REF!</definedName>
    <definedName name="pchNX_R" localSheetId="10">[68]Q1!#REF!</definedName>
    <definedName name="pchNX_R">[67]Q1!#REF!</definedName>
    <definedName name="pchNXG_R" localSheetId="10">[68]Q1!#REF!</definedName>
    <definedName name="pchNXG_R">[67]Q1!#REF!</definedName>
    <definedName name="PCNTLGT">[78]nonopec!#REF!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[100]SUPUESTOS!A$14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[24]Programa!#REF!</definedName>
    <definedName name="pib98j" localSheetId="10">[25]Programa!#REF!</definedName>
    <definedName name="pib98j" localSheetId="4">[24]Programa!#REF!</definedName>
    <definedName name="pib98j">[24]Programa!#REF!</definedName>
    <definedName name="pib98s" localSheetId="5">[24]Programa!#REF!</definedName>
    <definedName name="pib98s" localSheetId="10">[25]Programa!#REF!</definedName>
    <definedName name="pib98s" localSheetId="4">[24]Programa!#REF!</definedName>
    <definedName name="pib98s">[24]Programa!#REF!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[25]Programa!#REF!</definedName>
    <definedName name="plame98">[24]Programa!#REF!</definedName>
    <definedName name="plame98j" localSheetId="10">[25]Programa!#REF!</definedName>
    <definedName name="plame98j">[24]Programa!#REF!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[25]Programa!#REF!</definedName>
    <definedName name="plazo98">[24]Programa!#REF!</definedName>
    <definedName name="plazo98j" localSheetId="10">[25]Programa!#REF!</definedName>
    <definedName name="plazo98j">[24]Programa!#REF!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'[108]Fax a enviar'!#REF!</definedName>
    <definedName name="poooooooooo" localSheetId="10" hidden="1">'[108]Fax a enviar'!#REF!</definedName>
    <definedName name="poooooooooo" localSheetId="4" hidden="1">'[108]Fax a enviar'!#REF!</definedName>
    <definedName name="poooooooooo" hidden="1">'[108]Fax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'[79]OECD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[78]nonopec!#REF!</definedName>
    <definedName name="PRES1" localSheetId="10">[78]nonopec!#REF!</definedName>
    <definedName name="PRES1" localSheetId="4">[78]nonopec!#REF!</definedName>
    <definedName name="PRES1">[78]nonopec!#REF!</definedName>
    <definedName name="PRES2" localSheetId="5">[78]nonopec!#REF!</definedName>
    <definedName name="PRES2" localSheetId="10">[78]nonopec!#REF!</definedName>
    <definedName name="PRES2" localSheetId="4">[78]nonopec!#REF!</definedName>
    <definedName name="PRES2">[78]nonopec!#REF!</definedName>
    <definedName name="PRES3" localSheetId="4">[78]nonopec!#REF!</definedName>
    <definedName name="PRES3">[78]nonopec!#REF!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[125]Links!$A$1:$F$33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[117]FSUOUT!$B$2:$V$32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'[153]2003'!#REF!</definedName>
    <definedName name="Prog1998" localSheetId="10">'[153]2003'!#REF!</definedName>
    <definedName name="Prog1998" localSheetId="4">'[153]2003'!#REF!</definedName>
    <definedName name="Prog1998">'[153]2003'!#REF!</definedName>
    <definedName name="progra" localSheetId="5">#REF!</definedName>
    <definedName name="progra" localSheetId="10">#REF!</definedName>
    <definedName name="progra" localSheetId="4">#REF!</definedName>
    <definedName name="progra">#REF!</definedName>
    <definedName name="proj00" localSheetId="5">[154]sources!#REF!</definedName>
    <definedName name="proj00" localSheetId="10">[154]sources!#REF!</definedName>
    <definedName name="proj00" localSheetId="4">[154]sources!#REF!</definedName>
    <definedName name="proj00">[154]sources!#REF!</definedName>
    <definedName name="PROJ98" localSheetId="5">#REF!</definedName>
    <definedName name="PROJ98" localSheetId="10">#REF!</definedName>
    <definedName name="PROJ98" localSheetId="4">#REF!</definedName>
    <definedName name="PROJ98">#REF!</definedName>
    <definedName name="prom">[74]Promedio!$CD$90</definedName>
    <definedName name="promgraf" localSheetId="5">[155]GRAFPROM!#REF!</definedName>
    <definedName name="promgraf" localSheetId="10">[155]GRAFPROM!#REF!</definedName>
    <definedName name="promgraf" localSheetId="4">[155]GRAFPROM!#REF!</definedName>
    <definedName name="promgraf">[155]GRAFPROM!#REF!</definedName>
    <definedName name="Prop.Demanda">'[58]Ranking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[139]Sheet4!$C$3:$G$57</definedName>
    <definedName name="PRPINTSEPT">[156]STOCK!$D$4:$W$102</definedName>
    <definedName name="prueba" localSheetId="10">[5]!prueba</definedName>
    <definedName name="prueba">[6]!prueba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'[157]Input PSBR;Q-F'!#REF!</definedName>
    <definedName name="psbr" localSheetId="10">'[157]Input PSBR;Q-F'!#REF!</definedName>
    <definedName name="psbr" localSheetId="4">'[157]Input PSBR;Q-F'!#REF!</definedName>
    <definedName name="psbr">'[157]Input PSBR;Q-F'!#REF!</definedName>
    <definedName name="PSBR_TRIM" localSheetId="5">'[158]Resultado BC'!#REF!</definedName>
    <definedName name="PSBR_TRIM" localSheetId="10">'[158]Resultado BC'!#REF!</definedName>
    <definedName name="PSBR_TRIM" localSheetId="4">'[158]Resultado BC'!#REF!</definedName>
    <definedName name="PSBR_TRIM">'[158]Resultado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[48]raw!$A$1:$N$232</definedName>
    <definedName name="q">[49]raw!$A$1:$N$232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'[159]Quarterly Raw Data'!#REF!</definedName>
    <definedName name="qq" hidden="1">'[136]J(Priv.Cap)'!#REF!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'[160]Authnot Prelim'!#REF!</definedName>
    <definedName name="QTAB7">'[159]Quarterly MacroFlow'!#REF!</definedName>
    <definedName name="QTAB7A">'[159]Quarterly MacroFlow'!#REF!</definedName>
    <definedName name="QtrData">'[160]Authnot Prelim'!#REF!</definedName>
    <definedName name="quality">[78]nonopec!$D$400:$AD$423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'[45]CGvt Rev'!#REF!</definedName>
    <definedName name="RANGLIST">'[44]CGvt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[111]ROE!$B$136</definedName>
    <definedName name="RDDic03_2" localSheetId="10">[112]ROE!$B$136</definedName>
    <definedName name="RDDic03_2">[113]ROE!$B$136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'[50]RED Table 41'!$A$7:$I$114</definedName>
    <definedName name="red42b">'[51]RED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[77]Sheet1!$I$1</definedName>
    <definedName name="reducido">#N/A</definedName>
    <definedName name="REF" localSheetId="5">#REF!</definedName>
    <definedName name="REF" localSheetId="10">#REF!</definedName>
    <definedName name="REF" localSheetId="4">#REF!</definedName>
    <definedName name="REF">#REF!</definedName>
    <definedName name="REFERENCIA1">[74]ARBOL!$E$10:$BK$10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[25]Programa!#REF!</definedName>
    <definedName name="renegocia">[24]Programa!#REF!</definedName>
    <definedName name="Rentabilidad">[90]Hoja1!$A$1:$L$77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[74]RESUMEN!$C$5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'[161]Evolución Deuda Ene-jun 2004'!#REF!</definedName>
    <definedName name="RESUMEN1">'[162]TP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'[108]Fax a enviar'!#REF!</definedName>
    <definedName name="revenue">[77]Sheet3!$A$747:$IV$747</definedName>
    <definedName name="REVENUE_" localSheetId="5">'[44]CGvt Rev'!#REF!</definedName>
    <definedName name="REVENUE_" localSheetId="10">'[45]CGvt Rev'!#REF!</definedName>
    <definedName name="REVENUE_" localSheetId="4">'[44]CGvt Rev'!#REF!</definedName>
    <definedName name="REVENUE_">'[44]CGvt Rev'!#REF!</definedName>
    <definedName name="Revisions">[77]Sheet1!$B$4:$M$46</definedName>
    <definedName name="rf" localSheetId="5">[24]Programa!#REF!</definedName>
    <definedName name="rf" localSheetId="10">[25]Programa!#REF!</definedName>
    <definedName name="rf" localSheetId="4">[24]Programa!#REF!</definedName>
    <definedName name="rf">[24]Programa!#REF!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[163]EERProfile!$B$2</definedName>
    <definedName name="RgCName">[163]EERProfile!$A$2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[163]EERProfile!$O$2</definedName>
    <definedName name="RgFdBper">[163]EERProfile!$M$2</definedName>
    <definedName name="RgFdDefBaseYr">[163]EERProfile!$P$2</definedName>
    <definedName name="RgFdEper">[163]EERProfile!$N$2</definedName>
    <definedName name="RgFdGrFoot">[163]EERProfile!$AC$2</definedName>
    <definedName name="RgFdGrSeries">[163]EERProfile!$AA$2:$AA$7</definedName>
    <definedName name="RgFdGrSeriesVal">[163]EERProfile!$AB$2:$AB$7</definedName>
    <definedName name="RgFdGrType">[163]EERProfile!$Z$2</definedName>
    <definedName name="RgFdPartCseries">[163]EERProfile!$K$2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[163]EERProfile!$L$2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[163]EERProfile!$G$2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[25]Programa!#REF!</definedName>
    <definedName name="riqueza">[24]Programa!#REF!</definedName>
    <definedName name="rita" localSheetId="5">[164]Hoja2!$1:$1048576</definedName>
    <definedName name="rita" localSheetId="10">[165]Hoja2!$1:$1048576</definedName>
    <definedName name="rita" localSheetId="4">[164]Hoja2!$1:$1048576</definedName>
    <definedName name="rita">[166]Hoja2!$1:$1048576</definedName>
    <definedName name="rjyktuk" localSheetId="10">[5]!rjyktuk</definedName>
    <definedName name="rjyktuk">[6]!rjyktuk</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NM" localSheetId="5">#REF!</definedName>
    <definedName name="RNGNM" localSheetId="10">#REF!</definedName>
    <definedName name="RNGNM" localSheetId="4">#REF!</definedName>
    <definedName name="RNGNM">#REF!</definedName>
    <definedName name="rngQuestChecked">[125]ErrCheck!$A$3</definedName>
    <definedName name="ROE">[74]ROE!$C$4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[111]ROE!$B$136</definedName>
    <definedName name="RPJun02_2" localSheetId="10">[112]ROE!$B$136</definedName>
    <definedName name="RPJun02_2">[113]ROE!$B$136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'[59]COP FED'!#REF!</definedName>
    <definedName name="Rwvu.PLA2." localSheetId="10" hidden="1">'[59]COP FED'!#REF!</definedName>
    <definedName name="Rwvu.PLA2." localSheetId="4" hidden="1">'[59]COP FED'!#REF!</definedName>
    <definedName name="Rwvu.PLA2." hidden="1">'[59]COP FED'!#REF!</definedName>
    <definedName name="rx" localSheetId="5" hidden="1">#REF!</definedName>
    <definedName name="rx" localSheetId="10" hidden="1">#REF!</definedName>
    <definedName name="rx" localSheetId="4" hidden="1">#REF!</definedName>
    <definedName name="rx" hidden="1">#REF!</definedName>
    <definedName name="rXDR">[60]CIRRs!$C$109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'[167]BOP Summary'!$AU$1</definedName>
    <definedName name="SCEN2">'[168]BOP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'[108]Fax a enviar'!#REF!</definedName>
    <definedName name="sdsd" localSheetId="10" hidden="1">'[108]Fax a enviar'!#REF!</definedName>
    <definedName name="sdsd" localSheetId="4" hidden="1">'[108]Fax a enviar'!#REF!</definedName>
    <definedName name="sdsd" hidden="1">'[108]Fax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[151]SPNF!#REF!</definedName>
    <definedName name="SECTORES" localSheetId="10">[152]SPNF!#REF!</definedName>
    <definedName name="SECTORES" localSheetId="4">[151]SPNF!#REF!</definedName>
    <definedName name="SECTORES">[151]SPNF!#REF!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'[100]SFISCAL-MOD'!$A$146:$IV$146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'[145]Credit ratings on 1st issues'!#REF!</definedName>
    <definedName name="snp">'[145]Credit ratings on 1st issues'!#REF!</definedName>
    <definedName name="SOL">[74]SOLVENCIA!$D$5</definedName>
    <definedName name="Solvencia">'[58]Ranking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'[79]OECD wgt'!$B$31</definedName>
    <definedName name="SPG" localSheetId="5">#REF!</definedName>
    <definedName name="SPG" localSheetId="10">#REF!</definedName>
    <definedName name="SPG" localSheetId="4">#REF!</definedName>
    <definedName name="SPG">#REF!</definedName>
    <definedName name="SPN">#N/A</definedName>
    <definedName name="spnf" localSheetId="4">'[150]SPNF Acuerdo Incl. Int.'!spnf</definedName>
    <definedName name="spnf">'[150]SPNF Acuerdo Incl. Int.'!spnf</definedName>
    <definedName name="Spread_Between_Highest_and_Lowest_Rates">'[80]Inter-Bank'!$N$5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[169]IMATA!$B$45:$B$108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[156]STOCK!$D$4:$K$69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[13]BoP!$E$313:$BE$365</definedName>
    <definedName name="SUMA_FIJA_FINANCIADA_CON__LA_COPARTICIPACION_FEDERAL_DE_NACION__LEY_N__23621_ART._1">[4]C!$B$19:$N$19</definedName>
    <definedName name="SUMGDP" localSheetId="5">[132]NA!#REF!</definedName>
    <definedName name="SUMGDP" localSheetId="10">[133]NA!#REF!</definedName>
    <definedName name="SUMGDP" localSheetId="4">[132]NA!#REF!</definedName>
    <definedName name="SUMGDP">[132]NA!#REF!</definedName>
    <definedName name="SUMTAB">[170]CPI:NA!$A$272:$R$990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[92]MONTHLY!$A$87:$Q$193</definedName>
    <definedName name="SUPPLY2">[92]MONTHLY!$A$422:$Z$477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'[79]OECD wgt'!$B$32</definedName>
    <definedName name="SwitchColor" localSheetId="5">#REF!</definedName>
    <definedName name="SwitchColor" localSheetId="10">#REF!</definedName>
    <definedName name="SwitchColor" localSheetId="4">#REF!</definedName>
    <definedName name="SwitchColor">#REF!</definedName>
    <definedName name="Switzerland_wt">'[79]OECD wgt'!$B$33</definedName>
    <definedName name="Swvu.PLA1." localSheetId="5" hidden="1">'[59]COP FED'!#REF!</definedName>
    <definedName name="Swvu.PLA1." localSheetId="10" hidden="1">'[59]COP FED'!#REF!</definedName>
    <definedName name="Swvu.PLA1." localSheetId="4" hidden="1">'[59]COP FED'!#REF!</definedName>
    <definedName name="Swvu.PLA1." hidden="1">'[59]COP FED'!#REF!</definedName>
    <definedName name="Swvu.PLA2." hidden="1">'[59]COP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[171]Output_1!#REF!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'[46]Annual Tables'!#REF!</definedName>
    <definedName name="TAB6B">'[46]Annual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[172]RED47!$A$1:$I$53</definedName>
    <definedName name="TABLE_1">'[173]150dp'!$A$3:$K$94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'[173]150dp'!$A$1:$F$58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'[174]Table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[175]Stfrprtables!#REF!</definedName>
    <definedName name="Table5" localSheetId="10">[175]Stfrprtables!#REF!</definedName>
    <definedName name="Table5" localSheetId="4">[175]Stfrprtables!#REF!</definedName>
    <definedName name="Table5">[175]Stfrprtables!#REF!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'[54]shared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[176]A!$A$1:$T$54</definedName>
    <definedName name="Tbl_GFN" localSheetId="10">[177]Table_GEF!$B$2:$T$53</definedName>
    <definedName name="Tbl_GFN">[178]Table_GEF!$B$2:$T$53</definedName>
    <definedName name="tblChecks">[125]ErrCheck!$A$3:$E$5</definedName>
    <definedName name="tblLinks">[125]Links!$A$4:$F$33</definedName>
    <definedName name="tc">#VALUE!</definedName>
    <definedName name="TCN">[100]SREAL!A$158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'[115]Fax a enviar'!#REF!</definedName>
    <definedName name="tetetwe" localSheetId="10" hidden="1">'[115]Fax a enviar'!#REF!</definedName>
    <definedName name="tetetwe" localSheetId="4" hidden="1">'[115]Fax a enviar'!#REF!</definedName>
    <definedName name="tetetwe" hidden="1">'[115]Fax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'[108]Fax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[88]Q5!$E$23:$AH$23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[179]BCC!$A$1:$N$821,[179]BCC!$A$822:$N$1624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[21]Trade!#REF!</definedName>
    <definedName name="TRADE3">[21]Trade!#REF!</definedName>
    <definedName name="trans" localSheetId="5">#REF!</definedName>
    <definedName name="trans" localSheetId="10">#REF!</definedName>
    <definedName name="trans" localSheetId="4">#REF!</definedName>
    <definedName name="trans">#REF!</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4">[89]!TRANSFERENCIA</definedName>
    <definedName name="TRANSFERENCIA">[89]!TRANSFERENCIA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'[115]Fax a enviar'!#REF!</definedName>
    <definedName name="trert" localSheetId="10" hidden="1">'[115]Fax a enviar'!#REF!</definedName>
    <definedName name="trert" localSheetId="4" hidden="1">'[115]Fax a enviar'!#REF!</definedName>
    <definedName name="trert" hidden="1">'[115]Fax a enviar'!#REF!</definedName>
    <definedName name="TRIGO" localSheetId="5">#REF!</definedName>
    <definedName name="TRIGO" localSheetId="10">#REF!</definedName>
    <definedName name="TRIGO" localSheetId="4">#REF!</definedName>
    <definedName name="TRIGO">#REF!</definedName>
    <definedName name="Trim">[144]Codigos!$A$5:$E$11</definedName>
    <definedName name="trim9702" localSheetId="5">[180]bop1!#REF!</definedName>
    <definedName name="trim9702" localSheetId="10">[180]bop1!#REF!</definedName>
    <definedName name="trim9702" localSheetId="4">[180]bop1!#REF!</definedName>
    <definedName name="trim9702">[180]bop1!#REF!</definedName>
    <definedName name="trim9798990001" localSheetId="5">'[181]bop1datos rev'!#REF!</definedName>
    <definedName name="trim9798990001" localSheetId="10">'[181]bop1datos rev'!#REF!</definedName>
    <definedName name="trim9798990001" localSheetId="4">'[181]bop1datos rev'!#REF!</definedName>
    <definedName name="trim9798990001">'[181]bop1datos rev'!#REF!</definedName>
    <definedName name="trimestres9902" localSheetId="5">[180]bop1!#REF!</definedName>
    <definedName name="trimestres9902" localSheetId="10">[180]bop1!#REF!</definedName>
    <definedName name="trimestres9902" localSheetId="4">[180]bop1!#REF!</definedName>
    <definedName name="trimestres9902">[180]bop1!#REF!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'[115]Fax a enviar'!#REF!</definedName>
    <definedName name="trtert" localSheetId="10" hidden="1">'[115]Fax a enviar'!#REF!</definedName>
    <definedName name="trtert" localSheetId="4" hidden="1">'[115]Fax a enviar'!#REF!</definedName>
    <definedName name="trtert" hidden="1">'[115]Fax a enviar'!#REF!</definedName>
    <definedName name="trtr" localSheetId="5" hidden="1">'[115]Fax a enviar'!#REF!</definedName>
    <definedName name="trtr" localSheetId="10" hidden="1">'[115]Fax a enviar'!#REF!</definedName>
    <definedName name="trtr" localSheetId="4" hidden="1">'[115]Fax a enviar'!#REF!</definedName>
    <definedName name="trtr" hidden="1">'[115]Fax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'[115]Fax a enviar'!#REF!</definedName>
    <definedName name="ttetet" localSheetId="10" hidden="1">'[115]Fax a enviar'!#REF!</definedName>
    <definedName name="ttetet" localSheetId="4" hidden="1">'[115]Fax a enviar'!#REF!</definedName>
    <definedName name="ttetet" hidden="1">'[115]Fax a enviar'!#REF!</definedName>
    <definedName name="ttt" localSheetId="5" hidden="1">'[108]Fax a enviar'!#REF!</definedName>
    <definedName name="ttt" localSheetId="10" hidden="1">'[108]Fax a enviar'!#REF!</definedName>
    <definedName name="ttt" localSheetId="4" hidden="1">'[108]Fax a enviar'!#REF!</definedName>
    <definedName name="ttt" hidden="1">'[108]Fax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[143]M!#REF!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'[79]OECD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'[182]SVI table'!$E$10:$L$73</definedName>
    <definedName name="Uruguay">'[183]SVI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'[79]OECD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'[184]Quarterly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[25]Programa!#REF!</definedName>
    <definedName name="venci98">[24]Programa!#REF!</definedName>
    <definedName name="venci98j" localSheetId="10">[25]Programa!#REF!</definedName>
    <definedName name="venci98j">[24]Programa!#REF!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'[80]Inter-Bank'!$I$5</definedName>
    <definedName name="Weighted_Average_Inter_Bank_Exchange_Rate">'[80]Inter-Bank'!$C$5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4">'[150]SPNF Acuerdo Incl. Int.'!will</definedName>
    <definedName name="will">'[150]SPNF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[60]CIRRs!$C$59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[143]M!#REF!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[185]M!#REF!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'[186]PIB EN CORR'!#REF!</definedName>
    <definedName name="xa" localSheetId="10">'[187]PIB EN CORR'!#REF!</definedName>
    <definedName name="xa" localSheetId="4">'[186]PIB EN CORR'!#REF!</definedName>
    <definedName name="xa">'[186]PIB EN CORR'!#REF!</definedName>
    <definedName name="xaa">'[188]PIB EN CORR'!$AV$5:$AV$77</definedName>
    <definedName name="XandRev">'[137]tab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'[186]PIB EN CORR'!#REF!</definedName>
    <definedName name="xbb" localSheetId="10">'[187]PIB EN CORR'!#REF!</definedName>
    <definedName name="xbb" localSheetId="4">'[186]PIB EN CORR'!#REF!</definedName>
    <definedName name="xbb">'[186]PIB EN CORR'!#REF!</definedName>
    <definedName name="XBS">[100]SREAL!A$41</definedName>
    <definedName name="xc">'[102]graf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'[54]shared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[117]Q5!$A$1:$A$104</definedName>
    <definedName name="xxWRS_5">[117]Q6!$A$1:$A$160</definedName>
    <definedName name="xxWRS_6">[117]Q7!$A$1:$A$59</definedName>
    <definedName name="xxWRS_7">[117]Q5!$A$1:$A$109</definedName>
    <definedName name="xxWRS_8">[117]Q6!$A$1:$A$162</definedName>
    <definedName name="xxWRS_9">[117]Q7!$A$1:$A$61</definedName>
    <definedName name="xxx">[131]GDP_WEO!$A$3:$AB$188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'[76]Fax a enviar'!#REF!</definedName>
    <definedName name="ytyry" localSheetId="10" hidden="1">'[76]Fax a enviar'!#REF!</definedName>
    <definedName name="ytyry" localSheetId="4" hidden="1">'[76]Fax a enviar'!#REF!</definedName>
    <definedName name="ytyry" hidden="1">'[76]Fax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'[39]Fax a enviar'!#REF!</definedName>
    <definedName name="ytyty" localSheetId="10" hidden="1">'[39]Fax a enviar'!#REF!</definedName>
    <definedName name="ytyty" localSheetId="4" hidden="1">'[39]Fax a enviar'!#REF!</definedName>
    <definedName name="ytyty" hidden="1">'[39]Fax a enviar'!#REF!</definedName>
    <definedName name="ytytyt" localSheetId="5" hidden="1">'[39]Fax a enviar'!#REF!</definedName>
    <definedName name="ytytyt" localSheetId="10" hidden="1">'[39]Fax a enviar'!#REF!</definedName>
    <definedName name="ytytyt" localSheetId="4" hidden="1">'[39]Fax a enviar'!#REF!</definedName>
    <definedName name="ytytyt" hidden="1">'[39]Fax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'[114]Fax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'[115]Fax a enviar'!#REF!</definedName>
    <definedName name="yyyyyyyy" hidden="1">'[115]Fax a enviar'!#REF!</definedName>
    <definedName name="yyyyyyyyyyy" hidden="1">'[42]Fax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'[115]Fax a enviar'!#REF!</definedName>
    <definedName name="yyyyyyyyyyyyyyy" hidden="1">'[115]Fax a enviar'!#REF!</definedName>
    <definedName name="yyyyyyyyyyyyyyyyyyyyyy" localSheetId="4" hidden="1">'[108]Fax a enviar'!#REF!</definedName>
    <definedName name="yyyyyyyyyyyyyyyyyyyyyy" hidden="1">'[108]Fax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20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29" l="1"/>
  <c r="D15" i="29"/>
  <c r="E16" i="29"/>
  <c r="D16" i="29" l="1"/>
  <c r="E13" i="4"/>
  <c r="E64" i="4"/>
  <c r="F17" i="71"/>
  <c r="E12" i="71"/>
  <c r="E27" i="62" l="1"/>
  <c r="D12" i="62"/>
  <c r="C12" i="62"/>
  <c r="D80" i="27"/>
  <c r="E80" i="27"/>
  <c r="C80" i="27"/>
  <c r="D78" i="27"/>
  <c r="E78" i="27"/>
  <c r="D76" i="27"/>
  <c r="E76" i="27"/>
  <c r="D70" i="27"/>
  <c r="E70" i="27"/>
  <c r="D66" i="27"/>
  <c r="E66" i="27"/>
  <c r="D56" i="27"/>
  <c r="E56" i="27"/>
  <c r="D49" i="27"/>
  <c r="E49" i="27"/>
  <c r="D40" i="27"/>
  <c r="E40" i="27"/>
  <c r="D30" i="27"/>
  <c r="E30" i="27"/>
  <c r="D20" i="27"/>
  <c r="E20" i="27"/>
  <c r="D14" i="27"/>
  <c r="E14" i="27"/>
  <c r="D46" i="92"/>
  <c r="E46" i="92"/>
  <c r="D35" i="92"/>
  <c r="E35" i="92"/>
  <c r="D32" i="92"/>
  <c r="E32" i="92"/>
  <c r="E31" i="92" s="1"/>
  <c r="D29" i="92"/>
  <c r="E29" i="92"/>
  <c r="D27" i="92"/>
  <c r="E27" i="92"/>
  <c r="D22" i="92"/>
  <c r="E22" i="92"/>
  <c r="D19" i="92"/>
  <c r="E19" i="92"/>
  <c r="D15" i="92"/>
  <c r="E15" i="92"/>
  <c r="D16" i="92"/>
  <c r="E16" i="92"/>
  <c r="D27" i="91"/>
  <c r="E27" i="91"/>
  <c r="D25" i="91"/>
  <c r="E25" i="91"/>
  <c r="D23" i="91"/>
  <c r="E23" i="91"/>
  <c r="D20" i="91"/>
  <c r="D19" i="91" s="1"/>
  <c r="E20" i="91"/>
  <c r="E19" i="91" s="1"/>
  <c r="D17" i="91"/>
  <c r="E17" i="91"/>
  <c r="D15" i="91"/>
  <c r="E15" i="91"/>
  <c r="C15" i="91"/>
  <c r="D157" i="29"/>
  <c r="E157" i="29"/>
  <c r="E156" i="29" s="1"/>
  <c r="D156" i="29"/>
  <c r="D153" i="29"/>
  <c r="D152" i="29" s="1"/>
  <c r="E153" i="29"/>
  <c r="E152" i="29" s="1"/>
  <c r="D147" i="29"/>
  <c r="E147" i="29"/>
  <c r="D136" i="29"/>
  <c r="E136" i="29"/>
  <c r="D124" i="29"/>
  <c r="E124" i="29"/>
  <c r="D117" i="29"/>
  <c r="E117" i="29"/>
  <c r="D110" i="29"/>
  <c r="E110" i="29"/>
  <c r="D105" i="29"/>
  <c r="E105" i="29"/>
  <c r="D95" i="29"/>
  <c r="E95" i="29"/>
  <c r="D80" i="29"/>
  <c r="E80" i="29"/>
  <c r="E74" i="29" s="1"/>
  <c r="D75" i="29"/>
  <c r="D74" i="29" s="1"/>
  <c r="E75" i="29"/>
  <c r="D69" i="29"/>
  <c r="E69" i="29"/>
  <c r="D67" i="29"/>
  <c r="E67" i="29"/>
  <c r="D65" i="29"/>
  <c r="E65" i="29"/>
  <c r="D59" i="29"/>
  <c r="E59" i="29"/>
  <c r="D56" i="29"/>
  <c r="E56" i="29"/>
  <c r="D51" i="29"/>
  <c r="E51" i="29"/>
  <c r="D49" i="29"/>
  <c r="E49" i="29"/>
  <c r="D43" i="29"/>
  <c r="E43" i="29"/>
  <c r="D39" i="29"/>
  <c r="E39" i="29"/>
  <c r="D30" i="29"/>
  <c r="E30" i="29"/>
  <c r="D24" i="29"/>
  <c r="E24" i="29"/>
  <c r="D21" i="29"/>
  <c r="E21" i="29"/>
  <c r="C49" i="29"/>
  <c r="E75" i="27" l="1"/>
  <c r="D75" i="27"/>
  <c r="D13" i="27"/>
  <c r="E13" i="27"/>
  <c r="D31" i="92"/>
  <c r="D18" i="92"/>
  <c r="E18" i="92"/>
  <c r="D22" i="91"/>
  <c r="E22" i="91"/>
  <c r="E104" i="29"/>
  <c r="D104" i="29"/>
  <c r="E38" i="29"/>
  <c r="D38" i="29"/>
  <c r="G13" i="71"/>
  <c r="C27" i="91"/>
  <c r="C25" i="91"/>
  <c r="C23" i="91"/>
  <c r="C20" i="91"/>
  <c r="C19" i="91"/>
  <c r="C17" i="91"/>
  <c r="D29" i="3"/>
  <c r="D28" i="3" s="1"/>
  <c r="D21" i="3"/>
  <c r="D14" i="3"/>
  <c r="E29" i="3"/>
  <c r="E28" i="3" s="1"/>
  <c r="E21" i="3"/>
  <c r="E14" i="3"/>
  <c r="C16" i="92"/>
  <c r="H30" i="71"/>
  <c r="H28" i="71"/>
  <c r="H13" i="71"/>
  <c r="H14" i="71"/>
  <c r="H15" i="71"/>
  <c r="H16" i="71"/>
  <c r="H18" i="71"/>
  <c r="H19" i="71"/>
  <c r="H20" i="71"/>
  <c r="G30" i="71"/>
  <c r="G28" i="71"/>
  <c r="G20" i="71"/>
  <c r="G14" i="71"/>
  <c r="G15" i="71"/>
  <c r="G16" i="71"/>
  <c r="G18" i="71"/>
  <c r="G19" i="71"/>
  <c r="E13" i="3" l="1"/>
  <c r="E33" i="3" s="1"/>
  <c r="D13" i="3"/>
  <c r="D33" i="3" s="1"/>
  <c r="C22" i="91"/>
  <c r="D12" i="71"/>
  <c r="F12" i="71" l="1"/>
  <c r="F36" i="92"/>
  <c r="F37" i="92"/>
  <c r="F38" i="92"/>
  <c r="F39" i="92"/>
  <c r="F40" i="92"/>
  <c r="F41" i="92"/>
  <c r="F42" i="92"/>
  <c r="D58" i="4"/>
  <c r="E58" i="4"/>
  <c r="C58" i="4"/>
  <c r="H12" i="71" l="1"/>
  <c r="D28" i="62" l="1"/>
  <c r="D27" i="62" s="1"/>
  <c r="D26" i="62" s="1"/>
  <c r="D20" i="62"/>
  <c r="D15" i="62"/>
  <c r="D14" i="62" l="1"/>
  <c r="D13" i="62" s="1"/>
  <c r="D31" i="62" s="1"/>
  <c r="D14" i="91"/>
  <c r="D155" i="29"/>
  <c r="D57" i="4"/>
  <c r="D55" i="4"/>
  <c r="D53" i="4"/>
  <c r="D51" i="4"/>
  <c r="D49" i="4"/>
  <c r="D47" i="4"/>
  <c r="D45" i="4"/>
  <c r="D43" i="4"/>
  <c r="D17" i="4"/>
  <c r="D14" i="4"/>
  <c r="E23" i="71"/>
  <c r="E22" i="71"/>
  <c r="G12" i="71"/>
  <c r="E17" i="71"/>
  <c r="E26" i="71"/>
  <c r="C29" i="3"/>
  <c r="E25" i="71" l="1"/>
  <c r="D82" i="27"/>
  <c r="D55" i="92"/>
  <c r="D32" i="91"/>
  <c r="E24" i="71"/>
  <c r="D14" i="29"/>
  <c r="D13" i="4"/>
  <c r="D64" i="4" s="1"/>
  <c r="C105" i="29"/>
  <c r="G17" i="71" l="1"/>
  <c r="H17" i="71"/>
  <c r="D13" i="29"/>
  <c r="D159" i="29" s="1"/>
  <c r="C22" i="92" l="1"/>
  <c r="I39" i="92" l="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I19" i="92"/>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I46" i="92" l="1"/>
  <c r="C46" i="92"/>
  <c r="I35" i="92"/>
  <c r="C35" i="92"/>
  <c r="C32" i="92"/>
  <c r="I29" i="92"/>
  <c r="C29" i="92"/>
  <c r="I27" i="92"/>
  <c r="C27" i="92"/>
  <c r="C15" i="92"/>
  <c r="I31" i="92" l="1"/>
  <c r="I22" i="92"/>
  <c r="I32" i="92"/>
  <c r="C31" i="92"/>
  <c r="G55" i="92"/>
  <c r="C18" i="92"/>
  <c r="E14" i="91"/>
  <c r="C14" i="91"/>
  <c r="I18" i="92" l="1"/>
  <c r="E55" i="92"/>
  <c r="I55" i="92" s="1"/>
  <c r="C32" i="91"/>
  <c r="E32" i="91"/>
  <c r="C55" i="92"/>
  <c r="C70" i="27" l="1"/>
  <c r="D17" i="71"/>
  <c r="F26" i="71"/>
  <c r="H26" i="71" l="1"/>
  <c r="G26" i="71"/>
  <c r="F24" i="71"/>
  <c r="H24" i="71" l="1"/>
  <c r="G24" i="71"/>
  <c r="C78" i="27"/>
  <c r="E14" i="4"/>
  <c r="C28" i="62"/>
  <c r="C20" i="62"/>
  <c r="C15" i="62"/>
  <c r="C51" i="29"/>
  <c r="C147" i="29"/>
  <c r="C24" i="29"/>
  <c r="D23" i="71"/>
  <c r="D22" i="71"/>
  <c r="F22" i="71"/>
  <c r="F23" i="71"/>
  <c r="H22" i="71" l="1"/>
  <c r="G22" i="71"/>
  <c r="H23" i="71"/>
  <c r="G23" i="71"/>
  <c r="C14" i="62"/>
  <c r="C13" i="62" s="1"/>
  <c r="E28" i="62"/>
  <c r="E26" i="62" s="1"/>
  <c r="E12" i="62" s="1"/>
  <c r="C27" i="62"/>
  <c r="C26" i="62" s="1"/>
  <c r="C31" i="62" s="1"/>
  <c r="E17" i="4"/>
  <c r="C28" i="3" l="1"/>
  <c r="C56" i="29" l="1"/>
  <c r="E57" i="4" l="1"/>
  <c r="E20" i="62" l="1"/>
  <c r="E15" i="62"/>
  <c r="E14" i="62" l="1"/>
  <c r="E13" i="62" s="1"/>
  <c r="E31" i="62" l="1"/>
  <c r="C69" i="29"/>
  <c r="C21" i="3" l="1"/>
  <c r="C80" i="29"/>
  <c r="F25" i="71" l="1"/>
  <c r="E55" i="4"/>
  <c r="C55" i="4"/>
  <c r="C17" i="4"/>
  <c r="C110" i="29"/>
  <c r="C117" i="29"/>
  <c r="C95" i="29"/>
  <c r="C75" i="29"/>
  <c r="C39" i="29"/>
  <c r="C43" i="29"/>
  <c r="C21" i="29"/>
  <c r="C45" i="4"/>
  <c r="H25" i="71" l="1"/>
  <c r="G25" i="71"/>
  <c r="C74" i="29"/>
  <c r="D26" i="71" l="1"/>
  <c r="D24" i="71" l="1"/>
  <c r="D25" i="71"/>
  <c r="E155" i="29"/>
  <c r="E51" i="4" l="1"/>
  <c r="C57" i="4" l="1"/>
  <c r="E45" i="4" l="1"/>
  <c r="C40" i="27"/>
  <c r="C53" i="4"/>
  <c r="C51" i="4"/>
  <c r="C49" i="4"/>
  <c r="C47" i="4"/>
  <c r="C43" i="4"/>
  <c r="C14" i="4"/>
  <c r="C14" i="3"/>
  <c r="C13" i="3" s="1"/>
  <c r="C33" i="3" s="1"/>
  <c r="C15" i="29"/>
  <c r="C13" i="4" l="1"/>
  <c r="E14" i="29" l="1"/>
  <c r="E13" i="29" s="1"/>
  <c r="E159" i="29" s="1"/>
  <c r="E43" i="4" l="1"/>
  <c r="E47" i="4"/>
  <c r="E53" i="4" l="1"/>
  <c r="E49" i="4"/>
  <c r="C157" i="29" l="1"/>
  <c r="C156" i="29" s="1"/>
  <c r="C155" i="29" s="1"/>
  <c r="C159" i="29" s="1"/>
  <c r="C153" i="29" l="1"/>
  <c r="C152" i="29" s="1"/>
  <c r="C65" i="29"/>
  <c r="C67" i="29"/>
  <c r="C30" i="29" l="1"/>
  <c r="C59" i="29"/>
  <c r="C38" i="29" s="1"/>
  <c r="C136" i="29"/>
  <c r="C124" i="29"/>
  <c r="C104" i="29" l="1"/>
  <c r="C14" i="29"/>
  <c r="C13" i="29" l="1"/>
  <c r="C76" i="27"/>
  <c r="C75" i="27" s="1"/>
  <c r="C49" i="27" l="1"/>
  <c r="C14" i="27"/>
  <c r="C66" i="27"/>
  <c r="C30" i="27"/>
  <c r="C56" i="27"/>
  <c r="C20" i="27"/>
  <c r="E82" i="27" l="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<sst xmlns="http://schemas.openxmlformats.org/spreadsheetml/2006/main" count="4969" uniqueCount="4312">
  <si>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</si>
  <si>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</si>
  <si>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</si>
  <si>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</si>
  <si>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</si>
  <si>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</si>
  <si>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</si>
  <si>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</si>
  <si>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</si>
  <si>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</si>
  <si>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</si>
  <si>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</si>
  <si>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</si>
  <si>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</si>
  <si>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</si>
  <si>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</si>
  <si>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</si>
  <si>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</si>
  <si>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</si>
  <si>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</si>
  <si>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</si>
  <si>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</si>
  <si>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</si>
  <si>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</si>
  <si>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</si>
  <si>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</si>
  <si>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</si>
  <si>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</si>
  <si>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</si>
  <si>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</si>
  <si>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</si>
  <si>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</si>
  <si>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</si>
  <si>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</si>
  <si>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</si>
  <si>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</si>
  <si>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</si>
  <si>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</si>
  <si>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</si>
  <si>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</si>
  <si>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</si>
  <si>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</si>
  <si>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</si>
  <si>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</si>
  <si>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</si>
  <si>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</si>
  <si>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</si>
  <si>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</si>
  <si>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</si>
  <si>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</si>
  <si>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</si>
  <si>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</si>
  <si>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</si>
  <si>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</si>
  <si>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</si>
  <si>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</si>
  <si>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</si>
  <si>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</si>
  <si>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</si>
  <si>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</si>
  <si>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</si>
  <si>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</si>
  <si>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</si>
  <si>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</si>
  <si>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</si>
  <si>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</si>
  <si>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</si>
  <si>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</si>
  <si>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</si>
  <si>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</si>
  <si>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</si>
  <si>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</si>
  <si>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</si>
  <si>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</si>
  <si>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</si>
  <si>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</si>
  <si>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</si>
  <si>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</si>
  <si>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</si>
  <si>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</si>
  <si>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</si>
  <si>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</si>
  <si>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</si>
  <si>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</si>
  <si>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</si>
  <si>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</si>
  <si>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</si>
  <si>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</si>
  <si>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</si>
  <si>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</si>
  <si>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</si>
  <si>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</si>
  <si>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</si>
  <si>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</si>
  <si>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</si>
  <si>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</si>
  <si>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</si>
  <si>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</si>
  <si>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</si>
  <si>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</si>
  <si>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</si>
  <si>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</si>
  <si>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</si>
  <si>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</si>
  <si>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</si>
  <si>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</si>
  <si>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</si>
  <si>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</si>
  <si>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</si>
  <si>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</si>
  <si>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</si>
  <si>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</si>
  <si>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</si>
  <si>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</si>
  <si>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</si>
  <si>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</si>
  <si>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</si>
  <si>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</si>
  <si>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</si>
  <si>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</si>
  <si>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</si>
  <si>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</si>
  <si>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</si>
  <si>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</si>
  <si>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</si>
  <si>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</si>
  <si>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</si>
  <si>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</si>
  <si>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</si>
  <si>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</si>
  <si>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</si>
  <si>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</si>
  <si>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</si>
  <si>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</si>
  <si>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</si>
  <si>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</si>
  <si>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</si>
  <si>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</si>
  <si>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</si>
  <si>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</si>
  <si>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</si>
  <si>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</si>
  <si>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</si>
  <si>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</si>
  <si>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</si>
  <si>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</si>
  <si>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</si>
  <si>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</si>
  <si>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</si>
  <si>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</si>
  <si>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</si>
  <si>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</si>
  <si>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</si>
  <si>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</si>
  <si>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</si>
  <si>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</si>
  <si>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</si>
  <si>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</si>
  <si>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</si>
  <si>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</si>
  <si>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</si>
  <si>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</si>
  <si>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</si>
  <si>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</si>
  <si>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</si>
  <si>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</si>
  <si>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</si>
  <si>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</si>
  <si>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</si>
  <si>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</si>
  <si>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</si>
  <si>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</si>
  <si>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</si>
  <si>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</si>
  <si>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</si>
  <si>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</si>
  <si>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</si>
  <si>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</si>
  <si>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</si>
  <si>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</si>
  <si>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</si>
  <si>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</si>
  <si>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</si>
  <si>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</si>
  <si>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</si>
  <si>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</si>
  <si>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</si>
  <si>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</si>
  <si>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</si>
  <si>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</si>
  <si>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</si>
  <si>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</si>
  <si>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</si>
  <si>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</si>
  <si>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</si>
  <si>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</si>
  <si>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</si>
  <si>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</si>
  <si>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</si>
  <si>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</si>
  <si>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</si>
  <si>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</si>
  <si>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</si>
  <si>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</si>
  <si>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</si>
  <si>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</si>
  <si>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</si>
  <si>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</si>
  <si>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</si>
  <si>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</si>
  <si>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</si>
  <si>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</si>
  <si>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</si>
  <si>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</si>
  <si>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</si>
  <si>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</si>
  <si>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</si>
  <si>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</si>
  <si>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</si>
  <si>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</si>
  <si>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</si>
  <si>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</si>
  <si>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</si>
  <si>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</si>
  <si>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</si>
  <si>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</si>
  <si>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</si>
  <si>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</si>
  <si>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</si>
  <si>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</si>
  <si>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</si>
  <si>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</si>
  <si>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</si>
  <si>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</si>
  <si>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</si>
  <si>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</si>
  <si>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</si>
  <si>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</si>
  <si>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</si>
  <si>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</si>
  <si>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</si>
  <si>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</si>
  <si>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</si>
  <si>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</si>
  <si>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</si>
  <si>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</si>
  <si>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</si>
  <si>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</si>
  <si>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</si>
  <si>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</si>
  <si>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</si>
  <si>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</si>
  <si>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</si>
  <si>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</si>
  <si>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</si>
  <si>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</si>
  <si>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</si>
  <si>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</si>
  <si>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</si>
  <si>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</si>
  <si>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</si>
  <si>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</si>
  <si>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</si>
  <si>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</si>
  <si>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</si>
  <si>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</si>
  <si>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</si>
  <si>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</si>
  <si>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</si>
  <si>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</si>
  <si>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</si>
  <si>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</si>
  <si>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</si>
  <si>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</si>
  <si>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</si>
  <si>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</si>
  <si>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</si>
  <si>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</si>
  <si>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</si>
  <si>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</si>
  <si>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</si>
  <si>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</si>
  <si>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</si>
  <si>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</si>
  <si>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</si>
  <si>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</si>
  <si>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</si>
  <si>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</si>
  <si>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</si>
  <si>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</si>
  <si>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</si>
  <si>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</si>
  <si>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</si>
  <si>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</si>
  <si>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</si>
  <si>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</si>
  <si>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</si>
  <si>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</si>
  <si>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</si>
  <si>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</si>
  <si>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</si>
  <si>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</si>
  <si>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</si>
  <si>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</si>
  <si>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</si>
  <si>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</si>
  <si>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</si>
  <si>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</si>
  <si>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</si>
  <si>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</si>
  <si>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</si>
  <si>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</si>
  <si>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</si>
  <si>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</si>
  <si>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</si>
  <si>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</si>
  <si>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</si>
  <si>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</si>
  <si>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</si>
  <si>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</si>
  <si>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</si>
  <si>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</si>
  <si>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</si>
  <si>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</si>
  <si>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</si>
  <si>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</si>
  <si>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</si>
  <si>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</si>
  <si>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</si>
  <si>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</si>
  <si>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</si>
  <si>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</si>
  <si>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</si>
  <si>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</si>
  <si>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</si>
  <si>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</si>
  <si>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</si>
  <si>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</si>
  <si>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</si>
  <si>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</si>
  <si>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</si>
  <si>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</si>
  <si>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</si>
  <si>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</si>
  <si>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</si>
  <si>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</si>
  <si>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</si>
  <si>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</si>
  <si>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</si>
  <si>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</si>
  <si>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</si>
  <si>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</si>
  <si>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</si>
  <si>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</si>
  <si>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</si>
  <si>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</si>
  <si>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</si>
  <si>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</si>
  <si>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</si>
  <si>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</si>
  <si>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</si>
  <si>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</si>
  <si>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</si>
  <si>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</si>
  <si>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</si>
  <si>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</si>
  <si>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</si>
  <si>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</si>
  <si>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</si>
  <si>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</si>
  <si>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</si>
  <si>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</si>
  <si>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</si>
  <si>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</si>
  <si>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</si>
  <si>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</si>
  <si>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</si>
  <si>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</si>
  <si>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</si>
  <si>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</si>
  <si>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</si>
  <si>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</si>
  <si>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</si>
  <si>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</si>
  <si>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</si>
  <si>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</si>
  <si>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</si>
  <si>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</si>
  <si>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</si>
  <si>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</si>
  <si>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</si>
  <si>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</si>
  <si>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</si>
  <si>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</si>
  <si>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</si>
  <si>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</si>
  <si>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</si>
  <si>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</si>
  <si>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</si>
  <si>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</si>
  <si>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</si>
  <si>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</si>
  <si>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</si>
  <si>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</si>
  <si>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</si>
  <si>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</si>
  <si>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</si>
  <si>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</si>
  <si>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</si>
  <si>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</si>
  <si>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</si>
  <si>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</si>
  <si>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</si>
  <si>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</si>
  <si>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</si>
  <si>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</si>
  <si>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</si>
  <si>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</si>
  <si>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</si>
  <si>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</si>
  <si>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</si>
  <si>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</si>
  <si>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</si>
  <si>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</si>
  <si>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</si>
  <si>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</si>
  <si>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</si>
  <si>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</si>
  <si>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</si>
  <si>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</si>
  <si>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</si>
  <si>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</si>
  <si>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</si>
  <si>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</si>
  <si>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</si>
  <si>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</si>
  <si>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</si>
  <si>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</si>
  <si>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</si>
  <si>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</si>
  <si>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</si>
  <si>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</si>
  <si>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</si>
  <si>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</si>
  <si>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</si>
  <si>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</si>
  <si>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</si>
  <si>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</si>
  <si>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</si>
  <si>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</si>
  <si>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</si>
  <si>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</si>
  <si>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</si>
  <si>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</si>
  <si>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</si>
  <si>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</si>
  <si>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</si>
  <si>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</si>
  <si>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</si>
  <si>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</si>
  <si>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</si>
  <si>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</si>
  <si>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</si>
  <si>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</si>
  <si>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</si>
  <si>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</si>
  <si>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</si>
  <si>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</si>
  <si>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</si>
  <si>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</si>
  <si>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</si>
  <si>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</si>
  <si>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</si>
  <si>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</si>
  <si>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</si>
  <si>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</si>
  <si>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</si>
  <si>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</si>
  <si>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</si>
  <si>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</si>
  <si>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</si>
  <si>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</si>
  <si>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</si>
  <si>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</si>
  <si>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</si>
  <si>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</si>
  <si>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</si>
  <si>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</si>
  <si>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</si>
  <si>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</si>
  <si>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</si>
  <si>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</si>
  <si>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</si>
  <si>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</si>
  <si>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</si>
  <si>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</si>
  <si>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</si>
  <si>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</si>
  <si>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</si>
  <si>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</si>
  <si>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</si>
  <si>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</si>
  <si>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</si>
  <si>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</si>
  <si>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</si>
  <si>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</si>
  <si>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</si>
  <si>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</si>
  <si>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</si>
  <si>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</si>
  <si>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</si>
  <si>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</si>
  <si>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</si>
  <si>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</si>
  <si>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</si>
  <si>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</si>
  <si>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</si>
  <si>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</si>
  <si>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</si>
  <si>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</si>
  <si>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</si>
  <si>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</si>
  <si>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</si>
  <si>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</si>
  <si>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</si>
  <si>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</si>
  <si>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</si>
  <si>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</si>
  <si>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</si>
  <si>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</si>
  <si>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</si>
  <si>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</si>
  <si>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</si>
  <si>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</si>
  <si>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</si>
  <si>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</si>
  <si>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</si>
  <si>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</si>
  <si>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</si>
  <si>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</si>
  <si>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</si>
  <si>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</si>
  <si>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</si>
  <si>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</si>
  <si>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</si>
  <si>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</si>
  <si>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</si>
  <si>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</si>
  <si>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</si>
  <si>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</si>
  <si>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</si>
  <si>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</si>
  <si>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</si>
  <si>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</si>
  <si>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</si>
  <si>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</si>
  <si>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</si>
  <si>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</si>
  <si>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</si>
  <si>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</si>
  <si>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</si>
  <si>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</si>
  <si>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</si>
  <si>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</si>
  <si>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</si>
  <si>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</si>
  <si>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</si>
  <si>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</si>
  <si>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</si>
  <si>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</si>
  <si>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</si>
  <si>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</si>
  <si>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</si>
  <si>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</si>
  <si>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</si>
  <si>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</si>
  <si>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</si>
  <si>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</si>
  <si>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</si>
  <si>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</si>
  <si>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</si>
  <si>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</si>
  <si>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</si>
  <si>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</si>
  <si>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</si>
  <si>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</si>
  <si>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</si>
  <si>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</si>
  <si>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</si>
  <si>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</si>
  <si>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</si>
  <si>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</si>
  <si>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</si>
  <si>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</si>
  <si>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</si>
  <si>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</si>
  <si>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</si>
  <si>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</si>
  <si>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</si>
  <si>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</si>
  <si>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</si>
  <si>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</si>
  <si>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</si>
  <si>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</si>
  <si>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</si>
  <si>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</si>
  <si>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</si>
  <si>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</si>
  <si>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</si>
  <si>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</si>
  <si>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</si>
  <si>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</si>
  <si>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</si>
  <si>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</si>
  <si>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</si>
  <si>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</si>
  <si>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</si>
  <si>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</si>
  <si>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</si>
  <si>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</si>
  <si>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</si>
  <si>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</si>
  <si>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</si>
  <si>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</si>
  <si>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</si>
  <si>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</si>
  <si>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</si>
  <si>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</si>
  <si>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</si>
  <si>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</si>
  <si>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</si>
  <si>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</si>
  <si>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</si>
  <si>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</si>
  <si>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</si>
  <si>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</si>
  <si>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</si>
  <si>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</si>
  <si>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</si>
  <si>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</si>
  <si>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</si>
  <si>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</si>
  <si>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</si>
  <si>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</si>
  <si>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</si>
  <si>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</si>
  <si>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</si>
  <si>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</si>
  <si>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</si>
  <si>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</si>
  <si>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</si>
  <si>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</si>
  <si>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</si>
  <si>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</si>
  <si>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</si>
  <si>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</si>
  <si>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</si>
  <si>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</si>
  <si>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</si>
  <si>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</si>
  <si>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</si>
  <si>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</si>
  <si>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</si>
  <si>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</si>
  <si>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</si>
  <si>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</si>
  <si>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</si>
  <si>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</si>
  <si>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</si>
  <si>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</si>
  <si>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</si>
  <si>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</si>
  <si>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</si>
  <si>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</si>
  <si>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</si>
  <si>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</si>
  <si>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</si>
  <si>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</si>
  <si>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</si>
  <si>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</si>
  <si>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</si>
  <si>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</si>
  <si>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</si>
  <si>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</si>
  <si>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</si>
  <si>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</si>
  <si>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</si>
  <si>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</si>
  <si>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</si>
  <si>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</si>
  <si>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</si>
  <si>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</si>
  <si>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</si>
  <si>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</si>
  <si>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</si>
  <si>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</si>
  <si>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</si>
  <si>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</si>
  <si>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</si>
  <si>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</si>
  <si>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</si>
  <si>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</si>
  <si>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</si>
  <si>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</si>
  <si>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</si>
  <si>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</si>
  <si>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</si>
  <si>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</si>
  <si>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</si>
  <si>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</si>
  <si>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</si>
  <si>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</si>
  <si>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</si>
  <si>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</si>
  <si>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</si>
  <si>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</si>
  <si>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</si>
  <si>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</si>
  <si>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</si>
  <si>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</si>
  <si>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</si>
  <si>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</si>
  <si>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</si>
  <si>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</si>
  <si>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</si>
  <si>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</si>
  <si>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</si>
  <si>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</si>
  <si>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</si>
  <si>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</si>
  <si>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</si>
  <si>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</si>
  <si>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</si>
  <si>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</si>
  <si>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</si>
  <si>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</si>
  <si>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</si>
  <si>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</si>
  <si>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</si>
  <si>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</si>
  <si>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</si>
  <si>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</si>
  <si>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</si>
  <si>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</si>
  <si>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</si>
  <si>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</si>
  <si>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</si>
  <si>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</si>
  <si>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</si>
  <si>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</si>
  <si>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</si>
  <si>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</si>
  <si>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</si>
  <si>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</si>
  <si>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</si>
  <si>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</si>
  <si>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</si>
  <si>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</si>
  <si>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</si>
  <si>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</si>
  <si>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</si>
  <si>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</si>
  <si>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</si>
  <si>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</si>
  <si>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</si>
  <si>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</si>
  <si>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</si>
  <si>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</si>
  <si>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</si>
  <si>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</si>
  <si>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</si>
  <si>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</si>
  <si>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</si>
  <si>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</si>
  <si>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</si>
  <si>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</si>
  <si>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</si>
  <si>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</si>
  <si>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</si>
  <si>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</si>
  <si>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</si>
  <si>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</si>
  <si>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</si>
  <si>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</si>
  <si>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</si>
  <si>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</si>
  <si>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</si>
  <si>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</si>
  <si>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</si>
  <si>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</si>
  <si>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</si>
  <si>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</si>
  <si>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</si>
  <si>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</si>
  <si>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</si>
  <si>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</si>
  <si>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</si>
  <si>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</si>
  <si>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</si>
  <si>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</si>
  <si>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</si>
  <si>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</si>
  <si>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</si>
  <si>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</si>
  <si>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</si>
  <si>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</si>
  <si>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</si>
  <si>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</si>
  <si>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</si>
  <si>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</si>
  <si>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</si>
  <si>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</si>
  <si>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</si>
  <si>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</si>
  <si>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</si>
  <si>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</si>
  <si>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</si>
  <si>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</si>
  <si>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</si>
  <si>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</si>
  <si>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</si>
  <si>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</si>
  <si>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</si>
  <si>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</si>
  <si>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</si>
  <si>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</si>
  <si>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</si>
  <si>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</si>
  <si>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</si>
  <si>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</si>
  <si>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</si>
  <si>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</si>
  <si>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</si>
  <si>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</si>
  <si>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</si>
  <si>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</si>
  <si>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</si>
  <si>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</si>
  <si>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</si>
  <si>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</si>
  <si>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</si>
  <si>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</si>
  <si>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</si>
  <si>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</si>
  <si>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</si>
  <si>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</si>
  <si>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</si>
  <si>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</si>
  <si>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</si>
  <si>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</si>
  <si>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</si>
  <si>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</si>
  <si>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</si>
  <si>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</si>
  <si>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</si>
  <si>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</si>
  <si>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</si>
  <si>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</si>
  <si>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</si>
  <si>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</si>
  <si>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</si>
  <si>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</si>
  <si>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</si>
  <si>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</si>
  <si>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</si>
  <si>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</si>
  <si>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</si>
  <si>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</si>
  <si>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</si>
  <si>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</si>
  <si>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</si>
  <si>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</si>
  <si>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</si>
  <si>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</si>
  <si>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</si>
  <si>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</si>
  <si>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</si>
  <si>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</si>
  <si>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</si>
  <si>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</si>
  <si>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</si>
  <si>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</si>
  <si>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</si>
  <si>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</si>
  <si>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</si>
  <si>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</si>
  <si>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</si>
  <si>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</si>
  <si>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</si>
  <si>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</si>
  <si>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</si>
  <si>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</si>
  <si>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</si>
  <si>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</si>
  <si>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</si>
  <si>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</si>
  <si>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</si>
  <si>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</si>
  <si>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</si>
  <si>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</si>
  <si>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</si>
  <si>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</si>
  <si>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</si>
  <si>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</si>
  <si>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</si>
  <si>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</si>
  <si>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</si>
  <si>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</si>
  <si>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</si>
  <si>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</si>
  <si>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</si>
  <si>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</si>
  <si>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</si>
  <si>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</si>
  <si>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</si>
  <si>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</si>
  <si>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</si>
  <si>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</si>
  <si>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</si>
  <si>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</si>
  <si>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</si>
  <si>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</si>
  <si>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</si>
  <si>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</si>
  <si>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</si>
  <si>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</si>
  <si>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</si>
  <si>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</si>
  <si>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</si>
  <si>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</si>
  <si>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</si>
  <si>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</si>
  <si>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</si>
  <si>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</si>
  <si>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</si>
  <si>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</si>
  <si>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</si>
  <si>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</si>
  <si>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</si>
  <si>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</si>
  <si>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</si>
  <si>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</si>
  <si>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</si>
  <si>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</si>
  <si>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</si>
  <si>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</si>
  <si>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</si>
  <si>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</si>
  <si>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</si>
  <si>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</si>
  <si>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</si>
  <si>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</si>
  <si>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</si>
  <si>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</si>
  <si>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</si>
  <si>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</si>
  <si>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</si>
  <si>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</si>
  <si>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</si>
  <si>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</si>
  <si>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</si>
  <si>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</si>
  <si>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</si>
  <si>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</si>
  <si>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</si>
  <si>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</si>
  <si>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</si>
  <si>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</si>
  <si>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</si>
  <si>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</si>
  <si>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</si>
  <si>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</si>
  <si>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</si>
  <si>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</si>
  <si>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</si>
  <si>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</si>
  <si>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</si>
  <si>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</si>
  <si>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</si>
  <si>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</si>
  <si>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</si>
  <si>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</si>
  <si>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</si>
  <si>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</si>
  <si>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</si>
  <si>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</si>
  <si>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</si>
  <si>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</si>
  <si>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</si>
  <si>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</si>
  <si>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</si>
  <si>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</si>
  <si>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</si>
  <si>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</si>
  <si>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</si>
  <si>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</si>
  <si>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</si>
  <si>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</si>
  <si>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</si>
  <si>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</si>
  <si>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</si>
  <si>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</si>
  <si>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</si>
  <si>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</si>
  <si>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</si>
  <si>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</si>
  <si>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</si>
  <si>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</si>
  <si>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</si>
  <si>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</si>
  <si>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</si>
  <si>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</si>
  <si>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</si>
  <si>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</si>
  <si>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</si>
  <si>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</si>
  <si>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</si>
  <si>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</si>
  <si>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</si>
  <si>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</si>
  <si>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</si>
  <si>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</si>
  <si>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</si>
  <si>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</si>
  <si>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</si>
  <si>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</si>
  <si>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</si>
  <si>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</si>
  <si>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</si>
  <si>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</si>
  <si>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</si>
  <si>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</si>
  <si>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</si>
  <si>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</si>
  <si>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</si>
  <si>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</si>
  <si>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</si>
  <si>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</si>
  <si>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</si>
  <si>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</si>
  <si>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</si>
  <si>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</si>
  <si>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</si>
  <si>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</si>
  <si>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</si>
  <si>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</si>
  <si>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</si>
  <si>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</si>
  <si>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</si>
  <si>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</si>
  <si>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</si>
  <si>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</si>
  <si>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</si>
  <si>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</si>
  <si>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</si>
  <si>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</si>
  <si>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</si>
  <si>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</si>
  <si>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</si>
  <si>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</si>
  <si>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</si>
  <si>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</si>
  <si>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</si>
  <si>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</si>
  <si>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</si>
  <si>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</si>
  <si>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</si>
  <si>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</si>
  <si>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</si>
  <si>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</si>
  <si>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</si>
  <si>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</si>
  <si>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</si>
  <si>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</si>
  <si>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</si>
  <si>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</si>
  <si>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</si>
  <si>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</si>
  <si>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</si>
  <si>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</si>
  <si>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</si>
  <si>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</si>
  <si>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</si>
  <si>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</si>
  <si>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</si>
  <si>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</si>
  <si>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</si>
  <si>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</si>
  <si>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</si>
  <si>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</si>
  <si>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</si>
  <si>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</si>
  <si>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</si>
  <si>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</si>
  <si>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</si>
  <si>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</si>
  <si>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</si>
  <si>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</si>
  <si>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</si>
  <si>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</si>
  <si>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</si>
  <si>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</si>
  <si>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</si>
  <si>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</si>
  <si>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</si>
  <si>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</si>
  <si>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</si>
  <si>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</si>
  <si>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</si>
  <si>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</si>
  <si>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</si>
  <si>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</si>
  <si>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</si>
  <si>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</si>
  <si>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</si>
  <si>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</si>
  <si>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</si>
  <si>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</si>
  <si>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</si>
  <si>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</si>
  <si>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</si>
  <si>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</si>
  <si>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</si>
  <si>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</si>
  <si>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</si>
  <si>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</si>
  <si>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</si>
  <si>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</si>
  <si>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</si>
  <si>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</si>
  <si>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</si>
  <si>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</si>
  <si>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</si>
  <si>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</si>
  <si>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</si>
  <si>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</si>
  <si>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</si>
  <si>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</si>
  <si>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</si>
  <si>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</si>
  <si>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</si>
  <si>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</si>
  <si>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</si>
  <si>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</si>
  <si>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</si>
  <si>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</si>
  <si>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</si>
  <si>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</si>
  <si>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</si>
  <si>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</si>
  <si>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</si>
  <si>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</si>
  <si>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</si>
  <si>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</si>
  <si>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</si>
  <si>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</si>
  <si>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</si>
  <si>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</si>
  <si>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</si>
  <si>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</si>
  <si>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</si>
  <si>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</si>
  <si>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</si>
  <si>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</si>
  <si>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</si>
  <si>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</si>
  <si>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</si>
  <si>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</si>
  <si>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</si>
  <si>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</si>
  <si>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</si>
  <si>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</si>
  <si>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</si>
  <si>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</si>
  <si>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</si>
  <si>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</si>
  <si>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</si>
  <si>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</si>
  <si>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</si>
  <si>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</si>
  <si>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</si>
  <si>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</si>
  <si>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</si>
  <si>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</si>
  <si>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</si>
  <si>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</si>
  <si>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</si>
  <si>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</si>
  <si>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</si>
  <si>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</si>
  <si>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</si>
  <si>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</si>
  <si>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</si>
  <si>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</si>
  <si>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</si>
  <si>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</si>
  <si>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</si>
  <si>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</si>
  <si>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</si>
  <si>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</si>
  <si>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</si>
  <si>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</si>
  <si>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</si>
  <si>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</si>
  <si>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</si>
  <si>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</si>
  <si>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</si>
  <si>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</si>
  <si>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</si>
  <si>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</si>
  <si>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</si>
  <si>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</si>
  <si>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</si>
  <si>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</si>
  <si>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</si>
  <si>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</si>
  <si>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</si>
  <si>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</si>
  <si>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</si>
  <si>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</si>
  <si>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</si>
  <si>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</si>
  <si>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</si>
  <si>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</si>
  <si>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</si>
  <si>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</si>
  <si>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</si>
  <si>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</si>
  <si>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</si>
  <si>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</si>
  <si>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</si>
  <si>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</si>
  <si>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</si>
  <si>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</si>
  <si>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</si>
  <si>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</si>
  <si>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</si>
  <si>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</si>
  <si>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</si>
  <si>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</si>
  <si>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</si>
  <si>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</si>
  <si>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</si>
  <si>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</si>
  <si>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</si>
  <si>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</si>
  <si>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</si>
  <si>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</si>
  <si>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</si>
  <si>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</si>
  <si>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</si>
  <si>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</si>
  <si>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</si>
  <si>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</si>
  <si>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</si>
  <si>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</si>
  <si>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</si>
  <si>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</si>
  <si>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</si>
  <si>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</si>
  <si>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</si>
  <si>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</si>
  <si>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</si>
  <si>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</si>
  <si>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</si>
  <si>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</si>
  <si>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</si>
  <si>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</si>
  <si>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</si>
  <si>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</si>
  <si>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</si>
  <si>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</si>
  <si>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</si>
  <si>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</si>
  <si>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</si>
  <si>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</si>
  <si>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</si>
  <si>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</si>
  <si>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</si>
  <si>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</si>
  <si>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</si>
  <si>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</si>
  <si>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</si>
  <si>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</si>
  <si>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</si>
  <si>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</si>
  <si>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</si>
  <si>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</si>
  <si>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</si>
  <si>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</si>
  <si>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</si>
  <si>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</si>
  <si>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</si>
  <si>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</si>
  <si>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</si>
  <si>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</si>
  <si>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</si>
  <si>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</si>
  <si>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</si>
  <si>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</si>
  <si>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</si>
  <si>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</si>
  <si>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</si>
  <si>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</si>
  <si>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</si>
  <si>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</si>
  <si>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</si>
  <si>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</si>
  <si>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</si>
  <si>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</si>
  <si>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</si>
  <si>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</si>
  <si>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</si>
  <si>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</si>
  <si>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</si>
  <si>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</si>
  <si>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</si>
  <si>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</si>
  <si>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</si>
  <si>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</si>
  <si>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</si>
  <si>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</si>
  <si>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</si>
  <si>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</si>
  <si>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</si>
  <si>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</si>
  <si>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</si>
  <si>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</si>
  <si>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</si>
  <si>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</si>
  <si>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</si>
  <si>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</si>
  <si>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</si>
  <si>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</si>
  <si>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</si>
  <si>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</si>
  <si>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</si>
  <si>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</si>
  <si>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</si>
  <si>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</si>
  <si>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</si>
  <si>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</si>
  <si>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</si>
  <si>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</si>
  <si>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</si>
  <si>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</si>
  <si>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</si>
  <si>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</si>
  <si>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</si>
  <si>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</si>
  <si>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</si>
  <si>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</si>
  <si>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</si>
  <si>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</si>
  <si>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</si>
  <si>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</si>
  <si>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</si>
  <si>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</si>
  <si>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</si>
  <si>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</si>
  <si>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</si>
  <si>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</si>
  <si>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</si>
  <si>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</si>
  <si>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</si>
  <si>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</si>
  <si>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</si>
  <si>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</si>
  <si>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</si>
  <si>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</si>
  <si>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</si>
  <si>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</si>
  <si>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</si>
  <si>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</si>
  <si>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</si>
  <si>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</si>
  <si>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</si>
  <si>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</si>
  <si>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</si>
  <si>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</si>
  <si>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</si>
  <si>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</si>
  <si>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</si>
  <si>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</si>
  <si>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</si>
  <si>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</si>
  <si>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</si>
  <si>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</si>
  <si>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</si>
  <si>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</si>
  <si>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</si>
  <si>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</si>
  <si>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</si>
  <si>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</si>
  <si>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</si>
  <si>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</si>
  <si>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</si>
  <si>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</si>
  <si>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</si>
  <si>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</si>
  <si>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</si>
  <si>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</si>
  <si>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</si>
  <si>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</si>
  <si>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</si>
  <si>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</si>
  <si>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</si>
  <si>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</si>
  <si>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</si>
  <si>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</si>
  <si>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</si>
  <si>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</si>
  <si>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</si>
  <si>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</si>
  <si>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</si>
  <si>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</si>
  <si>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</si>
  <si>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</si>
  <si>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</si>
  <si>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</si>
  <si>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</si>
  <si>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</si>
  <si>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</si>
  <si>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</si>
  <si>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</si>
  <si>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</si>
  <si>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</si>
  <si>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</si>
  <si>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</si>
  <si>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</si>
  <si>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</si>
  <si>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</si>
  <si>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</si>
  <si>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</si>
  <si>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</si>
  <si>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</si>
  <si>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</si>
  <si>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</si>
  <si>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</si>
  <si>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</si>
  <si>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</si>
  <si>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</si>
  <si>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</si>
  <si>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</si>
  <si>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</si>
  <si>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</si>
  <si>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</si>
  <si>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</si>
  <si>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</si>
  <si>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</si>
  <si>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</si>
  <si>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</si>
  <si>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</si>
  <si>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</si>
  <si>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</si>
  <si>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</si>
  <si>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</si>
  <si>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</si>
  <si>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</si>
  <si>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</si>
  <si>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</si>
  <si>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</si>
  <si>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</si>
  <si>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</si>
  <si>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</si>
  <si>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</si>
  <si>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</si>
  <si>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</si>
  <si>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</si>
  <si>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</si>
  <si>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</si>
  <si>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</si>
  <si>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</si>
  <si>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</si>
  <si>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</si>
  <si>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</si>
  <si>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</si>
  <si>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</si>
  <si>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</si>
  <si>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</si>
  <si>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</si>
  <si>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</si>
  <si>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</si>
  <si>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</si>
  <si>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</si>
  <si>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</si>
  <si>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</si>
  <si>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</si>
  <si>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</si>
  <si>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</si>
  <si>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</si>
  <si>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</si>
  <si>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</si>
  <si>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</si>
  <si>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</si>
  <si>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</si>
  <si>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</si>
  <si>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</si>
  <si>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</si>
  <si>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</si>
  <si>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</si>
  <si>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</si>
  <si>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</si>
  <si>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</si>
  <si>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</si>
  <si>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</si>
  <si>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</si>
  <si>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</si>
  <si>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</si>
  <si>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</si>
  <si>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</si>
  <si>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</si>
  <si>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</si>
  <si>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</si>
  <si>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</si>
  <si>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</si>
  <si>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</si>
  <si>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</si>
  <si>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</si>
  <si>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</si>
  <si>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</si>
  <si>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</si>
  <si>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</si>
  <si>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</si>
  <si>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</si>
  <si>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</si>
  <si>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</si>
  <si>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</si>
  <si>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</si>
  <si>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</si>
  <si>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</si>
  <si>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</si>
  <si>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</si>
  <si>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</si>
  <si>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</si>
  <si>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</si>
  <si>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</si>
  <si>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</si>
  <si>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</si>
  <si>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</si>
  <si>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</si>
  <si>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</si>
  <si>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</si>
  <si>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</si>
  <si>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</si>
  <si>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</si>
  <si>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</si>
  <si>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</si>
  <si>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</si>
  <si>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</si>
  <si>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</si>
  <si>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</si>
  <si>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</si>
  <si>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</si>
  <si>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</si>
  <si>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</si>
  <si>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</si>
  <si>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</si>
  <si>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</si>
  <si>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</si>
  <si>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</si>
  <si>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</si>
  <si>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</si>
  <si>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</si>
  <si>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</si>
  <si>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</si>
  <si>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</si>
  <si>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</si>
  <si>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</si>
  <si>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</si>
  <si>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</si>
  <si>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</si>
  <si>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</si>
  <si>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</si>
  <si>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</si>
  <si>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</si>
  <si>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</si>
  <si>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</si>
  <si>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</si>
  <si>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</si>
  <si>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</si>
  <si>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</si>
  <si>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</si>
  <si>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</si>
  <si>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</si>
  <si>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</si>
  <si>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</si>
  <si>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</si>
  <si>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</si>
  <si>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</si>
  <si>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</si>
  <si>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</si>
  <si>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</si>
  <si>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</si>
  <si>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</si>
  <si>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</si>
  <si>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</si>
  <si>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</si>
  <si>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</si>
  <si>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</si>
  <si>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</si>
  <si>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</si>
  <si>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</si>
  <si>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</si>
  <si>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</si>
  <si>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</si>
  <si>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</si>
  <si>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</si>
  <si>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</si>
  <si>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</si>
  <si>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</si>
  <si>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</si>
  <si>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</si>
  <si>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</si>
  <si>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</si>
  <si>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</si>
  <si>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</si>
  <si>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</si>
  <si>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</si>
  <si>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</si>
  <si>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</si>
  <si>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</si>
  <si>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</si>
  <si>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</si>
  <si>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</si>
  <si>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</si>
  <si>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</si>
  <si>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</si>
  <si>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</si>
  <si>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</si>
  <si>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</si>
  <si>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</si>
  <si>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</si>
  <si>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</si>
  <si>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</si>
  <si>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</si>
  <si>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</si>
  <si>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</si>
  <si>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</si>
  <si>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</si>
  <si>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</si>
  <si>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</si>
  <si>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</si>
  <si>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</si>
  <si>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</si>
  <si>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</si>
  <si>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</si>
  <si>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</si>
  <si>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</si>
  <si>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</si>
  <si>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</si>
  <si>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</si>
  <si>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</si>
  <si>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</si>
  <si>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</si>
  <si>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</si>
  <si>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</si>
  <si>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</si>
  <si>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</si>
  <si>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</si>
  <si>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</si>
  <si>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</si>
  <si>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</si>
  <si>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</si>
  <si>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</si>
  <si>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</si>
  <si>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</si>
  <si>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</si>
  <si>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</si>
  <si>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</si>
  <si>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</si>
  <si>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</si>
  <si>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</si>
  <si>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</si>
  <si>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</si>
  <si>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</si>
  <si>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</si>
  <si>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</si>
  <si>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</si>
  <si>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</si>
  <si>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</si>
  <si>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</si>
  <si>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</si>
  <si>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</si>
  <si>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</si>
  <si>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</si>
  <si>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</si>
  <si>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</si>
  <si>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</si>
  <si>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</si>
  <si>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</si>
  <si>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</si>
  <si>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</si>
  <si>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</si>
  <si>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</si>
  <si>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</si>
  <si>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</si>
  <si>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</si>
  <si>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</si>
  <si>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</si>
  <si>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</si>
  <si>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</si>
  <si>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</si>
  <si>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</si>
  <si>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</si>
  <si>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</si>
  <si>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</si>
  <si>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</si>
  <si>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</si>
  <si>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</si>
  <si>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</si>
  <si>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</si>
  <si>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</si>
  <si>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</si>
  <si>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</si>
  <si>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</si>
  <si>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</si>
  <si>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</si>
  <si>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</si>
  <si>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</si>
  <si>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</si>
  <si>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</si>
  <si>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</si>
  <si>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</si>
  <si>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</si>
  <si>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</si>
  <si>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</si>
  <si>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</si>
  <si>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</si>
  <si>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</si>
  <si>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</si>
  <si>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</si>
  <si>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</si>
  <si>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</si>
  <si>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</si>
  <si>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</si>
  <si>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</si>
  <si>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</si>
  <si>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</si>
  <si>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</si>
  <si>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</si>
  <si>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</si>
  <si>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</si>
  <si>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</si>
  <si>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</si>
  <si>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</si>
  <si>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</si>
  <si>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</si>
  <si>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</si>
  <si>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</si>
  <si>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</si>
  <si>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</si>
  <si>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</si>
  <si>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</si>
  <si>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</si>
  <si>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</si>
  <si>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</si>
  <si>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</si>
  <si>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</si>
  <si>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</si>
  <si>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</si>
  <si>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</si>
  <si>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</si>
  <si>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</si>
  <si>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</si>
  <si>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</si>
  <si>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</si>
  <si>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</si>
  <si>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</si>
  <si>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</si>
  <si>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</si>
  <si>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</si>
  <si>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</si>
  <si>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</si>
  <si>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</si>
  <si>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</si>
  <si>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</si>
  <si>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</si>
  <si>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</si>
  <si>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</si>
  <si>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</si>
  <si>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</si>
  <si>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</si>
  <si>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</si>
  <si>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</si>
  <si>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</si>
  <si>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</si>
  <si>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</si>
  <si>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</si>
  <si>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</si>
  <si>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</si>
  <si>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</si>
  <si>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</si>
  <si>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</si>
  <si>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</si>
  <si>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</si>
  <si>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</si>
  <si>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</si>
  <si>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</si>
  <si>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</si>
  <si>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</si>
  <si>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</si>
  <si>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</si>
  <si>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</si>
  <si>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</si>
  <si>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</si>
  <si>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</si>
  <si>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</si>
  <si>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</si>
  <si>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</si>
  <si>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</si>
  <si>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</si>
  <si>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</si>
  <si>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</si>
  <si>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</si>
  <si>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</si>
  <si>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</si>
  <si>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</si>
  <si>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</si>
  <si>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</si>
  <si>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</si>
  <si>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</si>
  <si>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</si>
  <si>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</si>
  <si>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</si>
  <si>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</si>
  <si>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</si>
  <si>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</si>
  <si>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</si>
  <si>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</si>
  <si>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</si>
  <si>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</si>
  <si>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</si>
  <si>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</si>
  <si>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</si>
  <si>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</si>
  <si>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</si>
  <si>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</si>
  <si>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</si>
  <si>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</si>
  <si>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</si>
  <si>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</si>
  <si>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</si>
  <si>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</si>
  <si>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</si>
  <si>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</si>
  <si>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</si>
  <si>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</si>
  <si>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</si>
  <si>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</si>
  <si>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</si>
  <si>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</si>
  <si>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</si>
  <si>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</si>
  <si>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</si>
  <si>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</si>
  <si>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</si>
  <si>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</si>
  <si>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</si>
  <si>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</si>
  <si>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</si>
  <si>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</si>
  <si>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</si>
  <si>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</si>
  <si>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</si>
  <si>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</si>
  <si>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</si>
  <si>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</si>
  <si>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</si>
  <si>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</si>
  <si>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</si>
  <si>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</si>
  <si>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</si>
  <si>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</si>
  <si>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</si>
  <si>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</si>
  <si>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</si>
  <si>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</si>
  <si>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</si>
  <si>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</si>
  <si>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</si>
  <si>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</si>
  <si>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</si>
  <si>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</si>
  <si>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</si>
  <si>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</si>
  <si>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</si>
  <si>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</si>
  <si>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</si>
  <si>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</si>
  <si>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</si>
  <si>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</si>
  <si>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</si>
  <si>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</si>
  <si>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</si>
  <si>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</si>
  <si>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</si>
  <si>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</si>
  <si>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</si>
  <si>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</si>
  <si>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</si>
  <si>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</si>
  <si>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</si>
  <si>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</si>
  <si>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</si>
  <si>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</si>
  <si>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</si>
  <si>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</si>
  <si>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</si>
  <si>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</si>
  <si>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</si>
  <si>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</si>
  <si>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</si>
  <si>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</si>
  <si>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</si>
  <si>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</si>
  <si>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</si>
  <si>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</si>
  <si>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</si>
  <si>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</si>
  <si>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</si>
  <si>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</si>
  <si>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</si>
  <si>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</si>
  <si>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</si>
  <si>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</si>
  <si>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</si>
  <si>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</si>
  <si>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</si>
  <si>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</si>
  <si>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</si>
  <si>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</si>
  <si>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</si>
  <si>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</si>
  <si>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</si>
  <si>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</si>
  <si>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</si>
  <si>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</si>
  <si>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</si>
  <si>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</si>
  <si>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</si>
  <si>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</si>
  <si>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</si>
  <si>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</si>
  <si>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</si>
  <si>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</si>
  <si>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</si>
  <si>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</si>
  <si>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</si>
  <si>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</si>
  <si>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</si>
  <si>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</si>
  <si>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</si>
  <si>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</si>
  <si>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</si>
  <si>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</si>
  <si>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</si>
  <si>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</si>
  <si>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</si>
  <si>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</si>
  <si>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</si>
  <si>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</si>
  <si>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</si>
  <si>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</si>
  <si>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</si>
  <si>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</si>
  <si>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</si>
  <si>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</si>
  <si>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</si>
  <si>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</si>
  <si>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</si>
  <si>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</si>
  <si>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</si>
  <si>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</si>
  <si>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</si>
  <si>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</si>
  <si>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</si>
  <si>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</si>
  <si>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</si>
  <si>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</si>
  <si>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</si>
  <si>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</si>
  <si>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</si>
  <si>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</si>
  <si>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</si>
  <si>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</si>
  <si>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</si>
  <si>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</si>
  <si>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</si>
  <si>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</si>
  <si>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</si>
  <si>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</si>
  <si>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</si>
  <si>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</si>
  <si>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</si>
  <si>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</si>
  <si>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</si>
  <si>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</si>
  <si>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</si>
  <si>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</si>
  <si>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</si>
  <si>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</si>
  <si>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</si>
  <si>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</si>
  <si>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</si>
  <si>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</si>
  <si>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</si>
  <si>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</si>
  <si>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</si>
  <si>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</si>
  <si>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</si>
  <si>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</si>
  <si>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</si>
  <si>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</si>
  <si>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</si>
  <si>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</si>
  <si>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</si>
  <si>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</si>
  <si>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</si>
  <si>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</si>
  <si>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</si>
  <si>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</si>
  <si>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</si>
  <si>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</si>
  <si>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</si>
  <si>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</si>
  <si>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</si>
  <si>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</si>
  <si>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</si>
  <si>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</si>
  <si>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</si>
  <si>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</si>
  <si>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</si>
  <si>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</si>
  <si>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</si>
  <si>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</si>
  <si>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</si>
  <si>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</si>
  <si>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</si>
  <si>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</si>
  <si>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</si>
  <si>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</si>
  <si>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</si>
  <si>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</si>
  <si>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</si>
  <si>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</si>
  <si>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</si>
  <si>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</si>
  <si>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</si>
  <si>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</si>
  <si>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</si>
  <si>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</si>
  <si>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</si>
  <si>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</si>
  <si>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</si>
  <si>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</si>
  <si>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</si>
  <si>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</si>
  <si>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</si>
  <si>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</si>
  <si>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</si>
  <si>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</si>
  <si>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</si>
  <si>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</si>
  <si>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</si>
  <si>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</si>
  <si>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</si>
  <si>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</si>
  <si>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</si>
  <si>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</si>
  <si>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</si>
  <si>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</si>
  <si>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</si>
  <si>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</si>
  <si>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</si>
  <si>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</si>
  <si>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</si>
  <si>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</si>
  <si>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</si>
  <si>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</si>
  <si>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</si>
  <si>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</si>
  <si>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</si>
  <si>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</si>
  <si>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</si>
  <si>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</si>
  <si>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</si>
  <si>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</si>
  <si>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</si>
  <si>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</si>
  <si>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</si>
  <si>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</si>
  <si>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</si>
  <si>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</si>
  <si>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</si>
  <si>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</si>
  <si>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</si>
  <si>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</si>
  <si>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</si>
  <si>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</si>
  <si>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</si>
  <si>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</si>
  <si>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</si>
  <si>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</si>
  <si>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</si>
  <si>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</si>
  <si>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</si>
  <si>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</si>
  <si>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</si>
  <si>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</si>
  <si>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</si>
  <si>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</si>
  <si>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</si>
  <si>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</si>
  <si>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</si>
  <si>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</si>
  <si>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</si>
  <si>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</si>
  <si>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</si>
  <si>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</si>
  <si>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</si>
  <si>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</si>
  <si>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</si>
  <si>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</si>
  <si>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</si>
  <si>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</si>
  <si>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</si>
  <si>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</si>
  <si>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</si>
  <si>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</si>
  <si>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</si>
  <si>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</si>
  <si>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</si>
  <si>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</si>
  <si>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</si>
  <si>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</si>
  <si>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</si>
  <si>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</si>
  <si>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</si>
  <si>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</si>
  <si>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</si>
  <si>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</si>
  <si>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</si>
  <si>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</si>
  <si>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</si>
  <si>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</si>
  <si>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</si>
  <si>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</si>
  <si>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</si>
  <si>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</si>
  <si>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</si>
  <si>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</si>
  <si>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</si>
  <si>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</si>
  <si>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</si>
  <si>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</si>
  <si>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</si>
  <si>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</si>
  <si>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</si>
  <si>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</si>
  <si>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</si>
  <si>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</si>
  <si>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</si>
  <si>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</si>
  <si>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</si>
  <si>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</si>
  <si>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</si>
  <si>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</si>
  <si>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</si>
  <si>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</si>
  <si>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</si>
  <si>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</si>
  <si>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</si>
  <si>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</si>
  <si>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</si>
  <si>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</si>
  <si>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</si>
  <si>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</si>
  <si>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</si>
  <si>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</si>
  <si>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</si>
  <si>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</si>
  <si>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</si>
  <si>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</si>
  <si>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</si>
  <si>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</si>
  <si>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</si>
  <si>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</si>
  <si>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</si>
  <si>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</si>
  <si>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</si>
  <si>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</si>
  <si>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</si>
  <si>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</si>
  <si>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</si>
  <si>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</si>
  <si>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</si>
  <si>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</si>
  <si>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</si>
  <si>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</si>
  <si>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</si>
  <si>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</si>
  <si>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</si>
  <si>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</si>
  <si>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</si>
  <si>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</si>
  <si>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</si>
  <si>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</si>
  <si>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</si>
  <si>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</si>
  <si>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</si>
  <si>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</si>
  <si>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</si>
  <si>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</si>
  <si>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</si>
  <si>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</si>
  <si>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</si>
  <si>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</si>
  <si>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</si>
  <si>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</si>
  <si>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</si>
  <si>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</si>
  <si>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</si>
  <si>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</si>
  <si>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</si>
  <si>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</si>
  <si>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</si>
  <si>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</si>
  <si>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</si>
  <si>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</si>
  <si>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</si>
  <si>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</si>
  <si>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</si>
  <si>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</si>
  <si>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</si>
  <si>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</si>
  <si>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</si>
  <si>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</si>
  <si>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</si>
  <si>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</si>
  <si>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</si>
  <si>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</si>
  <si>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</si>
  <si>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</si>
  <si>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</si>
  <si>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</si>
  <si>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</si>
  <si>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</si>
  <si>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</si>
  <si>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</si>
  <si>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</si>
  <si>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</si>
  <si>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</si>
  <si>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</si>
  <si>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</si>
  <si>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</si>
  <si>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</si>
  <si>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</si>
  <si>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</si>
  <si>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</si>
  <si>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</si>
  <si>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</si>
  <si>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</si>
  <si>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</si>
  <si>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</si>
  <si>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</si>
  <si>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</si>
  <si>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</si>
  <si>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</si>
  <si>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</si>
  <si>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</si>
  <si>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</si>
  <si>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</si>
  <si>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</si>
  <si>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</si>
  <si>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</si>
  <si>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</si>
  <si>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</si>
  <si>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</si>
  <si>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</si>
  <si>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</si>
  <si>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</si>
  <si>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</si>
  <si>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</si>
  <si>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</si>
  <si>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</si>
  <si>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</si>
  <si>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</si>
  <si>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</si>
  <si>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</si>
  <si>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</si>
  <si>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</si>
  <si>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</si>
  <si>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</si>
  <si>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</si>
  <si>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</si>
  <si>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</si>
  <si>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</si>
  <si>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</si>
  <si>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</si>
  <si>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</si>
  <si>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</si>
  <si>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</si>
  <si>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</si>
  <si>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</si>
  <si>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</si>
  <si>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</si>
  <si>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</si>
  <si>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</si>
  <si>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</si>
  <si>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</si>
  <si>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</si>
  <si>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</si>
  <si>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</si>
  <si>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</si>
  <si>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</si>
  <si>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</si>
  <si>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</si>
  <si>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</si>
  <si>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</si>
  <si>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</si>
  <si>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</si>
  <si>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</si>
  <si>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</si>
  <si>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</si>
  <si>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</si>
  <si>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</si>
  <si>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</si>
  <si>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</si>
  <si>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</si>
  <si>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</si>
  <si>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</si>
  <si>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</si>
  <si>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</si>
  <si>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</si>
  <si>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</si>
  <si>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</si>
  <si>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</si>
  <si>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</si>
  <si>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</si>
  <si>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</si>
  <si>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</si>
  <si>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</si>
  <si>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</si>
  <si>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</si>
  <si>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</si>
  <si>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</si>
  <si>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</si>
  <si>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</si>
  <si>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</si>
  <si>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</si>
  <si>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</si>
  <si>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</si>
  <si>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</si>
  <si>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</si>
  <si>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</si>
  <si>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</si>
  <si>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</si>
  <si>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</si>
  <si>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</si>
  <si>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</si>
  <si>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</si>
  <si>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</si>
  <si>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</si>
  <si>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</si>
  <si>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</si>
  <si>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</si>
  <si>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</si>
  <si>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</si>
  <si>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</si>
  <si>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</si>
  <si>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</si>
  <si>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</si>
  <si>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</si>
  <si>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</si>
  <si>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</si>
  <si>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</si>
  <si>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</si>
  <si>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</si>
  <si>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</si>
  <si>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</si>
  <si>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</si>
  <si>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</si>
  <si>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</si>
  <si>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</si>
  <si>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</si>
  <si>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</si>
  <si>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</si>
  <si>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</si>
  <si>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</si>
  <si>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</si>
  <si>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</si>
  <si>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</si>
  <si>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</si>
  <si>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</si>
  <si>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</si>
  <si>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</si>
  <si>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</si>
  <si>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</si>
  <si>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</si>
  <si>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</si>
  <si>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</si>
  <si>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</si>
  <si>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</si>
  <si>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</si>
  <si>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</si>
  <si>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</si>
  <si>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</si>
  <si>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</si>
  <si>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</si>
  <si>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</si>
  <si>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</si>
  <si>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</si>
  <si>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</si>
  <si>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</si>
  <si>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</si>
  <si>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</si>
  <si>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</si>
  <si>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</si>
  <si>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</si>
  <si>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</si>
  <si>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</si>
  <si>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</si>
  <si>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</si>
  <si>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</si>
  <si>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</si>
  <si>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</si>
  <si>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</si>
  <si>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</si>
  <si>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</si>
  <si>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</si>
  <si>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</si>
  <si>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</si>
  <si>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</si>
  <si>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</si>
  <si>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</si>
  <si>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</si>
  <si>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</si>
  <si>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</si>
  <si>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</si>
  <si>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</si>
  <si>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</si>
  <si>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</si>
  <si>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</si>
  <si>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</si>
  <si>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</si>
  <si>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</si>
  <si>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</si>
  <si>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</si>
  <si>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</si>
  <si>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</si>
  <si>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</si>
  <si>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</si>
  <si>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</si>
  <si>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</si>
  <si>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</si>
  <si>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</si>
  <si>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</si>
  <si>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</si>
  <si>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</si>
  <si>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</si>
  <si>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</si>
  <si>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</si>
  <si>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</si>
  <si>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</si>
  <si>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</si>
  <si>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</si>
  <si>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</si>
  <si>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</si>
  <si>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</si>
  <si>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</si>
  <si>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</si>
  <si>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</si>
  <si>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</si>
  <si>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</si>
  <si>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</si>
  <si>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</si>
  <si>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</si>
  <si>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</si>
  <si>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</si>
  <si>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</si>
  <si>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</si>
  <si>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</si>
  <si>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</si>
  <si>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</si>
  <si>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</si>
  <si>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</si>
  <si>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</si>
  <si>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</si>
  <si>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</si>
  <si>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</si>
  <si>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</si>
  <si>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</si>
  <si>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</si>
  <si>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</si>
  <si>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</si>
  <si>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</si>
  <si>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</si>
  <si>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</si>
  <si>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</si>
  <si>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</si>
  <si>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</si>
  <si>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</si>
  <si>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</si>
  <si>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</si>
  <si>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</si>
  <si>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</si>
  <si>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</si>
  <si>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</si>
  <si>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</si>
  <si>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</si>
  <si>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</si>
  <si>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</si>
  <si>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</si>
  <si>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</si>
  <si>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</si>
  <si>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</si>
  <si>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</si>
  <si>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</si>
  <si>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</si>
  <si>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</si>
  <si>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</si>
  <si>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</si>
  <si>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</si>
  <si>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</si>
  <si>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</si>
  <si>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</si>
  <si>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</si>
  <si>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</si>
  <si>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</si>
  <si>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</si>
  <si>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</si>
  <si>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</si>
  <si>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</si>
  <si>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</si>
  <si>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</si>
  <si>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</si>
  <si>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</si>
  <si>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</si>
  <si>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</si>
  <si>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</si>
  <si>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</si>
  <si>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</si>
  <si>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</si>
  <si>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</si>
  <si>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</si>
  <si>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</si>
  <si>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</si>
  <si>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</si>
  <si>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</si>
  <si>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</si>
  <si>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</si>
  <si>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</si>
  <si>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</si>
  <si>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</si>
  <si>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</si>
  <si>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</si>
  <si>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</si>
  <si>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</si>
  <si>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</si>
  <si>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</si>
  <si>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</si>
  <si>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</si>
  <si>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</si>
  <si>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</si>
  <si>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</si>
  <si>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</si>
  <si>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</si>
  <si>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</si>
  <si>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</si>
  <si>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</si>
  <si>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</si>
  <si>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</si>
  <si>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</si>
  <si>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</si>
  <si>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</si>
  <si>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</si>
  <si>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</si>
  <si>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</si>
  <si>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</si>
  <si>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</si>
  <si>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</si>
  <si>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</si>
  <si>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</si>
  <si>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</si>
  <si>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</si>
  <si>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</si>
  <si>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</si>
  <si>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</si>
  <si>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</si>
  <si>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</si>
  <si>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</si>
  <si>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</si>
  <si>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</si>
  <si>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</si>
  <si>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</si>
  <si>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</si>
  <si>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</si>
  <si>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</si>
  <si>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</si>
  <si>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</si>
  <si>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</si>
  <si>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</si>
  <si>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</si>
  <si>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</si>
  <si>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</si>
  <si>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</si>
  <si>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</si>
  <si>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</si>
  <si>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</si>
  <si>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</si>
  <si>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</si>
  <si>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</si>
  <si>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</si>
  <si>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</si>
  <si>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</si>
  <si>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</si>
  <si>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</si>
  <si>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</si>
  <si>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</si>
  <si>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</si>
  <si>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</si>
  <si>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</si>
  <si>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</si>
  <si>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</si>
  <si>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</si>
  <si>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</si>
  <si>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</si>
  <si>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</si>
  <si>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</si>
  <si>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</si>
  <si>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</si>
  <si>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</si>
  <si>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</si>
  <si>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</si>
  <si>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</si>
  <si>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</si>
  <si>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</si>
  <si>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</si>
  <si>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</si>
  <si>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</si>
  <si>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</si>
  <si>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</si>
  <si>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</si>
  <si>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</si>
  <si>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</si>
  <si>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</si>
  <si>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</si>
  <si>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</si>
  <si>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</si>
  <si>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</si>
  <si>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</si>
  <si>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</si>
  <si>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</si>
  <si>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</si>
  <si>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</si>
  <si>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</si>
  <si>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</si>
  <si>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</si>
  <si>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</si>
  <si>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</si>
  <si>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</si>
  <si>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</si>
  <si>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</si>
  <si>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</si>
  <si>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</si>
  <si>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</si>
  <si>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</si>
  <si>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</si>
  <si>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</si>
  <si>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</si>
  <si>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</si>
  <si>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</si>
  <si>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</si>
  <si>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</si>
  <si>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</si>
  <si>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</si>
  <si>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</si>
  <si>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</si>
  <si>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</si>
  <si>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</si>
  <si>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</si>
  <si>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</si>
  <si>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</si>
  <si>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</si>
  <si>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</si>
  <si>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</si>
  <si>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</si>
  <si>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</si>
  <si>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</si>
  <si>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</si>
  <si>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</si>
  <si>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</si>
  <si>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</si>
  <si>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</si>
  <si>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</si>
  <si>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</si>
  <si>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</si>
  <si>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</si>
  <si>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</si>
  <si>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</si>
  <si>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</si>
  <si>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</si>
  <si>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</si>
  <si>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</si>
  <si>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</si>
  <si>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</si>
  <si>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</si>
  <si>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</si>
  <si>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</si>
  <si>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</si>
  <si>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</si>
  <si>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</si>
  <si>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</si>
  <si>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</si>
  <si>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</si>
  <si>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</si>
  <si>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</si>
  <si>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</si>
  <si>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</si>
  <si>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</si>
  <si>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</si>
  <si>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</si>
  <si>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</si>
  <si>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</si>
  <si>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</si>
  <si>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</si>
  <si>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</si>
  <si>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</si>
  <si>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</si>
  <si>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</si>
  <si>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</si>
  <si>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</si>
  <si>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</si>
  <si>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</si>
  <si>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</si>
  <si>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</si>
  <si>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</si>
  <si>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</si>
  <si>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</si>
  <si>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</si>
  <si>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</si>
  <si>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</si>
  <si>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</si>
  <si>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</si>
  <si>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</si>
  <si>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</si>
  <si>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</si>
  <si>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</si>
  <si>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</si>
  <si>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</si>
  <si>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</si>
  <si>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</si>
  <si>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</si>
  <si>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</si>
  <si>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</si>
  <si>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</si>
  <si>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</si>
  <si>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</si>
  <si>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</si>
  <si>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</si>
  <si>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</si>
  <si>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</si>
  <si>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</si>
  <si>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</si>
  <si>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</si>
  <si>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</si>
  <si>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</si>
  <si>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</si>
  <si>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</si>
  <si>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</si>
  <si>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</si>
  <si>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</si>
  <si>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</si>
  <si>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</si>
  <si>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</si>
  <si>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</si>
  <si>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</si>
  <si>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</si>
  <si>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</si>
  <si>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</si>
  <si>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</si>
  <si>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</si>
  <si>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</si>
  <si>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</si>
  <si>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</si>
  <si>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</si>
  <si>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</si>
  <si>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</si>
  <si>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</si>
  <si>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</si>
  <si>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</si>
  <si>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</si>
  <si>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</si>
  <si>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</si>
  <si>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</si>
  <si>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</si>
  <si>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</si>
  <si>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</si>
  <si>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</si>
  <si>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</si>
  <si>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</si>
  <si>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</si>
  <si>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</si>
  <si>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</si>
  <si>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</si>
  <si>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</si>
  <si>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</si>
  <si>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</si>
  <si>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</si>
  <si>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</si>
  <si>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</si>
  <si>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</si>
  <si>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</si>
  <si>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</si>
  <si>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</si>
  <si>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</si>
  <si>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</si>
  <si>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</si>
  <si>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</si>
  <si>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</si>
  <si>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</si>
  <si>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</si>
  <si>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</si>
  <si>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</si>
  <si>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</si>
  <si>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</si>
  <si>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</si>
  <si>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</si>
  <si>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</si>
  <si>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</si>
  <si>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</si>
  <si>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</si>
  <si>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</si>
  <si>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</si>
  <si>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</si>
  <si>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</si>
  <si>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</si>
  <si>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</si>
  <si>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</si>
  <si>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</si>
  <si>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</si>
  <si>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</si>
  <si>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</si>
  <si>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</si>
  <si>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</si>
  <si>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</si>
  <si>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</si>
  <si>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</si>
  <si>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</si>
  <si>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</si>
  <si>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</si>
  <si>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</si>
  <si>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</si>
  <si>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</si>
  <si>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</si>
  <si>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</si>
  <si>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</si>
  <si>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</si>
  <si>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</si>
  <si>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</si>
  <si>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</si>
  <si>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</si>
  <si>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</si>
  <si>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</si>
  <si>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</si>
  <si>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</si>
  <si>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</si>
  <si>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</si>
  <si>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</si>
  <si>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</si>
  <si>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</si>
  <si>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</si>
  <si>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</si>
  <si>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</si>
  <si>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</si>
  <si>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</si>
  <si>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</si>
  <si>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</si>
  <si>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</si>
  <si>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</si>
  <si>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</si>
  <si>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</si>
  <si>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</si>
  <si>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</si>
  <si>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</si>
  <si>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</si>
  <si>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</si>
  <si>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</si>
  <si>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</si>
  <si>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</si>
  <si>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</si>
  <si>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</si>
  <si>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</si>
  <si>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</si>
  <si>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</si>
  <si>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</si>
  <si>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</si>
  <si>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</si>
  <si>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</si>
  <si>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</si>
  <si>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</si>
  <si>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</si>
  <si>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</si>
  <si>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</si>
  <si>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</si>
  <si>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</si>
  <si>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</si>
  <si>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</si>
  <si>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</si>
  <si>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</si>
  <si>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</si>
  <si>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</si>
  <si>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</si>
  <si>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</si>
  <si>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</si>
  <si>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</si>
  <si>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</si>
  <si>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</si>
  <si>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</si>
  <si>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</si>
  <si>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</si>
  <si>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</si>
  <si>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</si>
  <si>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</si>
  <si>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</si>
  <si>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</si>
  <si>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</si>
  <si>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</si>
  <si>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</si>
  <si>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</si>
  <si>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</si>
  <si>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</si>
  <si>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</si>
  <si>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</si>
  <si>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</si>
  <si>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</si>
  <si>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</si>
  <si>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</si>
  <si>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</si>
  <si>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</si>
  <si>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</si>
  <si>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</si>
  <si>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</si>
  <si>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</si>
  <si>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</si>
  <si>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</si>
  <si>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</si>
  <si>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</si>
  <si>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</si>
  <si>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</si>
  <si>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</si>
  <si>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</si>
  <si>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</si>
  <si>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</si>
  <si>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</si>
  <si>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</si>
  <si>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</si>
  <si>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</si>
  <si>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</si>
  <si>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</si>
  <si>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</si>
  <si>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</si>
  <si>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</si>
  <si>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</si>
  <si>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</si>
  <si>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</si>
  <si>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</si>
  <si>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</si>
  <si>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</si>
  <si>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</si>
  <si>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</si>
  <si>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</si>
  <si>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</si>
  <si>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</si>
  <si>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</si>
  <si>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</si>
  <si>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</si>
  <si>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</si>
  <si>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</si>
  <si>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</si>
  <si>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</si>
  <si>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</si>
  <si>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</si>
  <si>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</si>
  <si>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</si>
  <si>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</si>
  <si>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</si>
  <si>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</si>
  <si>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</si>
  <si>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</si>
  <si>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</si>
  <si>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</si>
  <si>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</si>
  <si>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</si>
  <si>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</si>
  <si>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</si>
  <si>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</si>
  <si>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</si>
  <si>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</si>
  <si>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</si>
  <si>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</si>
  <si>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</si>
  <si>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</si>
  <si>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</si>
  <si>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</si>
  <si>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</si>
  <si>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</si>
  <si>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</si>
  <si>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</si>
  <si>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</si>
  <si>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</si>
  <si>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</si>
  <si>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</si>
  <si>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</si>
  <si>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</si>
  <si>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</si>
  <si>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</si>
  <si>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</si>
  <si>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</si>
  <si>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</si>
  <si>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</si>
  <si>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</si>
  <si>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</si>
  <si>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</si>
  <si>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</si>
  <si>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</si>
  <si>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</si>
  <si>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</si>
  <si>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</si>
  <si>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</si>
  <si>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</si>
  <si>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</si>
  <si>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</si>
  <si>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</si>
  <si>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</si>
  <si>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</si>
  <si>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</si>
  <si>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</si>
  <si>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</si>
  <si>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</si>
  <si>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</si>
  <si>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</si>
  <si>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</si>
  <si>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</si>
  <si>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</si>
  <si>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</si>
  <si>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</si>
  <si>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</si>
  <si>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</si>
  <si>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</si>
  <si>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</si>
  <si>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</si>
  <si>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</si>
  <si>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</si>
  <si>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</si>
  <si>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</si>
  <si>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</si>
  <si>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</si>
  <si>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</si>
  <si>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</si>
  <si>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</si>
  <si>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</si>
  <si>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</si>
  <si>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</si>
  <si>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</si>
  <si>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</si>
  <si>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</si>
  <si>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</si>
  <si>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</si>
  <si>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</si>
  <si>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</si>
  <si>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</si>
  <si>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</si>
  <si>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</si>
  <si>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</si>
  <si>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</si>
  <si>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</si>
  <si>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</si>
  <si>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</si>
  <si>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</si>
  <si>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</si>
  <si>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</si>
  <si>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</si>
  <si>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</si>
  <si>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</si>
  <si>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</si>
  <si>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</si>
  <si>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</si>
  <si>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</si>
  <si>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</si>
  <si>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</si>
  <si>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</si>
  <si>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</si>
  <si>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</si>
  <si>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</si>
  <si>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</si>
  <si>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</si>
  <si>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</si>
  <si>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</si>
  <si>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</si>
  <si>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</si>
  <si>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</si>
  <si>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</si>
  <si>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</si>
  <si>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</si>
  <si>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</si>
  <si>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</si>
  <si>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</si>
  <si>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</si>
  <si>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</si>
  <si>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</si>
  <si>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</si>
  <si>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</si>
  <si>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</si>
  <si>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</si>
  <si>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</si>
  <si>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</si>
  <si>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</si>
  <si>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</si>
  <si>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</si>
  <si>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</si>
  <si>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</si>
  <si>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</si>
  <si>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</si>
  <si>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</si>
  <si>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</si>
  <si>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</si>
  <si>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</si>
  <si>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</si>
  <si>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</si>
  <si>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</si>
  <si>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</si>
  <si>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</si>
  <si>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</si>
  <si>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</si>
  <si>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</si>
  <si>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</si>
  <si>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</si>
  <si>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</si>
  <si>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</si>
  <si>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</si>
  <si>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</si>
  <si>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</si>
  <si>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</si>
  <si>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</si>
  <si>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</si>
  <si>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</si>
  <si>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</si>
  <si>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</si>
  <si>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</si>
  <si>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</si>
  <si>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</si>
  <si>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</si>
  <si>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</si>
  <si>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</si>
  <si>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</si>
  <si>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</si>
  <si>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</si>
  <si>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</si>
  <si>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</si>
  <si>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</si>
  <si>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</si>
  <si>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</si>
  <si>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</si>
  <si>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</si>
  <si>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</si>
  <si>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</si>
  <si>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</si>
  <si>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</si>
  <si>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</si>
  <si>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</si>
  <si>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</si>
  <si>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</si>
  <si>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</si>
  <si>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</si>
  <si>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</si>
  <si>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</si>
  <si>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</si>
  <si>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</si>
  <si>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</si>
  <si>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</si>
  <si>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</si>
  <si>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</si>
  <si>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</si>
  <si>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</si>
  <si>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</si>
  <si>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</si>
  <si>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</si>
  <si>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</si>
  <si>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</si>
  <si>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</si>
  <si>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</si>
  <si>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</si>
  <si>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</si>
  <si>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</si>
  <si>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</si>
  <si>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</si>
  <si>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</si>
  <si>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</si>
  <si>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</si>
  <si>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</si>
  <si>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</si>
  <si>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</si>
  <si>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</si>
  <si>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</si>
  <si>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</si>
  <si>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</si>
  <si>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</si>
  <si>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</si>
  <si>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</si>
  <si>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</si>
  <si>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</si>
  <si>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</si>
  <si>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</si>
  <si>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</si>
  <si>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</si>
  <si>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</si>
  <si>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</si>
  <si>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</si>
  <si>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</si>
  <si>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</si>
  <si>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</si>
  <si>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</si>
  <si>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</si>
  <si>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</si>
  <si>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</si>
  <si>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</si>
  <si>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</si>
  <si>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</si>
  <si>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</si>
  <si>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</si>
  <si>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</si>
  <si>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</si>
  <si>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</si>
  <si>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</si>
  <si>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</si>
  <si>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</si>
  <si>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</si>
  <si>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</si>
  <si>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</si>
  <si>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</si>
  <si>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</si>
  <si>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</si>
  <si>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</si>
  <si>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</si>
  <si>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</si>
  <si>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</si>
  <si>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</si>
  <si>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</si>
  <si>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</si>
  <si>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</si>
  <si>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</si>
  <si>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</si>
  <si>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</si>
  <si>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</si>
  <si>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</si>
  <si>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</si>
  <si>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</si>
  <si>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</si>
  <si>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</si>
  <si>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</si>
  <si>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</si>
  <si>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</si>
  <si>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</si>
  <si>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</si>
  <si>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</si>
  <si>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</si>
  <si>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</si>
  <si>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</si>
  <si>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</si>
  <si>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</si>
  <si>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</si>
  <si>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</si>
  <si>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</si>
  <si>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</si>
  <si>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</si>
  <si>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</si>
  <si>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</si>
  <si>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</si>
  <si>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</si>
  <si>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</si>
  <si>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</si>
  <si>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</si>
  <si>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</si>
  <si>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</si>
  <si>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</si>
  <si>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</si>
  <si>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</si>
  <si>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</si>
  <si>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</si>
  <si>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</si>
  <si>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</si>
  <si>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</si>
  <si>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</si>
  <si>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</si>
  <si>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</si>
  <si>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</si>
  <si>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</si>
  <si>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</si>
  <si>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</si>
  <si>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</si>
  <si>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</si>
  <si>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</si>
  <si>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</si>
  <si>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</si>
  <si>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</si>
  <si>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</si>
  <si>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</si>
  <si>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</si>
  <si>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</si>
  <si>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</si>
  <si>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</si>
  <si>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</si>
  <si>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</si>
  <si>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</si>
  <si>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</si>
  <si>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</si>
  <si>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</si>
  <si>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</si>
  <si>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</si>
  <si>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</si>
  <si>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</si>
  <si>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</si>
  <si>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</si>
  <si>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</si>
  <si>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</si>
  <si>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</si>
  <si>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</si>
  <si>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</si>
  <si>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</si>
  <si>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</si>
  <si>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</si>
  <si>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</si>
  <si>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</si>
  <si>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</si>
  <si>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</si>
  <si>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</si>
  <si>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</si>
  <si>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</si>
  <si>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</si>
  <si>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</si>
  <si>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</si>
  <si>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</si>
  <si>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</si>
  <si>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</si>
  <si>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</si>
  <si>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</si>
  <si>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</si>
  <si>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</si>
  <si>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</si>
  <si>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</si>
  <si>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</si>
  <si>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</si>
  <si>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</si>
  <si>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</si>
  <si>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</si>
  <si>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</si>
  <si>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</si>
  <si>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</si>
  <si>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</si>
  <si>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</si>
  <si>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</si>
  <si>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</si>
  <si>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</si>
  <si>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</si>
  <si>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</si>
  <si>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</si>
  <si>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</si>
  <si>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</si>
  <si>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</si>
  <si>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</si>
  <si>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</si>
  <si>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</si>
  <si>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</si>
  <si>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</si>
  <si>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</si>
  <si>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</si>
  <si>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</si>
  <si>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</si>
  <si>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</si>
  <si>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</si>
  <si>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</si>
  <si>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</si>
  <si>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</si>
  <si>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</si>
  <si>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</si>
  <si>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</si>
  <si>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</si>
  <si>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</si>
  <si>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</si>
  <si>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</si>
  <si>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</si>
  <si>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</si>
  <si>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</si>
  <si>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</si>
  <si>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</si>
  <si>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</si>
  <si>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</si>
  <si>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</si>
  <si>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</si>
  <si>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</si>
  <si>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</si>
  <si>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</si>
  <si>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</si>
  <si>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</si>
  <si>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</si>
  <si>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</si>
  <si>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</si>
  <si>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</si>
  <si>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</si>
  <si>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</si>
  <si>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</si>
  <si>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</si>
  <si>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</si>
  <si>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</si>
  <si>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</si>
  <si>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</si>
  <si>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</si>
  <si>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</si>
  <si>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</si>
  <si>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</si>
  <si>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</si>
  <si>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</si>
  <si>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</si>
  <si>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</si>
  <si>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</si>
  <si>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</si>
  <si>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</si>
  <si>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</si>
  <si>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</si>
  <si>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</si>
  <si>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</si>
  <si>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</si>
  <si>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</si>
  <si>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</si>
  <si>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</si>
  <si>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</si>
  <si>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</si>
  <si>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</si>
  <si>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</si>
  <si>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</si>
  <si>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</si>
  <si>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</si>
  <si>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</si>
  <si>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</si>
  <si>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</si>
  <si>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</si>
  <si>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</si>
  <si>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</si>
  <si>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</si>
  <si>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</si>
  <si>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</si>
  <si>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</si>
  <si>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</si>
  <si>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</si>
  <si>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</si>
  <si>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</si>
  <si>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</si>
  <si>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</si>
  <si>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</si>
  <si>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</si>
  <si>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</si>
  <si>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</si>
  <si>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</si>
  <si>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</si>
  <si>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</si>
  <si>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</si>
  <si>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</si>
  <si>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</si>
  <si>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</si>
  <si>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</si>
  <si>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</si>
  <si>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</si>
  <si>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</si>
  <si>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</si>
  <si>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</si>
  <si>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</si>
  <si>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</si>
  <si>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</si>
  <si>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</si>
  <si>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</si>
  <si>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</si>
  <si>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</si>
  <si>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</si>
  <si>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</si>
  <si>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</si>
  <si>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</si>
  <si>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</si>
  <si>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</si>
  <si>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</si>
  <si>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</si>
  <si>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</si>
  <si>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</si>
  <si>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</si>
  <si>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</si>
  <si>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</si>
  <si>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</si>
  <si>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</si>
  <si>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</si>
  <si>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</si>
  <si>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</si>
  <si>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</si>
  <si>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</si>
  <si>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</si>
  <si>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</si>
  <si>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</si>
  <si>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</si>
  <si>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</si>
  <si>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</si>
  <si>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</si>
  <si>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</si>
  <si>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</si>
  <si>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</si>
  <si>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</si>
  <si>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</si>
  <si>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</si>
  <si>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</si>
  <si>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</si>
  <si>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</si>
  <si>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</si>
  <si>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</si>
  <si>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</si>
  <si>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</si>
  <si>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</si>
  <si>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</si>
  <si>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</si>
  <si>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</si>
  <si>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</si>
  <si>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</si>
  <si>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</si>
  <si>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</si>
  <si>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</si>
  <si>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</si>
  <si>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</si>
  <si>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</si>
  <si>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</si>
  <si>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</si>
  <si>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</si>
  <si>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</si>
  <si>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</si>
  <si>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</si>
  <si>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</si>
  <si>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</si>
  <si>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</si>
  <si>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</si>
  <si>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</si>
  <si>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</si>
  <si>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</si>
  <si>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</si>
  <si>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</si>
  <si>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</si>
  <si>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</si>
  <si>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</si>
  <si>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</si>
  <si>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</si>
  <si>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</si>
  <si>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</si>
  <si>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</si>
  <si>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</si>
  <si>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</si>
  <si>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</si>
  <si>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</si>
  <si>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</si>
  <si>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</si>
  <si>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</si>
  <si>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</si>
  <si>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</si>
  <si>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</si>
  <si>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</si>
  <si>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</si>
  <si>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</si>
  <si>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</si>
  <si>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</si>
  <si>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</si>
  <si>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</si>
  <si>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</si>
  <si>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</si>
  <si>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</si>
  <si>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</si>
  <si>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</si>
  <si>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</si>
  <si>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</si>
  <si>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</si>
  <si>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</si>
  <si>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</si>
  <si>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</si>
  <si>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</si>
  <si>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</si>
  <si>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</si>
  <si>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</si>
  <si>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</si>
  <si>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</si>
  <si>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</si>
  <si>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</si>
  <si>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</si>
  <si>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</si>
  <si>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</si>
  <si>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</si>
  <si>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</si>
  <si>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</si>
  <si>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</si>
  <si>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</si>
  <si>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</si>
  <si>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</si>
  <si>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</si>
  <si>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</si>
  <si>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</si>
  <si>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</si>
  <si>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</si>
  <si>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</si>
  <si>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</si>
  <si>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</si>
  <si>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</si>
  <si>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</si>
  <si>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</si>
  <si>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</si>
  <si>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</si>
  <si>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</si>
  <si>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</si>
  <si>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</si>
  <si>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</si>
  <si>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</si>
  <si>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</si>
  <si>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</si>
  <si>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</si>
  <si>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</si>
  <si>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</si>
  <si>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</si>
  <si>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</si>
  <si>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</si>
  <si>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</si>
  <si>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</si>
  <si>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</si>
  <si>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</si>
  <si>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</si>
  <si>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</si>
  <si>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</si>
  <si>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</si>
  <si>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</si>
  <si>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</si>
  <si>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</si>
  <si>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</si>
  <si>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</si>
  <si>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</si>
  <si>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</si>
  <si>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</si>
  <si>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</si>
  <si>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</si>
  <si>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</si>
  <si>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</si>
  <si>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</si>
  <si>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</si>
  <si>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</si>
  <si>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</si>
  <si>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</si>
  <si>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</si>
  <si>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</si>
  <si>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</si>
  <si>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</si>
  <si>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</si>
  <si>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</si>
  <si>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</si>
  <si>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</si>
  <si>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</si>
  <si>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</si>
  <si>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</si>
  <si>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</si>
  <si>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</si>
  <si>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</si>
  <si>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</si>
  <si>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</si>
  <si>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</si>
  <si>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</si>
  <si>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</si>
  <si>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</si>
  <si>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</si>
  <si>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</si>
  <si>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</si>
  <si>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</si>
  <si>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</si>
  <si>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</si>
  <si>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</si>
  <si>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</si>
  <si>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</si>
  <si>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</si>
  <si>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</si>
  <si>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</si>
  <si>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</si>
  <si>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</si>
  <si>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</si>
  <si>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</si>
  <si>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</si>
  <si>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</si>
  <si>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</si>
  <si>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</si>
  <si>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</si>
  <si>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</si>
  <si>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</si>
  <si>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</si>
  <si>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</si>
  <si>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</si>
  <si>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</si>
  <si>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</si>
  <si>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</si>
  <si>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</si>
  <si>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</si>
  <si>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</si>
  <si>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</si>
  <si>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</si>
  <si>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</si>
  <si>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</si>
  <si>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</si>
  <si>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</si>
  <si>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</si>
  <si>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</si>
  <si>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</si>
  <si>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</si>
  <si>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</si>
  <si>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</si>
  <si>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</si>
  <si>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</si>
  <si>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</si>
  <si>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</si>
  <si>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</si>
  <si>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</si>
  <si>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</si>
  <si>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</si>
  <si>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</si>
  <si>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</si>
  <si>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</si>
  <si>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</si>
  <si>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</si>
  <si>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</si>
  <si>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</si>
  <si>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</si>
  <si>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</si>
  <si>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</si>
  <si>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</si>
  <si>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</si>
  <si>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</si>
  <si>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</si>
  <si>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</si>
  <si>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</si>
  <si>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</si>
  <si>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</si>
  <si>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</si>
  <si>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</si>
  <si>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</si>
  <si>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</si>
  <si>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</si>
  <si>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</si>
  <si>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</si>
  <si>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</si>
  <si>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</si>
  <si>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</si>
  <si>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</si>
  <si>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</si>
  <si>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</si>
  <si>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</si>
  <si>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</si>
  <si>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</si>
  <si>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</si>
  <si>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</si>
  <si>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</si>
  <si>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</si>
  <si>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</si>
  <si>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</si>
  <si>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</si>
  <si>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</si>
  <si>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</si>
  <si>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</si>
  <si>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</si>
  <si>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</si>
  <si>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</si>
  <si>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</si>
  <si>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</si>
  <si>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</si>
  <si>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</si>
  <si>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</si>
  <si>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</si>
  <si>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</si>
  <si>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</si>
  <si>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</si>
  <si>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</si>
  <si>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</si>
  <si>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</si>
  <si>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</si>
  <si>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</si>
  <si>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</si>
  <si>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</si>
  <si>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</si>
  <si>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</si>
  <si>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</si>
  <si>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</si>
  <si>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</si>
  <si>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</si>
  <si>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</si>
  <si>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</si>
  <si>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</si>
  <si>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</si>
  <si>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</si>
  <si>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</si>
  <si>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</si>
  <si>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</si>
  <si>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</si>
  <si>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</si>
  <si>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</si>
  <si>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</si>
  <si>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</si>
  <si>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</si>
  <si>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</si>
  <si>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</si>
  <si>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</si>
  <si>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</si>
  <si>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</si>
  <si>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</si>
  <si>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</si>
  <si>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</si>
  <si>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</si>
  <si>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</si>
  <si>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</si>
  <si>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</si>
  <si>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</si>
  <si>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</si>
  <si>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</si>
  <si>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</si>
  <si>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</si>
  <si>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</si>
  <si>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</si>
  <si>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</si>
  <si>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</si>
  <si>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</si>
  <si>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</si>
  <si>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</si>
  <si>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</si>
  <si>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</si>
  <si>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</si>
  <si>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</si>
  <si>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</si>
  <si>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</si>
  <si>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</si>
  <si>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</si>
  <si>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</si>
  <si>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</si>
  <si>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</si>
  <si>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</si>
  <si>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</si>
  <si>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</si>
  <si>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</si>
  <si>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</si>
  <si>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</si>
  <si>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</si>
  <si>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</si>
  <si>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</si>
  <si>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</si>
  <si>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</si>
  <si>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</si>
  <si>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</si>
  <si>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</si>
  <si>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</si>
  <si>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</si>
  <si>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</si>
  <si>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</si>
  <si>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</si>
  <si>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</si>
  <si>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</si>
  <si>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</si>
  <si>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</si>
  <si>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</si>
  <si>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</si>
  <si>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</si>
  <si>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</si>
  <si>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</si>
  <si>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</si>
  <si>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</si>
  <si>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</si>
  <si>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</si>
  <si>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</si>
  <si>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</si>
  <si>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</si>
  <si>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</si>
  <si>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</si>
  <si>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</si>
  <si>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</si>
  <si>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</si>
  <si>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</si>
  <si>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</si>
  <si>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</si>
  <si>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</si>
  <si>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</si>
  <si>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</si>
  <si>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</si>
  <si>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</si>
  <si>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</si>
  <si>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</si>
  <si>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</si>
  <si>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</si>
  <si>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</si>
  <si>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</si>
  <si>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</si>
  <si>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</si>
  <si>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</si>
  <si>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</si>
  <si>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</si>
  <si>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</si>
  <si>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</si>
  <si>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</si>
  <si>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</si>
  <si>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</si>
  <si>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</si>
  <si>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</si>
  <si>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</si>
  <si>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</si>
  <si>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</si>
  <si>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</si>
  <si>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</si>
  <si>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</si>
  <si>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</si>
  <si>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</si>
  <si>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</si>
  <si>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</si>
  <si>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</si>
  <si>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</si>
  <si>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</si>
  <si>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</si>
  <si>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</si>
  <si>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</si>
  <si>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</si>
  <si>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</si>
  <si>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</si>
  <si>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</si>
  <si>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</si>
  <si>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</si>
  <si>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</si>
  <si>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</si>
  <si>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</si>
  <si>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</si>
  <si>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</si>
  <si>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</si>
  <si>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</si>
  <si>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</si>
  <si>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</si>
  <si>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</si>
  <si>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</si>
  <si>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</si>
  <si>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</si>
  <si>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</si>
  <si>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</si>
  <si>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</si>
  <si>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</si>
  <si>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</si>
  <si>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</si>
  <si>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</si>
  <si>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</si>
  <si>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</si>
  <si>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</si>
  <si>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</si>
  <si>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</si>
  <si>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</si>
  <si>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</si>
  <si>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</si>
  <si>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</si>
  <si>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</si>
  <si>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</si>
  <si>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</si>
  <si>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</si>
  <si>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</si>
  <si>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</si>
  <si>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</si>
  <si>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</si>
  <si>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</si>
  <si>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</si>
  <si>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</si>
  <si>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</si>
  <si>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</si>
  <si>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</si>
  <si>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</si>
  <si>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</si>
  <si>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</si>
  <si>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</si>
  <si>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</si>
  <si>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</si>
  <si>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</si>
  <si>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</si>
  <si>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</si>
  <si>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</si>
  <si>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</si>
  <si>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</si>
  <si>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</si>
  <si>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</si>
  <si>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</si>
  <si>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</si>
  <si>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</si>
  <si>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</si>
  <si>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</si>
  <si>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</si>
  <si>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</si>
  <si>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</si>
  <si>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</si>
  <si>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</si>
  <si>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</si>
  <si>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</si>
  <si>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</si>
  <si>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</si>
  <si>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</si>
  <si>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</si>
  <si>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</si>
  <si>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</si>
  <si>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</si>
  <si>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</si>
  <si>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</si>
  <si>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</si>
  <si>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</si>
  <si>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</si>
  <si>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</si>
  <si>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</si>
  <si>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</si>
  <si>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</si>
  <si>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</si>
  <si>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</si>
  <si>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</si>
  <si>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</si>
  <si>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</si>
  <si>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</si>
  <si>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</si>
  <si>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</si>
  <si>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</si>
  <si>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</si>
  <si>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</si>
  <si>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</si>
  <si>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</si>
  <si>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</si>
  <si>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</si>
  <si>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</si>
  <si>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</si>
  <si>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</si>
  <si>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</si>
  <si>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</si>
  <si>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</si>
  <si>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</si>
  <si>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</si>
  <si>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</si>
  <si>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</si>
  <si>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</si>
  <si>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</si>
  <si>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</si>
  <si>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</si>
  <si>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</si>
  <si>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</si>
  <si>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</si>
  <si>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</si>
  <si>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</si>
  <si>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</si>
  <si>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</si>
  <si>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</si>
  <si>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</si>
  <si>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</si>
  <si>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</si>
  <si>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</si>
  <si>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</si>
  <si>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</si>
  <si>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</si>
  <si>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</si>
  <si>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</si>
  <si>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</si>
  <si>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</si>
  <si>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</si>
  <si>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</si>
  <si>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</si>
  <si>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</si>
  <si>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</si>
  <si>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</si>
  <si>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</si>
  <si>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</si>
  <si>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</si>
  <si>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</si>
  <si>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</si>
  <si>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</si>
  <si>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</si>
  <si>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</si>
  <si>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</si>
  <si>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</si>
  <si>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</si>
  <si>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</si>
  <si>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</si>
  <si>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</si>
  <si>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</si>
  <si>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</si>
  <si>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</si>
  <si>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</si>
  <si>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</si>
  <si>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</si>
  <si>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</si>
  <si>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</si>
  <si>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</si>
  <si>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</si>
  <si>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</si>
  <si>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</si>
  <si>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</si>
  <si>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</si>
  <si>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</si>
  <si>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</si>
  <si>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</si>
  <si>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</si>
  <si>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</si>
  <si>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</si>
  <si>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</si>
  <si>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</si>
  <si>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</si>
  <si>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</si>
  <si>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</si>
  <si>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</si>
  <si>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</si>
  <si>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</si>
  <si>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</si>
  <si>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</si>
  <si>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</si>
  <si>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</si>
  <si>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</si>
  <si>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</si>
  <si>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</si>
  <si>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</si>
  <si>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</si>
  <si>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</si>
  <si>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</si>
  <si>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</si>
  <si>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</si>
  <si>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</si>
  <si>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</si>
  <si>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</si>
  <si>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</si>
  <si>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</si>
  <si>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</si>
  <si>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</si>
  <si>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</si>
  <si>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</si>
  <si>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</si>
  <si>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</si>
  <si>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</si>
  <si>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</si>
  <si>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</si>
  <si>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</si>
  <si>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</si>
  <si>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</si>
  <si>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</si>
  <si>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</si>
  <si>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</si>
  <si>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</si>
  <si>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</si>
  <si>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</si>
  <si>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</si>
  <si>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</si>
  <si>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</si>
  <si>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</si>
  <si>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</si>
  <si>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</si>
  <si>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</si>
  <si>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</si>
  <si>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</si>
  <si>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</si>
  <si>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</si>
  <si>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</si>
  <si>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</si>
  <si>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</si>
  <si>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</si>
  <si>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</si>
  <si>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</si>
  <si>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</si>
  <si>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</si>
  <si>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</si>
  <si>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</si>
  <si>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</si>
  <si>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</si>
  <si>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</si>
  <si>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</si>
  <si>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</si>
  <si>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</si>
  <si>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</si>
  <si>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</si>
  <si>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</si>
  <si>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</si>
  <si>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</si>
  <si>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</si>
  <si>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</si>
  <si>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</si>
  <si>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</si>
  <si>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</si>
  <si>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</si>
  <si>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</si>
  <si>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</si>
  <si>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</si>
  <si>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</si>
  <si>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</si>
  <si>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</si>
  <si>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</si>
  <si>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</si>
  <si>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</si>
  <si>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</si>
  <si>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</si>
  <si>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</si>
  <si>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</si>
  <si>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</si>
  <si>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</si>
  <si>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</si>
  <si>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</si>
  <si>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</si>
  <si>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</si>
  <si>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</si>
  <si>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</si>
  <si>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</si>
  <si>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</si>
  <si>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</si>
  <si>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</si>
  <si>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</si>
  <si>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</si>
  <si>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</si>
  <si>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</si>
  <si>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</si>
  <si>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</si>
  <si>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</si>
  <si>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</si>
  <si>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</si>
  <si>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</si>
  <si>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</si>
  <si>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</si>
  <si>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</si>
  <si>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</si>
  <si>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</si>
  <si>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</si>
  <si>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</si>
  <si>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</si>
  <si>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</si>
  <si>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</si>
  <si>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</si>
  <si>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</si>
  <si>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</si>
  <si>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</si>
  <si>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</si>
  <si>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</si>
  <si>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</si>
  <si>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</si>
  <si>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</si>
  <si>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</si>
  <si>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</si>
  <si>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</si>
  <si>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</si>
  <si>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</si>
  <si>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</si>
  <si>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</si>
  <si>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</si>
  <si>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</si>
  <si>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</si>
  <si>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</si>
  <si>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</si>
  <si>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</si>
  <si>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</si>
  <si>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</si>
  <si>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</si>
  <si>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</si>
  <si>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</si>
  <si>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</si>
  <si>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</si>
  <si>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</si>
  <si>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</si>
  <si>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</si>
  <si>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</si>
  <si>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</si>
  <si>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</si>
  <si>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</si>
  <si>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</si>
  <si>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</si>
  <si>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</si>
  <si>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</si>
  <si>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</si>
  <si>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</si>
  <si>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</si>
  <si>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</si>
  <si>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</si>
  <si>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</si>
  <si>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</si>
  <si>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</si>
  <si>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</si>
  <si>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</si>
  <si>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</si>
  <si>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</si>
  <si>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</si>
  <si>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</si>
  <si>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</si>
  <si>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</si>
  <si>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</si>
  <si>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</si>
  <si>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</si>
  <si>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</si>
  <si>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67-RESTAURACIÓN EDIFICIO DE LA DIRECCIÓN NACIONAL DE PATRIMONIO MONUMENTAL (DNPM), CIUDAD COLONIAL, DISTRITO NACIONAL</t>
  </si>
  <si>
    <t>16841-RESTAURACIÓN EDIFICIO DE LA DIRECCIÓN NACIONAL DE PATRIMONIO MONUMENTAL (DNPM), CIUDAD COLONIAL, DISTRITO NACIONAL</t>
  </si>
  <si>
    <t>02-CONSTRUCCIÓN DE PLANTELES EDUCATIVOS EN LA PROVINCIA BAHORUCO (FASE 3)</t>
  </si>
  <si>
    <t>13542-CONSTRUCCIÓN DE PLANTELES EDUCATIVOS EN LA PROVINCIA BAHORUCO (FASE 3)</t>
  </si>
  <si>
    <t>03-CONSTRUCCIÓN 2 ESTANCIAS INFANTILES EN LA PROVINCIA DE BARAHONA</t>
  </si>
  <si>
    <t>13045-CONSTRUCCIÓN 2 ESTANCIAS INFANTILES EN LA PROVINCIA DE BARAHONA</t>
  </si>
  <si>
    <t>51-AMPLIACIÓN DE PLANTELES EDUCATIVOS EN LA PROVINCIA DE MONTE PLATA (FASE 3)</t>
  </si>
  <si>
    <t>13573-AMPLIACIÓN DE PLANTELES EDUCATIVOS EN LA PROVINCIA DE MONTE PLATA (FASE 3)</t>
  </si>
  <si>
    <t>14-CONSTRUCCIÓN DE PUENTE LEVADIZO EN SUSTITUCIÓN AL FLOTANTE SOBRE EL RIO OZAMA, ENTRE AV. FRANCISCO CAAMAÑO DEÑÓ CON AV. MALECÓN, PROVINCIA SANTO DOMINGO</t>
  </si>
  <si>
    <t>Ejecución 1ro de enero - 11 de octubre de 2024*</t>
  </si>
  <si>
    <t xml:space="preserve">      Ejecución 1ro de enero - 11 de octubre2024 (fecha de imputación)</t>
  </si>
  <si>
    <t>* Fecha de imputación al 11 de octubrey fecha de registro al 14 de octubrede 2024. La fecha de imputación representa los gastos o ingresos en el momento de su ejecución, mientras que la fecha de registro representa el momento de su registro en el sistema, en la medida que se van regularizando los pagos.</t>
  </si>
  <si>
    <t>Ejecución 1ro de enero - 14 de octubre2024 (fecha de registro)</t>
  </si>
  <si>
    <t>10-CONSTRUCCIÓN DE 100 VIVIENDAS ECO-AMIGABLES PARA FAMILIAS EN CONDICIONES DE VULNERABILIDAD EN EL DISTRITO MUNICIPAL CHIRINO, PROVINCIA MONTE PLATA</t>
  </si>
  <si>
    <t>16366-CONSTRUCCIÓN DE 100 VIVIENDAS ECO-AMIGABLES PARA FAMILIAS EN CONDICIONES DE VULNERABILIDAD EN EL DISTRITO MUNICIPAL CHIRINO, PROVINCIA MONTE PLATA</t>
  </si>
  <si>
    <t>00-NO CLASIFICADO</t>
  </si>
  <si>
    <t>* Fecha de imputación al 11 de octubre y fecha de registro al 14 de octubre de 2024. La fecha de imputación representa los gastos o ingresos en el momento de su ejecución, mientras que la fecha de registro representa el momento de su registro en el sistema, en la medida que se van regularizando los pagos.</t>
  </si>
  <si>
    <t>* Fecha de imputación al 11 de octubre y fecha de registro al 14 de octubrede 2024. La fecha de imputación representa los gastos o ingresos en el momento de su ejecución, mientras que la fecha de registro representa el momento de su registro en el sistema, en la medida que se van regularizando los 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</si>
</sst>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74">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
      <b/>
      <i/>
      <sz val="11"/>
      <color theme="0"/>
      <name val="Calibri"/>
      <family val="2"/>
    </font>
    <font>
      <b/>
      <sz val="11"/>
      <color theme="1"/>
      <name val="Calibri"/>
      <family val="2"/>
    </font>
    <font>
      <b/>
      <sz val="11"/>
      <color theme="0"/>
      <name val="Calibri"/>
      <family val="2"/>
    </font>
    <font>
      <b/>
      <i/>
      <sz val="11"/>
      <color rgb="FFFFFFFF"/>
      <name val="Calibri"/>
      <family val="2"/>
    </font>
    <font>
      <b/>
      <sz val="10"/>
      <color theme="1"/>
      <name val="Calibri"/>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73">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wrapText="1"/>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176" fontId="54" fillId="5" borderId="0" xfId="856" applyNumberFormat="1" applyFont="1" applyFill="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4" fillId="43" borderId="25" xfId="749" applyNumberFormat="1" applyFont="1" applyFill="1" applyBorder="1"/>
    <xf numFmtId="166" fontId="58" fillId="0" borderId="0" xfId="1" applyNumberFormat="1" applyFont="1" applyFill="1" applyBorder="1" applyAlignment="1">
      <alignment horizontal="right" wrapText="1"/>
    </xf>
    <xf numFmtId="0" fontId="70" fillId="5" borderId="0" xfId="436" applyFont="1" applyFill="1" applyAlignment="1">
      <alignment horizontal="left" vertical="center" indent="1"/>
    </xf>
    <xf numFmtId="0" fontId="70" fillId="43" borderId="0" xfId="436" applyFont="1" applyFill="1" applyAlignment="1">
      <alignment horizontal="left" vertical="center" indent="1"/>
    </xf>
    <xf numFmtId="0" fontId="71" fillId="42" borderId="0" xfId="864" applyFont="1" applyFill="1" applyAlignment="1">
      <alignment horizontal="left"/>
    </xf>
    <xf numFmtId="176" fontId="69" fillId="3" borderId="0" xfId="856" applyNumberFormat="1" applyFont="1" applyFill="1" applyAlignment="1">
      <alignment horizontal="center" vertical="center"/>
    </xf>
    <xf numFmtId="176" fontId="72" fillId="3" borderId="0" xfId="856" applyNumberFormat="1" applyFont="1" applyFill="1" applyAlignment="1">
      <alignment horizontal="center" wrapText="1"/>
    </xf>
    <xf numFmtId="176" fontId="70" fillId="5" borderId="0" xfId="856" applyNumberFormat="1" applyFont="1" applyFill="1"/>
    <xf numFmtId="176" fontId="70" fillId="43" borderId="0" xfId="864" applyNumberFormat="1" applyFont="1" applyFill="1"/>
    <xf numFmtId="176" fontId="70" fillId="5" borderId="0" xfId="864" applyNumberFormat="1" applyFont="1" applyFill="1"/>
    <xf numFmtId="176" fontId="71" fillId="42" borderId="0" xfId="864" applyNumberFormat="1" applyFont="1" applyFill="1"/>
    <xf numFmtId="0" fontId="52" fillId="0" borderId="0" xfId="749"/>
    <xf numFmtId="0" fontId="72" fillId="3" borderId="0" xfId="749" applyFont="1" applyFill="1" applyAlignment="1">
      <alignment horizontal="center" wrapText="1"/>
    </xf>
    <xf numFmtId="0" fontId="2" fillId="0" borderId="0" xfId="749" applyFont="1" applyAlignment="1">
      <alignment vertical="center" wrapText="1" readingOrder="1"/>
    </xf>
    <xf numFmtId="0" fontId="3" fillId="0" borderId="0" xfId="749" applyFont="1" applyAlignment="1">
      <alignment vertical="top" wrapText="1" readingOrder="1"/>
    </xf>
    <xf numFmtId="0" fontId="12" fillId="0" borderId="0" xfId="749" applyFont="1" applyAlignment="1">
      <alignment vertical="top" wrapText="1" readingOrder="1"/>
    </xf>
    <xf numFmtId="176" fontId="73" fillId="4" borderId="0" xfId="749" applyNumberFormat="1" applyFont="1" applyFill="1" applyAlignment="1">
      <alignment horizontal="left" vertical="center" indent="1"/>
    </xf>
    <xf numFmtId="176" fontId="73" fillId="4" borderId="0" xfId="856" applyNumberFormat="1" applyFont="1" applyFill="1" applyBorder="1" applyAlignment="1">
      <alignment horizontal="right" vertical="center" wrapText="1"/>
    </xf>
    <xf numFmtId="176" fontId="73" fillId="5" borderId="0" xfId="749" applyNumberFormat="1" applyFont="1" applyFill="1" applyAlignment="1">
      <alignment horizontal="left" indent="2"/>
    </xf>
    <xf numFmtId="176" fontId="70" fillId="5" borderId="0" xfId="749" applyNumberFormat="1" applyFont="1" applyFill="1"/>
    <xf numFmtId="176" fontId="6" fillId="5" borderId="0" xfId="749" applyNumberFormat="1" applyFont="1" applyFill="1" applyAlignment="1">
      <alignment horizontal="left" indent="2"/>
    </xf>
    <xf numFmtId="176" fontId="54" fillId="5" borderId="0" xfId="749" applyNumberFormat="1" applyFont="1" applyFill="1"/>
    <xf numFmtId="176" fontId="17" fillId="3" borderId="0" xfId="749" applyNumberFormat="1" applyFont="1" applyFill="1" applyAlignment="1">
      <alignment horizontal="left" vertical="center" wrapText="1"/>
    </xf>
    <xf numFmtId="176" fontId="17" fillId="3" borderId="0" xfId="856" applyNumberFormat="1" applyFont="1" applyFill="1" applyBorder="1" applyAlignment="1">
      <alignment horizontal="right" vertical="center" wrapText="1"/>
    </xf>
    <xf numFmtId="176" fontId="9" fillId="0" borderId="0" xfId="749" applyNumberFormat="1" applyFont="1" applyAlignment="1">
      <alignment vertical="center"/>
    </xf>
    <xf numFmtId="176" fontId="8" fillId="0" borderId="0" xfId="749" applyNumberFormat="1" applyFont="1" applyAlignment="1">
      <alignment vertical="top" wrapText="1"/>
    </xf>
    <xf numFmtId="176" fontId="9" fillId="0" borderId="0" xfId="749" applyNumberFormat="1" applyFont="1" applyAlignment="1">
      <alignment horizontal="left" vertical="center" wrapText="1"/>
    </xf>
    <xf numFmtId="0" fontId="0" fillId="0" borderId="0" xfId="0" pivotButton="1"/>
    <xf numFmtId="176" fontId="0" fillId="0" borderId="0" xfId="0" applyNumberFormat="1"/>
    <xf numFmtId="0" fontId="54" fillId="0" borderId="0" xfId="0" applyFont="1" applyAlignment="1">
      <alignment horizontal="left" indent="3"/>
    </xf>
    <xf numFmtId="176" fontId="54" fillId="0" borderId="0" xfId="0" applyNumberFormat="1" applyFont="1"/>
    <xf numFmtId="0" fontId="0" fillId="0" borderId="0" xfId="0" applyAlignment="1">
      <alignment horizontal="left" indent="4"/>
    </xf>
    <xf numFmtId="0" fontId="0" fillId="0" borderId="0" xfId="0" applyAlignment="1">
      <alignment horizontal="left" indent="5"/>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34" xfId="919" applyFont="1" applyFill="1" applyBorder="1" applyAlignment="1">
      <alignment horizontal="center" vertical="center" wrapText="1"/>
    </xf>
    <xf numFmtId="0" fontId="65" fillId="42" borderId="0" xfId="439" applyFont="1" applyFill="1" applyAlignment="1">
      <alignment horizontal="center" vertical="center"/>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2" fillId="0" borderId="0" xfId="749" applyFont="1" applyAlignment="1">
      <alignment horizontal="center" vertical="top" wrapText="1" readingOrder="1"/>
    </xf>
    <xf numFmtId="176" fontId="69" fillId="3" borderId="0" xfId="436" applyNumberFormat="1" applyFont="1" applyFill="1" applyAlignment="1">
      <alignment horizontal="center" vertical="center"/>
    </xf>
    <xf numFmtId="176" fontId="69" fillId="3" borderId="0" xfId="856" applyNumberFormat="1" applyFont="1" applyFill="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0" fontId="9" fillId="0" borderId="0" xfId="749" applyFont="1" applyAlignment="1">
      <alignment horizontal="left" vertical="center" wrapText="1"/>
    </xf>
    <xf numFmtId="0" fontId="13" fillId="2" borderId="0" xfId="749" applyFont="1" applyFill="1" applyAlignment="1">
      <alignment horizontal="center" wrapText="1"/>
    </xf>
    <xf numFmtId="0" fontId="13" fillId="2" borderId="0" xfId="749" applyFont="1" applyFill="1" applyAlignment="1">
      <alignment horizontal="center"/>
    </xf>
    <xf numFmtId="49" fontId="14" fillId="2" borderId="0" xfId="749" applyNumberFormat="1" applyFont="1" applyFill="1" applyAlignment="1">
      <alignment horizontal="center" vertical="center"/>
    </xf>
    <xf numFmtId="0" fontId="4" fillId="2" borderId="0" xfId="749" applyFont="1" applyFill="1" applyAlignment="1">
      <alignment horizontal="center"/>
    </xf>
    <xf numFmtId="176" fontId="16" fillId="3" borderId="0" xfId="749" applyNumberFormat="1" applyFont="1" applyFill="1" applyAlignment="1">
      <alignment horizontal="center" vertical="center"/>
    </xf>
    <xf numFmtId="176" fontId="16" fillId="3" borderId="0" xfId="749" applyNumberFormat="1" applyFont="1" applyFill="1" applyAlignment="1">
      <alignment horizontal="center" vertical="center" wrapText="1"/>
    </xf>
    <xf numFmtId="176" fontId="9" fillId="0" borderId="0" xfId="749" applyNumberFormat="1" applyFont="1" applyAlignment="1">
      <alignment horizontal="left" vertical="center" wrapText="1"/>
    </xf>
    <xf numFmtId="49" fontId="5" fillId="2" borderId="0" xfId="0" applyNumberFormat="1" applyFont="1" applyFill="1" applyAlignment="1">
      <alignment horizontal="center" vertical="center"/>
    </xf>
    <xf numFmtId="165" fontId="54" fillId="5" borderId="0" xfId="1" applyNumberFormat="1" applyFont="1" applyFill="1" applyAlignment="1">
      <alignment wrapText="1"/>
    </xf>
    <xf numFmtId="165" fontId="55" fillId="3"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wrapText="1"/>
    </xf>
    <xf numFmtId="165" fontId="59" fillId="0" borderId="0" xfId="1" applyNumberFormat="1" applyFont="1" applyFill="1" applyBorder="1" applyAlignment="1">
      <alignment horizontal="right" vertical="center" wrapText="1"/>
    </xf>
    <xf numFmtId="175" fontId="6" fillId="4" borderId="0" xfId="788" applyNumberFormat="1" applyFont="1" applyFill="1" applyAlignment="1">
      <alignment horizontal="center" wrapText="1"/>
    </xf>
    <xf numFmtId="175" fontId="5" fillId="0" borderId="0" xfId="788" applyNumberFormat="1" applyFont="1" applyAlignment="1">
      <alignment horizontal="center" wrapText="1"/>
    </xf>
    <xf numFmtId="165" fontId="5" fillId="0" borderId="0" xfId="1" applyNumberFormat="1" applyFont="1" applyAlignment="1">
      <alignment wrapText="1"/>
    </xf>
    <xf numFmtId="165" fontId="5" fillId="0" borderId="0" xfId="1" applyNumberFormat="1" applyFont="1" applyAlignment="1">
      <alignment horizontal="right" wrapText="1"/>
    </xf>
    <xf numFmtId="175" fontId="0" fillId="0" borderId="0" xfId="788" applyNumberFormat="1" applyFont="1" applyAlignment="1">
      <alignment horizontal="center" wrapText="1"/>
    </xf>
    <xf numFmtId="175" fontId="55" fillId="44" borderId="0" xfId="788" applyNumberFormat="1" applyFont="1" applyFill="1" applyBorder="1" applyAlignment="1">
      <alignment horizontal="center" wrapText="1"/>
    </xf>
    <xf numFmtId="175" fontId="57" fillId="44" borderId="19" xfId="788" applyNumberFormat="1" applyFont="1" applyFill="1" applyBorder="1" applyAlignment="1">
      <alignment horizontal="center" wrapText="1"/>
    </xf>
    <xf numFmtId="175" fontId="5" fillId="0" borderId="18" xfId="788" applyNumberFormat="1" applyFont="1" applyBorder="1" applyAlignment="1">
      <alignment horizontal="center" wrapText="1"/>
    </xf>
    <xf numFmtId="175" fontId="54" fillId="4" borderId="0" xfId="788" applyNumberFormat="1" applyFont="1" applyFill="1" applyAlignment="1">
      <alignment horizontal="center" wrapText="1"/>
    </xf>
    <xf numFmtId="0" fontId="5" fillId="0" borderId="0" xfId="0" applyFont="1" applyAlignment="1">
      <alignment horizontal="right" wrapText="1"/>
    </xf>
    <xf numFmtId="165" fontId="5" fillId="0" borderId="0" xfId="0" applyNumberFormat="1" applyFont="1" applyAlignment="1">
      <alignment horizontal="right" wrapText="1"/>
    </xf>
    <xf numFmtId="165" fontId="59" fillId="45" borderId="0" xfId="1" applyNumberFormat="1" applyFont="1" applyFill="1" applyBorder="1" applyAlignment="1">
      <alignment horizontal="right" vertical="center" wrapText="1"/>
    </xf>
    <xf numFmtId="175" fontId="6" fillId="45" borderId="0" xfId="788" applyNumberFormat="1" applyFont="1" applyFill="1" applyAlignment="1">
      <alignment horizontal="center" wrapText="1"/>
    </xf>
    <xf numFmtId="175" fontId="54" fillId="45" borderId="0" xfId="788" applyNumberFormat="1" applyFont="1" applyFill="1" applyAlignment="1">
      <alignment horizontal="center" wrapTex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9">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calcChain" Target="calcChain.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externalLink" Target="externalLinks/externalLink170.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92" Type="http://schemas.openxmlformats.org/officeDocument/2006/relationships/externalLink" Target="externalLinks/externalLink181.xml"/><Relationship Id="rId206" Type="http://schemas.openxmlformats.org/officeDocument/2006/relationships/customXml" Target="../customXml/item1.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externalLink" Target="externalLinks/externalLink171.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customXml" Target="../customXml/item2.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199" Type="http://schemas.openxmlformats.org/officeDocument/2006/relationships/externalLink" Target="externalLinks/externalLink188.xml"/><Relationship Id="rId203" Type="http://schemas.openxmlformats.org/officeDocument/2006/relationships/styles" Target="styles.xml"/><Relationship Id="rId208" Type="http://schemas.openxmlformats.org/officeDocument/2006/relationships/customXml" Target="../customXml/item3.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190" Type="http://schemas.openxmlformats.org/officeDocument/2006/relationships/externalLink" Target="externalLinks/externalLink179.xml"/><Relationship Id="rId204" Type="http://schemas.openxmlformats.org/officeDocument/2006/relationships/sharedStrings" Target="sharedStrings.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pivotCacheDefinition" Target="pivotCache/pivotCacheDefinition1.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theme" Target="theme/theme1.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connections" Target="connections.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363855</xdr:colOff>
      <xdr:row>9</xdr:row>
      <xdr:rowOff>85725</xdr:rowOff>
    </xdr:to>
    <xdr:pic>
      <xdr:nvPicPr>
        <xdr:cNvPr id="2" name="Imagen 1">
          <a:extLst>
            <a:ext uri="{FF2B5EF4-FFF2-40B4-BE49-F238E27FC236}">
              <a16:creationId xmlns:a16="http://schemas.microsoft.com/office/drawing/2014/main" id="{C123C14B-CDC0-45D8-9B6B-EB9813DA22A1}"/>
            </a:ext>
          </a:extLst>
        </xdr:cNvPr>
        <xdr:cNvPicPr>
          <a:picLocks noChangeAspect="1"/>
        </xdr:cNvPicPr>
      </xdr:nvPicPr>
      <xdr:blipFill>
        <a:blip xmlns:r="http://schemas.openxmlformats.org/officeDocument/2006/relationships" r:embed="rId1"/>
        <a:stretch>
          <a:fillRect/>
        </a:stretch>
      </xdr:blipFill>
      <xdr:spPr>
        <a:xfrm>
          <a:off x="28575" y="0"/>
          <a:ext cx="339090" cy="2141220"/>
        </a:xfrm>
        <a:prstGeom prst="rect">
          <a:avLst/>
        </a:prstGeom>
      </xdr:spPr>
    </xdr:pic>
    <xdr:clientData/>
  </xdr:twoCellAnchor>
  <xdr:twoCellAnchor editAs="oneCell">
    <xdr:from>
      <xdr:col>2</xdr:col>
      <xdr:colOff>45720</xdr:colOff>
      <xdr:row>2</xdr:row>
      <xdr:rowOff>15241</xdr:rowOff>
    </xdr:from>
    <xdr:to>
      <xdr:col>2</xdr:col>
      <xdr:colOff>1807309</xdr:colOff>
      <xdr:row>6</xdr:row>
      <xdr:rowOff>217171</xdr:rowOff>
    </xdr:to>
    <xdr:pic>
      <xdr:nvPicPr>
        <xdr:cNvPr id="3" name="Imagen 2">
          <a:extLst>
            <a:ext uri="{FF2B5EF4-FFF2-40B4-BE49-F238E27FC236}">
              <a16:creationId xmlns:a16="http://schemas.microsoft.com/office/drawing/2014/main" id="{20B9F54B-0749-4DBA-BAC4-B11CF284B7E8}"/>
            </a:ext>
          </a:extLst>
        </xdr:cNvPr>
        <xdr:cNvPicPr>
          <a:picLocks noChangeAspect="1"/>
        </xdr:cNvPicPr>
      </xdr:nvPicPr>
      <xdr:blipFill>
        <a:blip xmlns:r="http://schemas.openxmlformats.org/officeDocument/2006/relationships" r:embed="rId2"/>
        <a:stretch>
          <a:fillRect/>
        </a:stretch>
      </xdr:blipFill>
      <xdr:spPr>
        <a:xfrm>
          <a:off x="2417445" y="643891"/>
          <a:ext cx="1757779" cy="1022985"/>
        </a:xfrm>
        <a:prstGeom prst="rect">
          <a:avLst/>
        </a:prstGeom>
      </xdr:spPr>
    </xdr:pic>
    <xdr:clientData/>
  </xdr:twoCellAnchor>
  <xdr:twoCellAnchor editAs="oneCell">
    <xdr:from>
      <xdr:col>4</xdr:col>
      <xdr:colOff>1046268</xdr:colOff>
      <xdr:row>1</xdr:row>
      <xdr:rowOff>173991</xdr:rowOff>
    </xdr:from>
    <xdr:to>
      <xdr:col>6</xdr:col>
      <xdr:colOff>228720</xdr:colOff>
      <xdr:row>6</xdr:row>
      <xdr:rowOff>66675</xdr:rowOff>
    </xdr:to>
    <xdr:pic>
      <xdr:nvPicPr>
        <xdr:cNvPr id="4" name="Imagen 3">
          <a:extLst>
            <a:ext uri="{FF2B5EF4-FFF2-40B4-BE49-F238E27FC236}">
              <a16:creationId xmlns:a16="http://schemas.microsoft.com/office/drawing/2014/main" id="{1E5BA30F-2ADE-4627-BC7E-FE4A4303CFDE}"/>
            </a:ext>
          </a:extLst>
        </xdr:cNvPr>
        <xdr:cNvPicPr>
          <a:picLocks noChangeAspect="1"/>
        </xdr:cNvPicPr>
      </xdr:nvPicPr>
      <xdr:blipFill>
        <a:blip xmlns:r="http://schemas.openxmlformats.org/officeDocument/2006/relationships" r:embed="rId3"/>
        <a:stretch>
          <a:fillRect/>
        </a:stretch>
      </xdr:blipFill>
      <xdr:spPr>
        <a:xfrm>
          <a:off x="12981093" y="535941"/>
          <a:ext cx="1630377" cy="10166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191F6EF0-4635-47EC-8F24-8651A859A987}"/>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6362C261-B856-4794-93EF-FF1428A21E73}"/>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AAA57B8B-463C-4AC7-AF3A-1240D2D97915}"/>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11430</xdr:rowOff>
    </xdr:from>
    <xdr:to>
      <xdr:col>0</xdr:col>
      <xdr:colOff>358140</xdr:colOff>
      <xdr:row>9</xdr:row>
      <xdr:rowOff>114300</xdr:rowOff>
    </xdr:to>
    <xdr:pic>
      <xdr:nvPicPr>
        <xdr:cNvPr id="2" name="Imagen 1">
          <a:extLst>
            <a:ext uri="{FF2B5EF4-FFF2-40B4-BE49-F238E27FC236}">
              <a16:creationId xmlns:a16="http://schemas.microsoft.com/office/drawing/2014/main" id="{EE805F33-9122-41D3-A5A5-3210F84FB51C}"/>
            </a:ext>
          </a:extLst>
        </xdr:cNvPr>
        <xdr:cNvPicPr>
          <a:picLocks noChangeAspect="1"/>
        </xdr:cNvPicPr>
      </xdr:nvPicPr>
      <xdr:blipFill>
        <a:blip xmlns:r="http://schemas.openxmlformats.org/officeDocument/2006/relationships" r:embed="rId1"/>
        <a:stretch>
          <a:fillRect/>
        </a:stretch>
      </xdr:blipFill>
      <xdr:spPr>
        <a:xfrm>
          <a:off x="28575" y="11430"/>
          <a:ext cx="323850" cy="2160270"/>
        </a:xfrm>
        <a:prstGeom prst="rect">
          <a:avLst/>
        </a:prstGeom>
      </xdr:spPr>
    </xdr:pic>
    <xdr:clientData/>
  </xdr:twoCellAnchor>
  <xdr:twoCellAnchor editAs="oneCell">
    <xdr:from>
      <xdr:col>1</xdr:col>
      <xdr:colOff>323850</xdr:colOff>
      <xdr:row>4</xdr:row>
      <xdr:rowOff>19050</xdr:rowOff>
    </xdr:from>
    <xdr:to>
      <xdr:col>3</xdr:col>
      <xdr:colOff>475714</xdr:colOff>
      <xdr:row>8</xdr:row>
      <xdr:rowOff>16192</xdr:rowOff>
    </xdr:to>
    <xdr:pic>
      <xdr:nvPicPr>
        <xdr:cNvPr id="3" name="Imagen 2">
          <a:extLst>
            <a:ext uri="{FF2B5EF4-FFF2-40B4-BE49-F238E27FC236}">
              <a16:creationId xmlns:a16="http://schemas.microsoft.com/office/drawing/2014/main" id="{37BB6638-ECB5-4950-9925-7A15B86BAE4C}"/>
            </a:ext>
          </a:extLst>
        </xdr:cNvPr>
        <xdr:cNvPicPr>
          <a:picLocks noChangeAspect="1"/>
        </xdr:cNvPicPr>
      </xdr:nvPicPr>
      <xdr:blipFill>
        <a:blip xmlns:r="http://schemas.openxmlformats.org/officeDocument/2006/relationships" r:embed="rId2"/>
        <a:stretch>
          <a:fillRect/>
        </a:stretch>
      </xdr:blipFill>
      <xdr:spPr>
        <a:xfrm>
          <a:off x="1114425" y="1009650"/>
          <a:ext cx="1733014" cy="882967"/>
        </a:xfrm>
        <a:prstGeom prst="rect">
          <a:avLst/>
        </a:prstGeom>
      </xdr:spPr>
    </xdr:pic>
    <xdr:clientData/>
  </xdr:twoCellAnchor>
  <xdr:twoCellAnchor editAs="oneCell">
    <xdr:from>
      <xdr:col>5</xdr:col>
      <xdr:colOff>967740</xdr:colOff>
      <xdr:row>3</xdr:row>
      <xdr:rowOff>110490</xdr:rowOff>
    </xdr:from>
    <xdr:to>
      <xdr:col>7</xdr:col>
      <xdr:colOff>601708</xdr:colOff>
      <xdr:row>8</xdr:row>
      <xdr:rowOff>39051</xdr:rowOff>
    </xdr:to>
    <xdr:pic>
      <xdr:nvPicPr>
        <xdr:cNvPr id="4" name="Imagen 3">
          <a:extLst>
            <a:ext uri="{FF2B5EF4-FFF2-40B4-BE49-F238E27FC236}">
              <a16:creationId xmlns:a16="http://schemas.microsoft.com/office/drawing/2014/main" id="{71463B43-84D1-4F77-B082-2A990F286D61}"/>
            </a:ext>
          </a:extLst>
        </xdr:cNvPr>
        <xdr:cNvPicPr>
          <a:picLocks noChangeAspect="1"/>
        </xdr:cNvPicPr>
      </xdr:nvPicPr>
      <xdr:blipFill>
        <a:blip xmlns:r="http://schemas.openxmlformats.org/officeDocument/2006/relationships" r:embed="rId3"/>
        <a:stretch>
          <a:fillRect/>
        </a:stretch>
      </xdr:blipFill>
      <xdr:spPr>
        <a:xfrm>
          <a:off x="9673590" y="920115"/>
          <a:ext cx="1710418" cy="9953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gprd-my.sharepoint.com/Hv2kp-47212/FISCAL/Cuadros%20Comparativos/CUADROS%20FISC.COMPARA902001-1er%20trimestr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my.sharepoint.com/personal/nrodriguez_digepres_gob_do/Documents/Desktop/Reporte%20semanal%2021.06.2024%20error%20de%20137%20mil%20-%20copia/Plantilla%20reporte%20semanal%2019.04.2024.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7.09.2024/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80.416169444441" createdVersion="8" refreshedVersion="8" minRefreshableVersion="3" recordCount="9771" xr:uid="{DD01B873-9666-4781-9DD1-60FABC7D0834}">
  <cacheSource type="worksheet">
    <worksheetSource ref="A1:U9772" sheet="11.10.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41"/>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0" maxValue="81455841955.830002"/>
    </cacheField>
    <cacheField name="Suma de DEVENGADO" numFmtId="43">
      <sharedItems containsSemiMixedTypes="0" containsString="0" containsNumber="1" minValue="0" maxValue="62740979030.61998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71">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1207658661"/>
    <n v="100638222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112200000"/>
    <n v="9350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29226000"/>
    <n v="24354990"/>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50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402888027"/>
    <n v="33574002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38025000"/>
    <n v="31687490"/>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63000000"/>
    <n v="5250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34676000"/>
    <n v="28896670"/>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7650000"/>
    <n v="637501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33500000"/>
    <n v="27916680"/>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85650000"/>
    <n v="7137501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114900000"/>
    <n v="10741668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35675000"/>
    <n v="30562430"/>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45833330"/>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10600000"/>
    <n v="8833338"/>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2500000"/>
    <n v="208334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9000000"/>
    <n v="7500010"/>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5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3850000"/>
    <n v="320834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3025000"/>
    <n v="252086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39705436"/>
    <n v="33087830"/>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12700000"/>
    <n v="10583290"/>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2197354370.3499999"/>
    <n v="1735872217.2299998"/>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137340575.5"/>
    <n v="122497340.83"/>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223594000"/>
    <n v="187118184"/>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432302000"/>
    <n v="423192817.89000005"/>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563735403"/>
    <n v="487168339.67000008"/>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80040183"/>
    <n v="61053690.86999999"/>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136000000"/>
    <n v="135753311.91"/>
  </r>
  <r>
    <s v="2024"/>
    <x v="0"/>
    <x v="0"/>
    <x v="0"/>
    <x v="0"/>
    <s v="1 - Poder Legislativo"/>
    <s v="0102 - CÁMARA DE DIPUTADOS"/>
    <s v="0001 - CÁMARA DE DIPUTADOS"/>
    <x v="0"/>
    <x v="0"/>
    <x v="0"/>
    <s v="2.2 - CONTRATACIÓN DE SERVICIOS"/>
    <s v="2.2.3 - VIÁTICOS"/>
    <s v="N"/>
    <s v="00 - N/A"/>
    <s v="10 - FONDO GENERAL"/>
    <s v="(en blanco)"/>
    <s v="99 - MULTIPROVINCIAL"/>
    <n v="218000000"/>
    <n v="218000000"/>
    <n v="142283976.15999997"/>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30090000"/>
    <n v="25969911.59"/>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52318795"/>
    <n v="39586167.329999998"/>
  </r>
  <r>
    <s v="2024"/>
    <x v="0"/>
    <x v="0"/>
    <x v="0"/>
    <x v="0"/>
    <s v="1 - Poder Legislativo"/>
    <s v="0102 - CÁMARA DE DIPUTADOS"/>
    <s v="0001 - CÁMARA DE DIPUTADOS"/>
    <x v="0"/>
    <x v="0"/>
    <x v="0"/>
    <s v="2.2 - CONTRATACIÓN DE SERVICIOS"/>
    <s v="2.2.6 - SEGUROS"/>
    <s v="N"/>
    <s v="00 - N/A"/>
    <s v="10 - FONDO GENERAL"/>
    <s v="(en blanco)"/>
    <s v="99 - MULTIPROVINCIAL"/>
    <n v="244752000"/>
    <n v="303152000"/>
    <n v="258476178.69999996"/>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130962000"/>
    <n v="128210104.68999998"/>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360022550.48000002"/>
    <n v="321371258.65999997"/>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68000000"/>
    <n v="66054515.109999999"/>
  </r>
  <r>
    <s v="2024"/>
    <x v="0"/>
    <x v="0"/>
    <x v="0"/>
    <x v="0"/>
    <s v="1 - Poder Legislativo"/>
    <s v="0102 - CÁMARA DE DIPUTADOS"/>
    <s v="0001 - CÁMARA DE DIPUTADOS"/>
    <x v="0"/>
    <x v="0"/>
    <x v="0"/>
    <s v="2.3 - MATERIALES Y SUMINISTROS"/>
    <s v="2.3.2 - TEXTILES Y VESTUARIOS"/>
    <s v="N"/>
    <s v="00 - N/A"/>
    <s v="10 - FONDO GENERAL"/>
    <s v="(en blanco)"/>
    <s v="99 - MULTIPROVINCIAL"/>
    <n v="900000"/>
    <n v="2400000"/>
    <n v="2215795.9299999997"/>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11823000"/>
    <n v="10561373.310000001"/>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6160133.0399999991"/>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11100000"/>
    <n v="9435098.7699999996"/>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1530747"/>
    <n v="1223888.229999999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117033084"/>
    <n v="100351541.53"/>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26400000"/>
    <n v="23535172.240000002"/>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521352178"/>
    <n v="313231550.94999999"/>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17782451"/>
    <n v="12991966.189999999"/>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1177160.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66709278"/>
    <n v="52019509.529999994"/>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64277540"/>
    <n v="47567897.060000002"/>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11373964"/>
    <n v="7845600.9799999977"/>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1900001"/>
    <n v="1238738.7100000002"/>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3200000"/>
    <n v="1853681.1700000002"/>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33215000"/>
    <n v="24531324.039999999"/>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13796998"/>
    <n v="8629313.6500000004"/>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15450000"/>
    <n v="9811602.570000000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6256203.04"/>
    <n v="2195405.8299999996"/>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93980200"/>
    <n v="2713106.5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5366000"/>
    <n v="2501429.9900000002"/>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2220000"/>
    <n v="977755.53999999992"/>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520000"/>
    <n v="303248.2"/>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16902741"/>
    <n v="1070670.3"/>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340000"/>
    <n v="172691.3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247000"/>
    <n v="78639.499999999985"/>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3723100"/>
    <n v="2732014.91"/>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12162784.960000001"/>
    <n v="4110597.6500000018"/>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1647488466.73"/>
    <n v="1229479196.71"/>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605058156.99000001"/>
    <n v="142875135.44"/>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231615238.28999999"/>
    <n v="183826797.89999992"/>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24625012"/>
    <n v="15839046.990000004"/>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21232275.16"/>
    <n v="16739268.360000001"/>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28659409"/>
    <n v="19343559.719999999"/>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530000"/>
    <n v="66024.479999999996"/>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63835009"/>
    <n v="9923063.4300000034"/>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27846412"/>
    <n v="19140315.43"/>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38870195"/>
    <n v="11874823.909999998"/>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36157254.340000004"/>
    <n v="22557294.440000001"/>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38973600"/>
    <n v="18862322.229999997"/>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4507658"/>
    <n v="1791642.2999999998"/>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1529019"/>
    <n v="124425.4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2425421"/>
    <n v="1786128.2"/>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771764"/>
    <n v="93983.44"/>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498894"/>
    <n v="70326.38"/>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27048344"/>
    <n v="15447220.06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8939885.1899999995"/>
    <n v="6656934.3700000001"/>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84000"/>
    <n v="291314.99"/>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382010954.95999992"/>
    <n v="238221679.12000006"/>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81447018.349999994"/>
    <n v="44227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59424027.68"/>
    <n v="36077331.369999997"/>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10449172.860000001"/>
    <n v="9931024.3000000007"/>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20110850.399999999"/>
    <n v="9534184.1100000013"/>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3131500"/>
    <n v="250350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1223877.050000001"/>
    <n v="9723060.6099999994"/>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8222548.1500000004"/>
    <n v="7373225.96"/>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8205353.0099999998"/>
    <n v="7936276.8899999997"/>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4481918.9899999946"/>
    <n v="1465059.0100000002"/>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36644020"/>
    <n v="13892859.99"/>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4139451.8499999996"/>
    <n v="3104387.59"/>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703602.7600000002"/>
    <n v="1617802.3900000001"/>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7551603.5"/>
    <n v="7183826.3199999994"/>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2283053.5200000005"/>
    <n v="1201865.2599999998"/>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1685868.48"/>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13307633"/>
    <n v="9589839.29000000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10226223.869999999"/>
    <n v="8186952.8799999999"/>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507527724.77000004"/>
    <n v="339503115.63000005"/>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129272035.85000001"/>
    <n v="72763513.430000007"/>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70187248.039999992"/>
    <n v="50887760.02000002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64573599.060000002"/>
    <n v="51944800.240000017"/>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9320346"/>
    <n v="6592483.2999999998"/>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9459183"/>
    <n v="135102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6790617"/>
    <n v="4936356.900000000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21610813.02"/>
    <n v="13451688.26"/>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13420000"/>
    <n v="11357679.1899999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23046279.5"/>
    <n v="10149245.62000000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62121490.030000001"/>
    <n v="44010857.079999991"/>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15395389.98"/>
    <n v="12567688.810000001"/>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3177620.4"/>
    <n v="854023.24999999988"/>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5932540.4000000004"/>
    <n v="2891121.16"/>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2363736"/>
    <n v="1032265.5499999998"/>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153131.69999999995"/>
    <n v="108235.1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1228960"/>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2175779.29"/>
    <n v="1064888.95"/>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15773134.5"/>
    <n v="10952172.93"/>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24910724.91"/>
    <n v="14997689.289999997"/>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10213449.199999999"/>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10213449.219999999"/>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2126127.320000000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1481151.7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1481151.73"/>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198240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2400731.96"/>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2400731.96"/>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327253132"/>
    <n v="187884740.41999987"/>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6897516.920000002"/>
    <n v="954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124738814"/>
    <n v="41643300.379999995"/>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49822563"/>
    <n v="27265658.070000034"/>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2287828.15"/>
    <n v="1354720.3699999999"/>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22965436.800000001"/>
    <n v="11551449.129999999"/>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23490.639999999999"/>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20740150"/>
    <n v="2356305.0499999998"/>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9035478"/>
    <n v="2878159.1799999997"/>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3100000"/>
    <n v="101849.23"/>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89581869"/>
    <n v="23160307.960000005"/>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18462743.73"/>
    <n v="16323072.00000000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6371200"/>
    <n v="4065521.0999999996"/>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120090779.77"/>
    <n v="52118136.879999995"/>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26701772.23"/>
    <n v="15973678.189999999"/>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3329548"/>
    <n v="1167009.2299999997"/>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2169300"/>
    <n v="1734649.6"/>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3375090"/>
    <n v="847575.17999999993"/>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31442.5899999999"/>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218400"/>
    <n v="74658.88000000000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15677000"/>
    <n v="9787350.8099999987"/>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15554476.41"/>
    <n v="4708540.45"/>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3556584"/>
    <n v="1765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5165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311916"/>
    <n v="259791.49"/>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627850"/>
    <n v="606886.64"/>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2827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2570821.9900000002"/>
    <n v="1133095.1399999999"/>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727810051.47000003"/>
    <n v="478098192.1699999"/>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173090580.03"/>
    <n v="62625122.759999983"/>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96634575.300000012"/>
    <n v="69615093.790000021"/>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96674180"/>
    <n v="83153412.840000004"/>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20948878"/>
    <n v="9789553.5999999996"/>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201156592.03999999"/>
    <n v="162958808.98000002"/>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181837600"/>
    <n v="1518177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77355907.199999988"/>
    <n v="51961024.190000005"/>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76618622.120000005"/>
    <n v="67662386.79000000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36560245.340000004"/>
    <n v="24412015.329999998"/>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416674388.39999992"/>
    <n v="352011595.56999993"/>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106078012.19"/>
    <n v="75484028.439999968"/>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77415694.429999992"/>
    <n v="75640282"/>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4788483.79"/>
    <n v="4190882.650000000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4175016.2"/>
    <n v="3672430.0399999996"/>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36690610"/>
    <n v="136463980.48000002"/>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21746936.5"/>
    <n v="21389715.130000003"/>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21074087.689999998"/>
    <n v="20611974.449999999"/>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132888508.5"/>
    <n v="94907575.020000011"/>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458285415.12"/>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278242490.44999993"/>
    <n v="268923656.81000006"/>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31978131.940000001"/>
    <n v="17597356.140000001"/>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7931131.6600000001"/>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4715736.4000000004"/>
    <n v="2546869.5300000003"/>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10575000"/>
    <n v="7004265.480000001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13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1119259.2"/>
    <n v="215290.04"/>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2750000"/>
    <n v="2010111.1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900000000023"/>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45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000000000015"/>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1469566"/>
    <n v="28630.28"/>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313413618"/>
    <n v="239622521.57999998"/>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9000000"/>
    <n v="8305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58525154"/>
    <n v="50993538.019999996"/>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36992451"/>
    <n v="29798068.630000014"/>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25550000"/>
    <n v="19664332.909999993"/>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8350000"/>
    <n v="1479627.4"/>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5680000"/>
    <n v="1766324.18"/>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105309000"/>
    <n v="86966100.110000029"/>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2709905"/>
    <n v="10508342.659999998"/>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24170000"/>
    <n v="6968685.1999999993"/>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4100000"/>
    <n v="11839437.379999997"/>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9780000"/>
    <n v="4915072.2"/>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3548371834"/>
    <n v="2450553757.6500006"/>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85800000"/>
    <n v="471051951.82000005"/>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7400000"/>
    <n v="1943999.9"/>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3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43690654"/>
    <n v="38516406.800000004"/>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46752726"/>
    <n v="37520405.409999996"/>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19662702.129999999"/>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32500000"/>
    <n v="20051367.599999998"/>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200226381"/>
    <n v="60873739.589999996"/>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320872999"/>
    <n v="234774186.13000008"/>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76450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36872028"/>
    <n v="119314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36699884"/>
    <n v="26609283.200000018"/>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8659406"/>
    <n v="6944781.8600000013"/>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994581.35999999987"/>
    <n v="603817.80000000005"/>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619822.6"/>
    <n v="1109472.6000000001"/>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218606.88"/>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22865772.75"/>
    <n v="14517923.200000001"/>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3651520"/>
    <n v="2798896.28"/>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30694535.920000002"/>
    <n v="13826457.469999999"/>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6918326.7999999998"/>
    <n v="3525851.8000000003"/>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44854563"/>
    <n v="24885314.74000000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11044497"/>
    <n v="4304031.12"/>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1578321"/>
    <n v="430728.32"/>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27155390.219999999"/>
    <n v="8154704.7100000009"/>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18052685.739999998"/>
    <n v="9894357.839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68588941.88000001"/>
    <n v="30611413.199999999"/>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833673896.44000006"/>
    <n v="641727609.69999981"/>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588220855.96000004"/>
    <n v="319161506.25"/>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115205247.59999999"/>
    <n v="97291926.019999921"/>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240300000"/>
    <n v="172493164.14999992"/>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30842500"/>
    <n v="17788895.850000005"/>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23400000"/>
    <n v="8459349.2599999998"/>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1200000"/>
    <n v="1031010.02"/>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51426000"/>
    <n v="51040034.57999999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187843359"/>
    <n v="121482963.85999998"/>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92659134"/>
    <n v="58773474.290000007"/>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12196500"/>
    <n v="4933008.079999999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90863012.200000003"/>
    <n v="43693865.330000006"/>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57518500"/>
    <n v="10429455.44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57244007.799999997"/>
    <n v="39901083.13000001"/>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9272000"/>
    <n v="7944880.9500000002"/>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5250000"/>
    <n v="14124793.66"/>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4484000"/>
    <n v="1815343.0699999996"/>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692656"/>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334000"/>
    <n v="276510.98000000004"/>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2015500"/>
    <n v="216422.32"/>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21000"/>
    <n v="70064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1287000"/>
    <n v="205445.27"/>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3270000"/>
    <n v="3190894.0999999996"/>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2930000"/>
    <n v="148751.26"/>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450000"/>
    <n v="2307744.730000000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51956700"/>
    <n v="33622520.449999996"/>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315000"/>
    <n v="562028.5600000000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41060706"/>
    <n v="10536617.06999999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85277594.479999989"/>
    <n v="27690482.190000009"/>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48992580"/>
    <n v="33364167.189999994"/>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6795000"/>
    <n v="215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7132420"/>
    <n v="4935606.3699999982"/>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1940000"/>
    <n v="2015288.7299999997"/>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6181677"/>
    <n v="115726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1700000"/>
    <n v="404881.6"/>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700000"/>
    <n v="183195"/>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en blanco)"/>
    <s v="99 - MULTIPROVINCIAL"/>
    <n v="0"/>
    <n v="22112"/>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6118777"/>
    <n v="25564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4756749"/>
    <n v="1549884.6500000001"/>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124441098.95"/>
    <n v="89083949.659999996"/>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21373859.829999998"/>
    <n v="257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17046436.560000002"/>
    <n v="13160012.440000001"/>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6751380"/>
    <n v="5685224.29"/>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10206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7433202.4400000004"/>
    <n v="53076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7339919.2199999997"/>
    <n v="1825639.9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37543736.390000001"/>
    <n v="14703870.890000001"/>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607235.05000000005"/>
    <n v="46060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1733000"/>
    <n v="364006.39999999997"/>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545610.25"/>
    <n v="306585.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27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271130"/>
    <n v="192732.39999999997"/>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6678280"/>
    <n v="4745872.16"/>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065047.6900000027"/>
    <n v="2444456.2199999997"/>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45274275"/>
    <n v="33842296.200000003"/>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21149360"/>
    <n v="11314545.87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6027794"/>
    <n v="5117060.9400000004"/>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5660000"/>
    <n v="3758419.6099999989"/>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12064836.549999999"/>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612000"/>
    <n v="11475.5"/>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6088881.4700000007"/>
    <n v="221250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4760516"/>
    <n v="4670912"/>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5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25000"/>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3104000"/>
    <n v="2915741"/>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164500"/>
    <n v="72980.639999999999"/>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8860097.5300000012"/>
    <n v="8254735.3300000001"/>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3400049.76"/>
    <n v="1224023.76"/>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2256250382"/>
    <n v="1515703530.6200001"/>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266338080"/>
    <n v="233234118.21999997"/>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292777201"/>
    <n v="213383177.99999994"/>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156862000"/>
    <n v="115671648.63999999"/>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10747500.199999999"/>
    <n v="7755180.4400000004"/>
  </r>
  <r>
    <s v="2024"/>
    <x v="0"/>
    <x v="0"/>
    <x v="0"/>
    <x v="0"/>
    <s v="2 - Poder Ejecutivo"/>
    <s v="0201 - PRESIDENCIA DE LA REPÚBLICA"/>
    <s v="0007 - PROGRAMA SUPÉRATE"/>
    <x v="2"/>
    <x v="4"/>
    <x v="6"/>
    <s v="2.2 - CONTRATACIÓN DE SERVICIOS"/>
    <s v="2.2.3 - VIÁTICOS"/>
    <s v="N"/>
    <s v="00 - N/A"/>
    <s v="10 - FONDO GENERAL"/>
    <s v="(en blanco)"/>
    <s v="99 - MULTIPROVINCIAL"/>
    <n v="37000000"/>
    <n v="44650000"/>
    <n v="19613336"/>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3722139.4"/>
    <n v="1644228.2600000002"/>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85001000"/>
    <n v="31898566.780000016"/>
  </r>
  <r>
    <s v="2024"/>
    <x v="0"/>
    <x v="0"/>
    <x v="0"/>
    <x v="0"/>
    <s v="2 - Poder Ejecutivo"/>
    <s v="0201 - PRESIDENCIA DE LA REPÚBLICA"/>
    <s v="0007 - PROGRAMA SUPÉRATE"/>
    <x v="2"/>
    <x v="4"/>
    <x v="6"/>
    <s v="2.2 - CONTRATACIÓN DE SERVICIOS"/>
    <s v="2.2.6 - SEGUROS"/>
    <s v="N"/>
    <s v="00 - N/A"/>
    <s v="10 - FONDO GENERAL"/>
    <s v="(en blanco)"/>
    <s v="99 - MULTIPROVINCIAL"/>
    <n v="39000000"/>
    <n v="43413962.869999997"/>
    <n v="30128779.709999997"/>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27965957.030000001"/>
    <n v="4242821.129999999"/>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142925831"/>
    <n v="58721550.590000011"/>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22642997"/>
    <n v="10204818.469999999"/>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40000000"/>
    <n v="17228766"/>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3385500"/>
    <n v="796854"/>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3299999.9999999995"/>
    <n v="2376718.7100000004"/>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3200000"/>
    <n v="1711472.6399999997"/>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4742066"/>
    <n v="824257.6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5400500.0000000019"/>
    <n v="1061989.2000000002"/>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66000000"/>
    <n v="42613516.4099999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41998059.350000001"/>
    <n v="13384330.390000006"/>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45703000"/>
    <n v="22953666.670000002"/>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7462000"/>
    <n v="2188389.31"/>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6295198"/>
    <n v="3378982.9800000004"/>
  </r>
  <r>
    <s v="2024"/>
    <x v="0"/>
    <x v="0"/>
    <x v="0"/>
    <x v="0"/>
    <s v="2 - Poder Ejecutivo"/>
    <s v="0201 - PRESIDENCIA DE LA REPÚBLICA"/>
    <s v="0007 - PROGRAMA SUPÉRATE"/>
    <x v="2"/>
    <x v="5"/>
    <x v="14"/>
    <s v="2.2 - CONTRATACIÓN DE SERVICIOS"/>
    <s v="2.2.1 - SERVICIOS BÁSICOS"/>
    <s v="N"/>
    <s v="00 - N/A"/>
    <s v="10 - FONDO GENERAL"/>
    <s v="(en blanco)"/>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149590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778536.9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2800000.0000000005"/>
    <n v="207645.89"/>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en blanco)"/>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189801.82"/>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274371.6799999997"/>
    <n v="5640507.6899999995"/>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3404047.42"/>
    <n v="735537.94"/>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7178899"/>
    <n v="37406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3300001"/>
    <n v="1578279.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63927.50000000009"/>
    <n v="154358.16"/>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346900"/>
    <n v="25842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4794270.2"/>
    <n v="3119636.98"/>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289565168"/>
    <n v="203849304.19000003"/>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56113806"/>
    <n v="31639599.160000004"/>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38637830"/>
    <n v="30833134.87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49549734"/>
    <n v="35746803.139999993"/>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3971468"/>
    <n v="996040.10999999987"/>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792000"/>
    <n v="267768"/>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40256219"/>
    <n v="22877767.499999989"/>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7500000"/>
    <n v="5382798.6299999999"/>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21498358"/>
    <n v="8034152.7599999998"/>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26242277"/>
    <n v="10167656.359999999"/>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6360000"/>
    <n v="3881073.58"/>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1968000"/>
    <n v="1151110.3299999998"/>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540000"/>
    <n v="202303.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511431"/>
    <n v="384229.75"/>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137000"/>
    <n v="112194.4"/>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8485000"/>
    <n v="3295125.599999999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9283444"/>
    <n v="6203063.3100000005"/>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161359333"/>
    <n v="121486560.84999999"/>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32520666"/>
    <n v="136201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25873342"/>
    <n v="18334277.049999997"/>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9866000"/>
    <n v="5968154.7799999984"/>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9416650"/>
    <n v="3977807.1900000009"/>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7137258"/>
    <n v="4118600.8799999994"/>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5380680"/>
    <n v="2509697.98"/>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8798614"/>
    <n v="1431494.4"/>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2394176"/>
    <n v="2050624.9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2722600"/>
    <n v="857507.71"/>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79416888"/>
    <n v="5714242.9300000006"/>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41238388"/>
    <n v="5675108.969999999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935200"/>
    <n v="223304.85"/>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70446"/>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534992"/>
    <n v="172869.59"/>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193500"/>
    <n v="6339"/>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7406000"/>
    <n v="264272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10093601"/>
    <n v="3811284.56"/>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366695706"/>
    <n v="272042002.94999999"/>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59857968"/>
    <n v="30372624"/>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51043701"/>
    <n v="41309248.979999974"/>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8882515"/>
    <n v="6296748.1600000011"/>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16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18900000"/>
    <n v="12017083.450000001"/>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3337271"/>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149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8917909"/>
    <n v="2474342.33"/>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3331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1086646"/>
    <n v="412091.4"/>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5197538"/>
    <n v="1638954.6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748152521"/>
    <n v="541537251.62"/>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125758530"/>
    <n v="78139565.90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107492318"/>
    <n v="80766207.339999974"/>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14147496"/>
    <n v="8945068.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23340590"/>
    <n v="15716085.199999999"/>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5019051.200000003"/>
    <n v="38563199.03999999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6733248.96"/>
    <n v="3895751.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34910713.759999998"/>
    <n v="25998606.50000000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6354544"/>
    <n v="14681933.58"/>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12927487"/>
    <n v="5982487.450000000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83081756.840000004"/>
    <n v="8837086.1300000027"/>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54927433"/>
    <n v="15534023.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94871152.239999995"/>
    <n v="44677963.51999998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6698581"/>
    <n v="4552161.26"/>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3360000"/>
    <n v="1339810.79"/>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57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1500000"/>
    <n v="826199.8300000000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7350000"/>
    <n v="6656392.9300000006"/>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48288800"/>
    <n v="21182191.74000000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38990630"/>
    <n v="22221290.01000000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26309713"/>
    <n v="17012112.719999995"/>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18898546"/>
    <n v="6316480.3400000008"/>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12485830"/>
    <n v="7566741.2200000007"/>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11916266"/>
    <n v="7887558.6100000003"/>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20038363"/>
    <n v="12891839.11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11889065"/>
    <n v="7744045.1599999992"/>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11696071"/>
    <n v="6964517.7500000009"/>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73421538"/>
    <n v="35928552.96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450058872.80000001"/>
    <n v="295439663.14999998"/>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2198491.1100000003"/>
    <n v="1821862.7400000002"/>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758971.39999999991"/>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1321684.8799999999"/>
    <n v="1288373.2600000005"/>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802541.91999999993"/>
    <n v="802541.92"/>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2864501.8899999997"/>
    <n v="2834930.54"/>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41358389"/>
    <n v="29636683.940000009"/>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3703324"/>
    <n v="2601152.8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2677184"/>
    <n v="965790.0799999998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1750040"/>
    <n v="1155578.95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1681841"/>
    <n v="1205722.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2812631"/>
    <n v="1959844.930000000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1652929"/>
    <n v="1173854.149999999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1647237"/>
    <n v="1060925.15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10343071"/>
    <n v="5426571.330000001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61983104.100000001"/>
    <n v="44744175.449999973"/>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18085784"/>
    <n v="13160727.790000003"/>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3030000"/>
    <n v="1859244.5099999998"/>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5600000"/>
    <n v="1859330.8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700000"/>
    <n v="205111.40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19005784"/>
    <n v="9919993.2400000002"/>
  </r>
  <r>
    <s v="2024"/>
    <x v="0"/>
    <x v="0"/>
    <x v="0"/>
    <x v="0"/>
    <s v="2 - Poder Ejecutivo"/>
    <s v="0201 - PRESIDENCIA DE LA REPÚBLICA"/>
    <s v="0010 - CONSEJO NACIONAL DE LA PERSONA ENVEJECIENTE"/>
    <x v="2"/>
    <x v="4"/>
    <x v="6"/>
    <s v="2.2 - CONTRATACIÓN DE SERVICIOS"/>
    <s v="2.2.6 - SEGUROS"/>
    <s v="N"/>
    <s v="00 - N/A"/>
    <s v="10 - FONDO GENERAL"/>
    <s v="(en blanco)"/>
    <s v="01 - DISTRITO NACIONAL"/>
    <n v="0"/>
    <n v="0"/>
    <n v="0"/>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3 - LA VEGA"/>
    <n v="0"/>
    <n v="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7 - VALVERDE"/>
    <n v="0"/>
    <n v="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9960183"/>
    <n v="4426867.0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16033601.099999994"/>
    <n v="4831166.97"/>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60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24626531.62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17875985.6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12200000"/>
    <n v="10445291.969999999"/>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7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9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1042926.4"/>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39844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1189188"/>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1553818.5999999999"/>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17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1041601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4484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3900000"/>
    <n v="255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5475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543469.5"/>
    <n v="384659.97000000009"/>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4225000"/>
    <n v="241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60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519421.05"/>
    <n v="369253.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5070000"/>
    <n v="351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7775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702951"/>
    <n v="527198.9400000001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52466367.659999996"/>
    <n v="33787232.319999993"/>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8408633.3399999999"/>
    <n v="420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6957175.4500000002"/>
    <n v="5166070.199999999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3696000"/>
    <n v="2600712.7800000003"/>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352001"/>
    <n v="210517.4799999999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12700437"/>
    <n v="10907256.310000001"/>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5397523.25"/>
    <n v="4432083.2300000004"/>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349901"/>
    <n v="289274.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3108124.75"/>
    <n v="2113915.2199999997"/>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5213270"/>
    <n v="2453918.12"/>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80000"/>
    <n v="76631.13"/>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68513"/>
    <n v="40644.400000000001"/>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3550000"/>
    <n v="24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787234"/>
    <n v="93815.03"/>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287964207.82999998"/>
    <n v="177561572.25999999"/>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53504491.200000003"/>
    <n v="43740211.929999992"/>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40251952.950000003"/>
    <n v="26622216.099999994"/>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14062600"/>
    <n v="10512080.600000001"/>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4165800"/>
    <n v="855540.90000000014"/>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27000000"/>
    <n v="1602161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962904.49"/>
    <n v="531927.64999999991"/>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43042965.359999999"/>
    <n v="11090759.67"/>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4067400"/>
    <n v="2552139.5300000003"/>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7648489.54"/>
    <n v="3324920.4"/>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107652868.82999997"/>
    <n v="55680435.900000006"/>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28937519"/>
    <n v="18417878.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3384310.6199999992"/>
    <n v="1182532.52"/>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7825755.6100000003"/>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1483309"/>
    <n v="163997.61000000002"/>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41313.410000000003"/>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1184440"/>
    <n v="506226.11"/>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559593.16000000015"/>
    <n v="66821.67"/>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13230680"/>
    <n v="5669943.6399999997"/>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10508531"/>
    <n v="5117100.3500000006"/>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122306452"/>
    <n v="80207473.51000000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42575554"/>
    <n v="26857855.719999999"/>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16826452"/>
    <n v="11949596.070000002"/>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17390800"/>
    <n v="11097988.090000002"/>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48262"/>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7395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448600"/>
    <n v="10500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941616"/>
    <n v="1877305.2800000003"/>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147798"/>
    <n v="57702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42184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712900"/>
    <n v="369829.7"/>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192253"/>
    <n v="428832.61"/>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1366465"/>
    <n v="229362.50999999998"/>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3510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927800"/>
    <n v="663096.23"/>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50085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220486"/>
    <n v="1751126.4"/>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505760"/>
    <n v="173506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377384"/>
    <n v="265290.64999999997"/>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en blanco)"/>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736856365.25999999"/>
    <n v="413227262.37999994"/>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128830050"/>
    <n v="55893294.599999994"/>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89338719.74000001"/>
    <n v="61265814.970000021"/>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43100000"/>
    <n v="23560849.52999999"/>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5411000"/>
    <n v="2104905.5"/>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3130000"/>
    <n v="33304224.240000002"/>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3912000"/>
    <n v="1665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32747999"/>
    <n v="12774856.710000001"/>
  </r>
  <r>
    <s v="2024"/>
    <x v="0"/>
    <x v="0"/>
    <x v="0"/>
    <x v="0"/>
    <s v="2 - Poder Ejecutivo"/>
    <s v="0201 - PRESIDENCIA DE LA REPÚBLICA"/>
    <s v="0014 - COMEDORES ECONOMICOS DEL ESTADO"/>
    <x v="2"/>
    <x v="4"/>
    <x v="6"/>
    <s v="2.2 - CONTRATACIÓN DE SERVICIOS"/>
    <s v="2.2.5 - ALQUILERES Y RENTAS"/>
    <s v="N"/>
    <s v="00 - N/A"/>
    <s v="20 - FONDOS CON DESTINO ESPECÍFICO"/>
    <s v="(en blanco)"/>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5200000"/>
    <n v="3859676.4000000004"/>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3761300"/>
    <n v="827235.10000000009"/>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75940792"/>
    <n v="20029135.989999998"/>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9123000"/>
    <n v="3377310.5399999996"/>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2 - CONTRATACIÓN DE SERVICIOS"/>
    <s v="2.2.9 - OTRAS CONTRATACIONES DE SERVICIOS"/>
    <s v="N"/>
    <s v="00 - N/A"/>
    <s v="10 - FONDO GENERAL"/>
    <s v="(en blanco)"/>
    <s v="99 - MULTIPROVINCIAL"/>
    <n v="0"/>
    <n v="42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1878507679.22"/>
    <n v="1313536634.9900002"/>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1161048062.98"/>
    <n v="389103415.25999993"/>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35918423.939999998"/>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400602"/>
    <n v="405.33"/>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4480486.68"/>
    <n v="555607.79000000015"/>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4068980"/>
    <n v="1162946.6400000001"/>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502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2725000"/>
    <n v="1671014.99"/>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10349762"/>
    <n v="4736387.1899999995"/>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475066.75999999978"/>
    <n v="437292.59"/>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521500"/>
    <n v="29716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87014165.840000004"/>
    <n v="44258060.219999999"/>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951200"/>
    <n v="43639.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75172799.5"/>
    <n v="10624847.83"/>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64368169.150000006"/>
    <n v="30098449.43"/>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55291074"/>
    <n v="37742727.1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22890200"/>
    <n v="1425634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7956000"/>
    <n v="5693938.1499999985"/>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1859799"/>
    <n v="1159907.27"/>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91157.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591500"/>
    <n v="489764.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196450"/>
    <n v="105035.29000000001"/>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209650"/>
    <n v="21708"/>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85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8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3570900"/>
    <n v="2345455.0699999998"/>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294887"/>
    <n v="153303.69999999998"/>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111328694"/>
    <n v="76490144.679999977"/>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15541617"/>
    <n v="689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14183874"/>
    <n v="10466484.14000000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7200000"/>
    <n v="5969915.7700000014"/>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3039900"/>
    <n v="121180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84783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5934682"/>
    <n v="4225641.3499999996"/>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1729000"/>
    <n v="1469478.32"/>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5299020"/>
    <n v="2166555.569999999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4231046"/>
    <n v="771373.4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2550000"/>
    <n v="1265440.36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2136000"/>
    <n v="1364466.8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1410000"/>
    <n v="780599.56000000017"/>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679865"/>
    <n v="348039.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2581050"/>
    <n v="12822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720774"/>
    <n v="274565.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1139144"/>
    <n v="395554.2900000000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14064220"/>
    <n v="11431081.78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5175331"/>
    <n v="4534157.1000000024"/>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133272433"/>
    <n v="99856168.610000014"/>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11458816"/>
    <n v="2842593.36"/>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18355434"/>
    <n v="15009684.440000005"/>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8030913"/>
    <n v="6237720.410000002"/>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224200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877960"/>
    <n v="3712124.97"/>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712886.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5055000"/>
    <n v="48523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498620"/>
    <n v="108889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732468"/>
    <n v="366339.4"/>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74764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332290"/>
    <n v="182910.77000000002"/>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2519770"/>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764863"/>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17035828"/>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2135282"/>
    <n v="811025.94000000006"/>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17180134"/>
    <n v="1218110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2695399.6"/>
    <n v="1432290.32"/>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2179742.4"/>
    <n v="1698744.2899999996"/>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1374600"/>
    <n v="944907.47000000009"/>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19845000"/>
    <n v="11603887.510000002"/>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805000"/>
    <n v="50651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7000000"/>
    <n v="5316457.5200000005"/>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1750000"/>
    <n v="1276296.07"/>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550000"/>
    <n v="314502.81999999995"/>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3927056.96"/>
    <n v="2783608.48"/>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2700000"/>
    <n v="1703162.47"/>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1419680"/>
    <n v="982105.91"/>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3351071.04"/>
    <n v="110776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805820"/>
    <n v="325599.73"/>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460000"/>
    <n v="303259.03999999998"/>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30781275.329999998"/>
    <n v="23208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9623166.6699999999"/>
    <n v="6108916.6600000001"/>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4653240"/>
    <n v="3422543.76"/>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2394000"/>
    <n v="1609136.3399999999"/>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827500"/>
    <n v="500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1500000"/>
    <n v="1027083.2"/>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357386.69"/>
    <n v="165901.07"/>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9265000"/>
    <n v="6165070.290000001"/>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5700500"/>
    <n v="3588588.34"/>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2701000"/>
    <n v="1846966.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4541541"/>
    <n v="6535748.79"/>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2334000"/>
    <n v="1951965"/>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228908"/>
    <n v="104926.44999999998"/>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332700"/>
    <n v="36772.699999999997"/>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2570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2596250.3100000005"/>
    <n v="611374.40999999992"/>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121908752.11"/>
    <n v="77553237.74000001"/>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88046554"/>
    <n v="33715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15773693.890000001"/>
    <n v="11206150.44999999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5651000"/>
    <n v="3889991.61"/>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1652000"/>
    <n v="602045.98"/>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16300000"/>
    <n v="11308846.029999999"/>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745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14950000"/>
    <n v="8785234.1300000008"/>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9456000"/>
    <n v="4153291.4400000009"/>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10185000"/>
    <n v="4625783.78"/>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6220781"/>
    <n v="715004.90999999992"/>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18740000"/>
    <n v="10789218.220000001"/>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4510500"/>
    <n v="1549478.0699999998"/>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4500000"/>
    <n v="813597.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1060000"/>
    <n v="322727.89999999997"/>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2000000002"/>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22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19696000"/>
    <n v="9500460.7000000011"/>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6055600"/>
    <n v="3356131.2700000009"/>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91642449.170000002"/>
    <n v="69369244.429999992"/>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26725478.5"/>
    <n v="11120305.790000001"/>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12714910.75"/>
    <n v="10459503.459999999"/>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5735500"/>
    <n v="4241908.4699999988"/>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187349678.89000002"/>
    <n v="120568695.98"/>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37563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5385241"/>
    <n v="3615295.47"/>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5263621.7"/>
    <n v="4205130.379999999"/>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3509721.11"/>
    <n v="1892777.0400000003"/>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1468196.8299999998"/>
    <n v="887298.85"/>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6193879"/>
    <n v="3450732.9999999995"/>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515808"/>
    <n v="335817"/>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416170"/>
    <n v="327811"/>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250102"/>
    <n v="137141.03"/>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5355"/>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367005"/>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9035"/>
    <n v="6307.599999999999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6279320"/>
    <n v="5256818.0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6302483.4399999995"/>
    <n v="1689160.0399999998"/>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272664818.69"/>
    <n v="186947000.73000002"/>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64647181.310000002"/>
    <n v="35473176.129999995"/>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37427750"/>
    <n v="27718472.839999996"/>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19505300"/>
    <n v="12318786.59999999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4844428204"/>
    <n v="4068709628.8400002"/>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7497000"/>
    <n v="5476293.820000000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098648"/>
    <n v="653657.90999999992"/>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7585895.0700000003"/>
    <n v="6181758.3100000005"/>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4669875.16"/>
    <n v="12986275.560000002"/>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3814121.54"/>
    <n v="1649065.5600000005"/>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8884078.0700000003"/>
    <n v="5798807.2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3855026.16"/>
    <n v="2166912.85"/>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363620.28"/>
    <n v="318259.77"/>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2582094"/>
    <n v="264320"/>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692997.28999999992"/>
    <n v="602362.41999999993"/>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2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257995.2"/>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24510.479999999981"/>
    <n v="22598.489999999994"/>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10291071.640000001"/>
    <n v="5981076.629999999"/>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4462442.1099999994"/>
    <n v="1786269.3600000006"/>
  </r>
  <r>
    <s v="2024"/>
    <x v="0"/>
    <x v="0"/>
    <x v="0"/>
    <x v="0"/>
    <s v="2 - Poder Ejecutivo"/>
    <s v="0201 - PRESIDENCIA DE LA REPÚBLICA"/>
    <s v="0033 - ECO5RD"/>
    <x v="0"/>
    <x v="0"/>
    <x v="2"/>
    <s v="2.1 - REMUNERACIONES Y CONTRIBUCIONES"/>
    <s v="2.1.1 - REMUNERACIONES"/>
    <s v="N"/>
    <s v="00 - N/A"/>
    <s v="10 - FONDO GENERAL"/>
    <s v="(en blanco)"/>
    <s v="99 - MULTIPROVINCIAL"/>
    <n v="164700000"/>
    <n v="154555888.88"/>
    <n v="109510508.98000002"/>
  </r>
  <r>
    <s v="2024"/>
    <x v="0"/>
    <x v="0"/>
    <x v="0"/>
    <x v="0"/>
    <s v="2 - Poder Ejecutivo"/>
    <s v="0201 - PRESIDENCIA DE LA REPÚBLICA"/>
    <s v="0033 - ECO5RD"/>
    <x v="0"/>
    <x v="0"/>
    <x v="2"/>
    <s v="2.1 - REMUNERACIONES Y CONTRIBUCIONES"/>
    <s v="2.1.2 - SOBRESUELDOS"/>
    <s v="N"/>
    <s v="00 - N/A"/>
    <s v="10 - FONDO GENERAL"/>
    <s v="(en blanco)"/>
    <s v="99 - MULTIPROVINCIAL"/>
    <n v="40000000"/>
    <n v="61608826.289999999"/>
    <n v="24116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20470284.829999998"/>
    <n v="15220467.290000001"/>
  </r>
  <r>
    <s v="2024"/>
    <x v="0"/>
    <x v="0"/>
    <x v="0"/>
    <x v="0"/>
    <s v="2 - Poder Ejecutivo"/>
    <s v="0201 - PRESIDENCIA DE LA REPÚBLICA"/>
    <s v="0033 - ECO5RD"/>
    <x v="0"/>
    <x v="0"/>
    <x v="2"/>
    <s v="2.2 - CONTRATACIÓN DE SERVICIOS"/>
    <s v="2.2.1 - SERVICIOS BÁSICOS"/>
    <s v="N"/>
    <s v="00 - N/A"/>
    <s v="10 - FONDO GENERAL"/>
    <s v="(en blanco)"/>
    <s v="99 - MULTIPROVINCIAL"/>
    <n v="24840000"/>
    <n v="14350093.529999999"/>
    <n v="8509281.5499999989"/>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948804"/>
    <n v="983955.79"/>
  </r>
  <r>
    <s v="2024"/>
    <x v="0"/>
    <x v="0"/>
    <x v="0"/>
    <x v="0"/>
    <s v="2 - Poder Ejecutivo"/>
    <s v="0201 - PRESIDENCIA DE LA REPÚBLICA"/>
    <s v="0033 - ECO5RD"/>
    <x v="0"/>
    <x v="0"/>
    <x v="2"/>
    <s v="2.2 - CONTRATACIÓN DE SERVICIOS"/>
    <s v="2.2.3 - VIÁTICOS"/>
    <s v="N"/>
    <s v="00 - N/A"/>
    <s v="10 - FONDO GENERAL"/>
    <s v="(en blanco)"/>
    <s v="99 - MULTIPROVINCIAL"/>
    <n v="3000000"/>
    <n v="15488535"/>
    <n v="14025331.550000001"/>
  </r>
  <r>
    <s v="2024"/>
    <x v="0"/>
    <x v="0"/>
    <x v="0"/>
    <x v="0"/>
    <s v="2 - Poder Ejecutivo"/>
    <s v="0201 - PRESIDENCIA DE LA REPÚBLICA"/>
    <s v="0033 - ECO5RD"/>
    <x v="0"/>
    <x v="0"/>
    <x v="2"/>
    <s v="2.2 - CONTRATACIÓN DE SERVICIOS"/>
    <s v="2.2.4 - TRANSPORTE Y ALMACENAJE"/>
    <s v="N"/>
    <s v="00 - N/A"/>
    <s v="10 - FONDO GENERAL"/>
    <s v="(en blanco)"/>
    <s v="99 - MULTIPROVINCIAL"/>
    <n v="0"/>
    <n v="260850"/>
    <n v="252004.88"/>
  </r>
  <r>
    <s v="2024"/>
    <x v="0"/>
    <x v="0"/>
    <x v="0"/>
    <x v="0"/>
    <s v="2 - Poder Ejecutivo"/>
    <s v="0201 - PRESIDENCIA DE LA REPÚBLICA"/>
    <s v="0033 - ECO5RD"/>
    <x v="0"/>
    <x v="0"/>
    <x v="2"/>
    <s v="2.2 - CONTRATACIÓN DE SERVICIOS"/>
    <s v="2.2.5 - ALQUILERES Y RENTAS"/>
    <s v="N"/>
    <s v="00 - N/A"/>
    <s v="10 - FONDO GENERAL"/>
    <s v="(en blanco)"/>
    <s v="99 - MULTIPROVINCIAL"/>
    <n v="27500000"/>
    <n v="45175483.009999998"/>
    <n v="21888489.870000001"/>
  </r>
  <r>
    <s v="2024"/>
    <x v="0"/>
    <x v="0"/>
    <x v="0"/>
    <x v="0"/>
    <s v="2 - Poder Ejecutivo"/>
    <s v="0201 - PRESIDENCIA DE LA REPÚBLICA"/>
    <s v="0033 - ECO5RD"/>
    <x v="0"/>
    <x v="0"/>
    <x v="2"/>
    <s v="2.2 - CONTRATACIÓN DE SERVICIOS"/>
    <s v="2.2.6 - SEGUROS"/>
    <s v="N"/>
    <s v="00 - N/A"/>
    <s v="10 - FONDO GENERAL"/>
    <s v="(en blanco)"/>
    <s v="99 - MULTIPROVINCIAL"/>
    <n v="11500000"/>
    <n v="19370000"/>
    <n v="9050619.040000001"/>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31805519.329999998"/>
    <n v="15970787.520000001"/>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28850948.460000001"/>
    <n v="3933519.7399999993"/>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21062275.100000001"/>
    <n v="10577868.85999999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3494634.759999998"/>
    <n v="30557547.869999997"/>
  </r>
  <r>
    <s v="2024"/>
    <x v="0"/>
    <x v="0"/>
    <x v="0"/>
    <x v="0"/>
    <s v="2 - Poder Ejecutivo"/>
    <s v="0201 - PRESIDENCIA DE LA REPÚBLICA"/>
    <s v="0033 - ECO5RD"/>
    <x v="0"/>
    <x v="0"/>
    <x v="2"/>
    <s v="2.3 - MATERIALES Y SUMINISTROS"/>
    <s v="2.3.2 - TEXTILES Y VESTUARIOS"/>
    <s v="N"/>
    <s v="00 - N/A"/>
    <s v="10 - FONDO GENERAL"/>
    <s v="(en blanco)"/>
    <s v="99 - MULTIPROVINCIAL"/>
    <n v="0"/>
    <n v="1929029.7800000012"/>
    <n v="1836146.19"/>
  </r>
  <r>
    <s v="2024"/>
    <x v="0"/>
    <x v="0"/>
    <x v="0"/>
    <x v="0"/>
    <s v="2 - Poder Ejecutivo"/>
    <s v="0201 - PRESIDENCIA DE LA REPÚBLICA"/>
    <s v="0033 - ECO5RD"/>
    <x v="0"/>
    <x v="0"/>
    <x v="2"/>
    <s v="2.3 - MATERIALES Y SUMINISTROS"/>
    <s v="2.3.3 - PAPEL, CARTÓN E IMPRESOS"/>
    <s v="N"/>
    <s v="00 - N/A"/>
    <s v="10 - FONDO GENERAL"/>
    <s v="(en blanco)"/>
    <s v="99 - MULTIPROVINCIAL"/>
    <n v="0"/>
    <n v="314638"/>
    <n v="180607.8"/>
  </r>
  <r>
    <s v="2024"/>
    <x v="0"/>
    <x v="0"/>
    <x v="0"/>
    <x v="0"/>
    <s v="2 - Poder Ejecutivo"/>
    <s v="0201 - PRESIDENCIA DE LA REPÚBLICA"/>
    <s v="0033 - ECO5RD"/>
    <x v="0"/>
    <x v="0"/>
    <x v="2"/>
    <s v="2.3 - MATERIALES Y SUMINISTROS"/>
    <s v="2.3.5 - CUERO, CAUCHO Y PLÁSTICO"/>
    <s v="N"/>
    <s v="00 - N/A"/>
    <s v="10 - FONDO GENERAL"/>
    <s v="(en blanco)"/>
    <s v="99 - MULTIPROVINCIAL"/>
    <n v="0"/>
    <n v="14760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452141.79"/>
    <n v="671681.06"/>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28796586.89"/>
    <n v="49858497.609999992"/>
  </r>
  <r>
    <s v="2024"/>
    <x v="0"/>
    <x v="0"/>
    <x v="0"/>
    <x v="0"/>
    <s v="2 - Poder Ejecutivo"/>
    <s v="0201 - PRESIDENCIA DE LA REPÚBLICA"/>
    <s v="0033 - ECO5RD"/>
    <x v="0"/>
    <x v="0"/>
    <x v="2"/>
    <s v="2.3 - MATERIALES Y SUMINISTROS"/>
    <s v="2.3.9 - PRODUCTOS Y ÚTILES VARIOS"/>
    <s v="N"/>
    <s v="00 - N/A"/>
    <s v="10 - FONDO GENERAL"/>
    <s v="(en blanco)"/>
    <s v="99 - MULTIPROVINCIAL"/>
    <n v="0"/>
    <n v="22746900.050000001"/>
    <n v="20388529.829999998"/>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1497225252"/>
    <n v="1017396696.0900002"/>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96212376"/>
    <n v="45550626"/>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2370000"/>
    <n v="1440462.95"/>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28710048"/>
    <n v="18206073.579999998"/>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61265082"/>
    <n v="50450913.8599999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0284000"/>
    <n v="46155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486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158978641.41"/>
    <n v="12334123.4"/>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3628897.06"/>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1420000"/>
    <n v="179225"/>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54760256.590000004"/>
    <n v="1789529"/>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3149354"/>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4722144.01"/>
    <n v="8023175.9900000002"/>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65862734"/>
    <n v="44842540.600000001"/>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3574864.99"/>
    <n v="3034440.97"/>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706506583.00999999"/>
    <n v="437730599.87"/>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23300000"/>
    <n v="8693666.6699999999"/>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235891692"/>
    <n v="94749569.519999996"/>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82871006.879999995"/>
    <n v="56979270.510000013"/>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6700000"/>
    <n v="1326787.7200000002"/>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56017899.120000005"/>
    <n v="55655860.839999981"/>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7374999.2599999998"/>
    <n v="7125899.2600000007"/>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31453400"/>
    <n v="14559277.02"/>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25638880"/>
    <n v="5216770.88"/>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17155768"/>
    <n v="16166615.26"/>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75285943.59999999"/>
    <n v="28703756.180000003"/>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20492701"/>
    <n v="15016574.970000001"/>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80524580"/>
    <n v="76043219.980000004"/>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47126000"/>
    <n v="45032388.329999998"/>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574571"/>
    <n v="6243770.349999999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29212120.740000002"/>
    <n v="14700480.980000002"/>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62943710.050000012"/>
    <n v="58598031.82"/>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67906754"/>
    <n v="26600797.850000001"/>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73242679.640000001"/>
    <n v="44761702.1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25761938"/>
    <n v="18729219.030000001"/>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8854545"/>
    <n v="6199656.2999999998"/>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4744000"/>
    <n v="1445825"/>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10872865"/>
    <n v="4442008.519999999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5582941"/>
    <n v="4190791.2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6641057"/>
    <n v="3062442.0599999996"/>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427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7264745"/>
    <n v="3925889.9300000006"/>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317073"/>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4387141"/>
    <n v="691340.47"/>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47081603"/>
    <n v="21430577.56000000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153500"/>
    <n v="20301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22500240"/>
    <n v="15857810.32999999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36663562"/>
    <n v="20046003.709999997"/>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961419185.61000001"/>
    <n v="481316966.25"/>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124178058.56"/>
    <n v="53045580.409999996"/>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171272447.05000007"/>
    <n v="73238626.25000032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50128090.789999999"/>
    <n v="35788372.35999997"/>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62327830.18"/>
    <n v="29647925.119999997"/>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25083212.460000001"/>
    <n v="5777282.7899999991"/>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4657544"/>
    <n v="32202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39029202.579999998"/>
    <n v="10347077.290000001"/>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3629477"/>
    <n v="526407.52"/>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35899422.189999998"/>
    <n v="3596369.05"/>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37511570.86999999"/>
    <n v="5855199.71"/>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78534683"/>
    <n v="36739004.390000001"/>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1192855.419999998"/>
    <n v="4144282.5000000005"/>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14747217"/>
    <n v="12278231.48"/>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6195543"/>
    <n v="1425598.27"/>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246755"/>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1544868"/>
    <n v="430865.19999999995"/>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3639909.98"/>
    <n v="139517.6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68511896.449999988"/>
    <n v="13635580.6000000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103112319.78"/>
    <n v="23402832.800000004"/>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56718366"/>
    <n v="10882603.5"/>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9320643"/>
    <n v="1629360.87"/>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542773897"/>
    <n v="329160026.42000002"/>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19189386266.09"/>
    <n v="12980538227.160002"/>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24280680"/>
    <n v="1509688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552228887"/>
    <n v="407386651"/>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72945423"/>
    <n v="44514417.530000001"/>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2611459459.3000002"/>
    <n v="1838178476.7699997"/>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295606661"/>
    <n v="228990727.51999992"/>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10043426"/>
    <n v="881230.85"/>
  </r>
  <r>
    <s v="2024"/>
    <x v="0"/>
    <x v="0"/>
    <x v="0"/>
    <x v="0"/>
    <s v="2 - Poder Ejecutivo"/>
    <s v="0202 - MINISTERIO DE  INTERIOR Y POLICÍA"/>
    <s v="0001 - POLICIA NACIONAL"/>
    <x v="0"/>
    <x v="1"/>
    <x v="22"/>
    <s v="2.2 - CONTRATACIÓN DE SERVICIOS"/>
    <s v="2.2.2 - PUBLICIDAD, IMPRESIÓN Y ENCUADERNACIÓN"/>
    <s v="N"/>
    <s v="00 - N/A"/>
    <s v="70 - DONACION EXTERNA"/>
    <s v="(en blanco)"/>
    <s v="99 - MULTIPROVINCIAL"/>
    <n v="0"/>
    <n v="972660.27"/>
    <n v="0"/>
  </r>
  <r>
    <s v="2024"/>
    <x v="0"/>
    <x v="0"/>
    <x v="0"/>
    <x v="0"/>
    <s v="2 - Poder Ejecutivo"/>
    <s v="0202 - MINISTERIO DE  INTERIOR Y POLICÍA"/>
    <s v="0001 - POLICIA NACIONAL"/>
    <x v="0"/>
    <x v="1"/>
    <x v="22"/>
    <s v="2.2 - CONTRATACIÓN DE SERVICIOS"/>
    <s v="2.2.3 - VIÁTICOS"/>
    <s v="N"/>
    <s v="00 - N/A"/>
    <s v="10 - FONDO GENERAL"/>
    <s v="(en blanco)"/>
    <s v="99 - MULTIPROVINCIAL"/>
    <n v="31560000"/>
    <n v="42060000"/>
    <n v="32890036.330000002"/>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43399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7896910.0099999998"/>
    <n v="2118583.36"/>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32763982.18"/>
    <n v="16165030.769999996"/>
  </r>
  <r>
    <s v="2024"/>
    <x v="0"/>
    <x v="0"/>
    <x v="0"/>
    <x v="0"/>
    <s v="2 - Poder Ejecutivo"/>
    <s v="0202 - MINISTERIO DE  INTERIOR Y POLICÍA"/>
    <s v="0001 - POLICIA NACIONAL"/>
    <x v="0"/>
    <x v="1"/>
    <x v="22"/>
    <s v="2.2 - CONTRATACIÓN DE SERVICIOS"/>
    <s v="2.2.6 - SEGUROS"/>
    <s v="N"/>
    <s v="00 - N/A"/>
    <s v="10 - FONDO GENERAL"/>
    <s v="(en blanco)"/>
    <s v="99 - MULTIPROVINCIAL"/>
    <n v="656400000"/>
    <n v="857800000"/>
    <n v="373340794.37"/>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en blanco)"/>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16955851.100000001"/>
    <n v="4944966.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en blanco)"/>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100558882.19"/>
    <n v="11796074.140000001"/>
  </r>
  <r>
    <s v="2024"/>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25490117.719999999"/>
    <n v="12507266.699999999"/>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347297796.44999999"/>
    <n v="124874185.20999999"/>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747664319.0200001"/>
    <n v="570417795"/>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27822608.600000001"/>
    <n v="9272043.1500000004"/>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1103225"/>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39635470"/>
    <n v="28045209.929999996"/>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23576668.260000002"/>
    <n v="13348942.76"/>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1913873468"/>
    <n v="880685655.9399999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1409454922.4999998"/>
    <n v="566568446.05000007"/>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846692507.39999998"/>
    <n v="414828105.40999985"/>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744514560"/>
    <n v="526362658.64999998"/>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177471520.34999999"/>
    <n v="126407694.44999999"/>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190641584.19999999"/>
    <n v="99056922.159999996"/>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79850127.250000015"/>
    <n v="60363804.110000014"/>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91540006.799999997"/>
    <n v="68070121.170000002"/>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88520299"/>
    <n v="58632530.889999986"/>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7156989.71"/>
    <n v="3641941.2699999982"/>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7307320"/>
    <n v="4216127.58"/>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74035906.50999999"/>
    <n v="397994.7"/>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102725337.42"/>
    <n v="40626025.309999995"/>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19022815"/>
    <n v="18286223.18"/>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56126003"/>
    <n v="5744350.660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102382461.44"/>
    <n v="52586304.469999991"/>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42364089.700000003"/>
    <n v="669747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103004055.89"/>
    <n v="81856150.840000004"/>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5215216.47"/>
    <n v="4820823.86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8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16177046.75"/>
    <n v="14567247.649999999"/>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32169714.790000007"/>
    <n v="6617871"/>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10728808.75"/>
    <n v="8074966.1100000003"/>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561791.73"/>
    <n v="3532723.8899999997"/>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706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881142.96"/>
    <n v="46002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2633690"/>
    <n v="2391818.8200000003"/>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79905691.170000002"/>
    <n v="57405744.280000031"/>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39703746.93"/>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131039829.50000003"/>
    <n v="99360677.680000022"/>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94552861"/>
    <n v="5949020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6615552.8799999999"/>
    <n v="4445961.3400000008"/>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230500"/>
    <n v="222681.8"/>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23571"/>
    <n v="535306.59000000008"/>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15780000"/>
    <n v="122799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798361"/>
    <n v="798359.68"/>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580066"/>
    <n v="580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1721211"/>
    <n v="1721115.29"/>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330264630.24000001"/>
    <n v="822046.7"/>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1923346"/>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14896405"/>
    <n v="10907234.739999998"/>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8439489"/>
    <n v="3034223.6999999997"/>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2045140"/>
    <n v="699380.1"/>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1004478.9"/>
    <n v="961691.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16171414.439999999"/>
    <n v="10508593.1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7177872.8899999997"/>
    <n v="5193951.12"/>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780000"/>
    <n v="13815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80000"/>
    <n v="79999.989999999991"/>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49494940.32"/>
    <n v="38385269.649999991"/>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10367231.68"/>
    <n v="9805057.3499999996"/>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50850.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6300000"/>
    <n v="5629849.5"/>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30000"/>
    <n v="104336.8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4579309"/>
    <n v="3537612.9699999997"/>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1507616.51"/>
    <n v="834433.61999999988"/>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1505745.99"/>
    <n v="1177519.42"/>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612000"/>
    <n v="320084.44000000006"/>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71150"/>
    <n v="5410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7997712.6799999997"/>
    <n v="6757515.2999999998"/>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4000000"/>
    <n v="3669516.179999999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1609306.37"/>
    <n v="921009.63"/>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8237428.71"/>
    <n v="4653095.26"/>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110333978.64999998"/>
    <n v="1017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3993852.3"/>
    <n v="3100818.8"/>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226967.09999999998"/>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432147"/>
    <n v="225987.9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386302.46"/>
    <n v="92002.44"/>
  </r>
  <r>
    <s v="2024"/>
    <x v="0"/>
    <x v="0"/>
    <x v="0"/>
    <x v="0"/>
    <s v="2 - Poder Ejecutivo"/>
    <s v="0202 - MINISTERIO DE  INTERIOR Y POLICÍA"/>
    <s v="0003 - INSTITUTO NACIONAL DE MIGRACION"/>
    <x v="0"/>
    <x v="1"/>
    <x v="23"/>
    <s v="2.3 - MATERIALES Y SUMINISTROS"/>
    <s v="2.3.2 - TEXTILES Y VESTUARIOS"/>
    <s v="N"/>
    <s v="00 - N/A"/>
    <s v="70 - DONACION EXTERNA"/>
    <s v="(en blanco)"/>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772392"/>
    <n v="558368.4800000001"/>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9088"/>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93485"/>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1511190"/>
    <n v="1150871.9600000002"/>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en blanco)"/>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2138904.94"/>
    <n v="1913947.78"/>
  </r>
  <r>
    <s v="2024"/>
    <x v="0"/>
    <x v="0"/>
    <x v="0"/>
    <x v="0"/>
    <s v="2 - Poder Ejecutivo"/>
    <s v="0202 - MINISTERIO DE  INTERIOR Y POLICÍA"/>
    <s v="0003 - INSTITUTO NACIONAL DE MIGRACION"/>
    <x v="0"/>
    <x v="1"/>
    <x v="23"/>
    <s v="2.3 - MATERIALES Y SUMINISTROS"/>
    <s v="2.3.9 - PRODUCTOS Y ÚTILES VARIOS"/>
    <s v="N"/>
    <s v="00 - N/A"/>
    <s v="70 - DONACION EXTERNA"/>
    <s v="(en blanco)"/>
    <s v="99 - MULTIPROVINCIAL"/>
    <n v="0"/>
    <n v="5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98695487"/>
    <n v="72876863.810000002"/>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11872007"/>
    <n v="11269148.530000001"/>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2418412"/>
    <n v="1767583.220000000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42242.2"/>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20000"/>
    <n v="8130"/>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54357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194583"/>
    <n v="25588.819999999996"/>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15691182"/>
    <n v="11519661.359999998"/>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2770000"/>
    <n v="1824322.8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537371"/>
    <n v="235811.71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1534261"/>
    <n v="523792.4299999999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1148900"/>
    <n v="460663.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11824912"/>
    <n v="8336536.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3212709"/>
    <n v="1991465.8"/>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359696050.80000001"/>
    <n v="266720735.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2662200"/>
    <n v="18957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19770330.199999999"/>
    <n v="15726716.879999999"/>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15531064"/>
    <n v="11074895.689999999"/>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920300"/>
    <n v="705841.19000000006"/>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6901800"/>
    <n v="6014274.2400000002"/>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1738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9370261"/>
    <n v="1469536.82"/>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8722894"/>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5119700"/>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3817510"/>
    <n v="3243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17894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45267659"/>
    <n v="25410656.140000001"/>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18599541"/>
    <n v="2183607.23"/>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910920"/>
    <n v="135318.33999999997"/>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1687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78682"/>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1892737"/>
    <n v="30158351.510000002"/>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59420317"/>
    <n v="7664729.0300000012"/>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20204549"/>
    <n v="11023190.759999998"/>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2800000"/>
    <n v="1694736.1299999997"/>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525000"/>
    <n v="402587.69"/>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608182.8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1435000"/>
    <n v="9219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855045183.00999999"/>
    <n v="572747135.9899998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57473674.600000009"/>
    <n v="42179643.719999999"/>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36678490"/>
    <n v="30233690.430000003"/>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800000"/>
    <n v="258036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6619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18291824"/>
    <n v="12574152.299999999"/>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66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33865091.129999995"/>
    <n v="19849611.04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2254908.86"/>
    <n v="1451248.5600000003"/>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20499763.149999999"/>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34017895.479999997"/>
    <n v="16821616.83000000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4782510"/>
    <n v="2393372.66"/>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en blanco)"/>
    <s v="99 - MULTIPROVINCIAL"/>
    <n v="0"/>
    <n v="18231"/>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9677569.8800000008"/>
    <n v="3686081.94"/>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659002.13"/>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126576044.40000001"/>
    <n v="94092779.850000009"/>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59558318.340000004"/>
    <n v="40033180.370000005"/>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36351024"/>
    <n v="23597591.05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4830131"/>
    <n v="3628443.84"/>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1292000"/>
    <n v="1157319.8500000001"/>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683000"/>
    <n v="624500.8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1006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207600"/>
    <n v="52652.119999999995"/>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17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4020000"/>
    <n v="2916413.02"/>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1328500"/>
    <n v="1300328.1399999999"/>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124700"/>
    <n v="119052.49000000002"/>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567300"/>
    <n v="49090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507800"/>
    <n v="481394.1999999999"/>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5082500"/>
    <n v="4105531.340000000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2902200"/>
    <n v="2227780.6300000004"/>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14675425"/>
    <n v="9522574.650000000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2133800"/>
    <n v="1475047.42"/>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624200"/>
    <n v="368650.05"/>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125562.95999999999"/>
    <n v="48823.11"/>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1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2042443"/>
    <n v="1563642.85"/>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20593.5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101089.47"/>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66796.39"/>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1766802.5"/>
    <n v="1278690.1299999999"/>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783702.15"/>
    <n v="427216.64000000001"/>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51587509.240000002"/>
    <n v="35471823.020000003"/>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1278525.76"/>
    <n v="939768.77999999991"/>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1605800"/>
    <n v="1203436.3899999999"/>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2169.6"/>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1850000"/>
    <n v="1675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1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780687.20000000007"/>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2700375"/>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8630000"/>
    <n v="12749984"/>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71485"/>
    <n v="70822.1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5780000"/>
    <n v="5720714.3799999999"/>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745062"/>
    <n v="561205.35"/>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13641167"/>
    <n v="8655375.0999999996"/>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1765000"/>
    <n v="1295692.08"/>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925344"/>
    <n v="866822.26"/>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105000"/>
    <n v="52476.08"/>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61456"/>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1893769.9"/>
    <n v="1539268.4400000002"/>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4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728085182"/>
    <n v="502528846.05999994"/>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60357145"/>
    <n v="44632168.960000008"/>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2839348.8"/>
    <n v="1704528.2999999998"/>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1234000"/>
    <n v="733988"/>
  </r>
  <r>
    <s v="2024"/>
    <x v="0"/>
    <x v="0"/>
    <x v="0"/>
    <x v="0"/>
    <s v="2 - Poder Ejecutivo"/>
    <s v="0202 - MINISTERIO DE  INTERIOR Y POLICÍA"/>
    <s v="0008 - HOSPITAL GENERAL DOCENTE DE LA POLICIA NACIONAL"/>
    <x v="2"/>
    <x v="3"/>
    <x v="28"/>
    <s v="2.2 - CONTRATACIÓN DE SERVICIOS"/>
    <s v="2.2.2 - PUBLICIDAD, IMPRESIÓN Y ENCUADERNACIÓN"/>
    <s v="N"/>
    <s v="00 - N/A"/>
    <s v="20 - FONDOS CON DESTINO ESPECÍFICO"/>
    <s v="(en blanco)"/>
    <s v="99 - MULTIPROVINCIAL"/>
    <n v="0"/>
    <n v="15000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6730.3"/>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1156892.8"/>
    <n v="53496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3493919"/>
    <n v="2551980.7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1871362"/>
    <n v="63568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315034"/>
    <n v="16862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10274234.060000001"/>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2446000"/>
    <n v="202104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5382675"/>
    <n v="2143637.9300000002"/>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250000"/>
    <n v="13457621.24"/>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200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243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970204"/>
    <n v="886732.8300000000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35648507.200000003"/>
    <n v="26045787.469999999"/>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22452200.399999999"/>
    <n v="12831043.25"/>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34184874"/>
    <n v="31084163.850000001"/>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77952224.859999999"/>
    <n v="5839017.96"/>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41626000"/>
    <n v="28752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58021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2041392"/>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1520400"/>
    <n v="918998.41999999993"/>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82060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7278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1717485.1"/>
    <n v="1036585.6799999999"/>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10001095"/>
    <n v="738975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1351000"/>
    <n v="1144615.0199999998"/>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2030000"/>
    <n v="1963921.0300000005"/>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767893.44"/>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6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2040000"/>
    <n v="1524327.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92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18345000"/>
    <n v="13158258.419999998"/>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2204682"/>
    <n v="2034749.1700000004"/>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852000"/>
    <n v="761168.39999999979"/>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65660"/>
    <n v="53409.770000000004"/>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3985000"/>
    <n v="2917208"/>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280000"/>
    <n v="86681.33"/>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170000"/>
    <n v="53595"/>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722680"/>
    <n v="307678.15999999997"/>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93500"/>
    <n v="90716.319999999992"/>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2021200"/>
    <n v="1561946.4000000001"/>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560820"/>
    <n v="365959.44"/>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5952554518.9899998"/>
    <n v="4002860152.2600002"/>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102820944.5"/>
    <n v="70327205.250000015"/>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427271084.03000003"/>
    <n v="318985938.58000004"/>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100970547"/>
    <n v="76123426.789999977"/>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24500000"/>
    <n v="20143379.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5900000"/>
    <n v="4312333.07"/>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4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701500"/>
    <n v="1233890.1400000001"/>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283520"/>
    <n v="28352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53446475"/>
    <n v="12116208.4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46627765.51000002"/>
    <n v="6569662.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8634514.9499999993"/>
    <n v="1860345.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6182900"/>
    <n v="2210961.91"/>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242490339"/>
    <n v="180380760.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812214"/>
    <n v="169246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52689600.840000004"/>
    <n v="48999723.409999996"/>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4376786.3499999996"/>
    <n v="292894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6802261.1000000006"/>
    <n v="5220756.0299999993"/>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730816.33"/>
    <n v="170239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8336400"/>
    <n v="2950468.9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1177320.609999999"/>
    <n v="2782274.580000001"/>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5"/>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326529245.44"/>
    <n v="252722744.31999996"/>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218267.6499999994"/>
    <n v="154318.66999999998"/>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83355781.250000015"/>
    <n v="36259440.909999996"/>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586389.3700000001"/>
    <n v="5219291.3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329536972.72000003"/>
    <n v="246463325.20000002"/>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589992"/>
    <n v="3248858.2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690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8759470.389999998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981433"/>
    <n v="968830.87"/>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6433949"/>
    <n v="5843427.120000001"/>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304074625.31999999"/>
    <n v="246863799.72999996"/>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15660276"/>
    <n v="11940251.2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5248377340.6399994"/>
    <n v="3408101463.25"/>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10241186801.490002"/>
    <n v="8517394877.100000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188088314.19999999"/>
    <n v="154993455.49999997"/>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644653854.84000003"/>
    <n v="532186396.25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301895670.73000002"/>
    <n v="252122928.81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724290596.64999998"/>
    <n v="601274954.09000003"/>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197749263"/>
    <n v="144955224.99999997"/>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313510.0499999998"/>
    <n v="2313510.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36018744"/>
    <n v="269893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229478.8899999997"/>
    <n v="1747757"/>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5469975"/>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1142.02"/>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4513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1626291.51"/>
    <n v="3195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4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49520832"/>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203603409.02000001"/>
    <n v="145218542.01999998"/>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138119"/>
    <n v="2133262.9800000004"/>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90395237.77000001"/>
    <n v="176204122.40000001"/>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12437708.859999999"/>
    <n v="11947708.859999999"/>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683437.87999999989"/>
    <n v="683437.88"/>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8936791.5700000003"/>
    <n v="7991045.6200000001"/>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9173706.2100000009"/>
    <n v="9043706.20999999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58067.2000000002"/>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53851324"/>
    <n v="35525048.30000000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127246789.94"/>
    <n v="102965928.34999996"/>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971098"/>
    <n v="19627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176219652.21000001"/>
    <n v="164578342.10999995"/>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11215947.799999999"/>
    <n v="7871974.6099999985"/>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8076407306.9099998"/>
    <n v="6139216581.9499998"/>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366237384"/>
    <n v="323919467"/>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510713655.09000003"/>
    <n v="431097190.71000022"/>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208415434"/>
    <n v="160358024.58000001"/>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43162"/>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10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169896.40000000002"/>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62588907"/>
    <n v="52047581.799999997"/>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11299000"/>
    <n v="7604522.79000000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2733342.57"/>
    <n v="851452.6"/>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500"/>
    <n v="2992494.0199999996"/>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251948645"/>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22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73827132.599999994"/>
    <n v="2504427.69"/>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164164688.40000001"/>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47542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244631770"/>
    <n v="183040575.56"/>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32674.9400000004"/>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14334665.109999999"/>
    <n v="9604018.58999999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60843136.670000002"/>
    <n v="45932395.32"/>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4716748.9000000004"/>
    <n v="1343313.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915701.9100000001"/>
    <n v="7790654.7799999984"/>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7689"/>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3598580"/>
    <n v="1586101.7699999998"/>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18659.3599999994"/>
    <n v="7303286.219999997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4290566.32"/>
    <n v="991261.4299999999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7683797.170000002"/>
    <n v="32252375.840000007"/>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248452863.59"/>
    <n v="173045880.62000003"/>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38532502.299999997"/>
    <n v="31858776.18999999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17414257.109999999"/>
    <n v="9422031.5499999989"/>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623684487.18999982"/>
    <n v="82000891.169999987"/>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1449980188"/>
    <n v="885003039.07000005"/>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248363695"/>
    <n v="147997907"/>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14133243"/>
    <n v="9865387.2000000011"/>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85888"/>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158765959"/>
    <n v="116284806.57999995"/>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3370000"/>
    <n v="1598824.6000000003"/>
  </r>
  <r>
    <s v="2024"/>
    <x v="0"/>
    <x v="0"/>
    <x v="0"/>
    <x v="0"/>
    <s v="2 - Poder Ejecutivo"/>
    <s v="0203 - MINISTERIO DE DEFENSA"/>
    <s v="0001 - MINISTERIO DE DEFENSA"/>
    <x v="0"/>
    <x v="7"/>
    <x v="29"/>
    <s v="2.2 - CONTRATACIÓN DE SERVICIOS"/>
    <s v="2.2.3 - VIÁTICOS"/>
    <s v="N"/>
    <s v="00 - N/A"/>
    <s v="10 - FONDO GENERAL"/>
    <s v="(en blanco)"/>
    <s v="99 - MULTIPROVINCIAL"/>
    <n v="97346356"/>
    <n v="154026356"/>
    <n v="115293662.32000002"/>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18727237"/>
    <n v="10369250.809999999"/>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76022594"/>
    <n v="38205224.339999981"/>
  </r>
  <r>
    <s v="2024"/>
    <x v="0"/>
    <x v="0"/>
    <x v="0"/>
    <x v="0"/>
    <s v="2 - Poder Ejecutivo"/>
    <s v="0203 - MINISTERIO DE DEFENSA"/>
    <s v="0001 - MINISTERIO DE DEFENSA"/>
    <x v="0"/>
    <x v="7"/>
    <x v="29"/>
    <s v="2.2 - CONTRATACIÓN DE SERVICIOS"/>
    <s v="2.2.6 - SEGUROS"/>
    <s v="N"/>
    <s v="00 - N/A"/>
    <s v="10 - FONDO GENERAL"/>
    <s v="(en blanco)"/>
    <s v="99 - MULTIPROVINCIAL"/>
    <n v="420706000"/>
    <n v="24408655"/>
    <n v="5465810.90999999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105842560"/>
    <n v="64117881.959999979"/>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121020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35447433"/>
    <n v="23994853.340000004"/>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116103946"/>
    <n v="72003019.680000007"/>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249230123"/>
    <n v="129640265.22"/>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515228682"/>
    <n v="244676265.97999993"/>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15556769"/>
    <n v="5912382.0999999996"/>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4472400"/>
    <n v="758920.64"/>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9793102"/>
    <n v="3267748.94"/>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478723.8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23723188"/>
    <n v="2279120.96"/>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7882.4"/>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231673938"/>
    <n v="171131307.65999994"/>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600000"/>
    <n v="336160.76"/>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105183187"/>
    <n v="45850225.289999977"/>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452739"/>
    <n v="605725.04"/>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37814922.079999998"/>
    <n v="29079499.119999997"/>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1146398.2"/>
    <n v="911251.31"/>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1250000"/>
    <n v="820915.4"/>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54880"/>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1059411"/>
    <n v="759306.33000000007"/>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4091176.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36712.78"/>
    <n v="3935458.8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2575183.2000000002"/>
    <n v="2439425.7999999998"/>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462059.74"/>
    <n v="317830.88"/>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999930"/>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311517.43"/>
    <n v="184857.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6617852.2000000002"/>
    <n v="6125485.609999999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7900000"/>
    <n v="5161614.6799999988"/>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1960814.77"/>
    <n v="890787.22"/>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33786297"/>
    <n v="23152576.419999998"/>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2052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1107175"/>
    <n v="861866.72999999986"/>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2273991"/>
    <n v="1422807.04"/>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5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65105.60999999999"/>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461003.3900000001"/>
    <n v="770615.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944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4106000"/>
    <n v="3121202.3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1025077.2"/>
    <n v="632397.31000000006"/>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392079.57"/>
    <n v="331271.5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165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504352.61"/>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768140.19"/>
    <n v="1492709.27"/>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24113379.550000001"/>
    <n v="19623812.759999998"/>
  </r>
  <r>
    <s v="2024"/>
    <x v="0"/>
    <x v="0"/>
    <x v="0"/>
    <x v="0"/>
    <s v="2 - Poder Ejecutivo"/>
    <s v="0203 - MINISTERIO DE DEFENSA"/>
    <s v="0002 - DIRECCION GENERAL DE DRAGAS, PRESAS Y BALIZAMIENTO, M.G"/>
    <x v="0"/>
    <x v="7"/>
    <x v="29"/>
    <s v="2.3 - MATERIALES Y SUMINISTROS"/>
    <s v="2.3.7 - COMBUSTIBLES, LUBRICANTES, PRODUCTOS QUÍMICOS Y CONEXOS"/>
    <s v="N"/>
    <s v="00 - N/A"/>
    <s v="20 - FONDOS CON DESTINO ESPECÍFICO"/>
    <s v="(en blanco)"/>
    <s v="99 - MULTIPROVINCIAL"/>
    <n v="0"/>
    <n v="295271.40000000002"/>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3530340.08"/>
    <n v="2825994.3100000005"/>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343504753"/>
    <n v="238200958.88"/>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8318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15731618"/>
    <n v="11785926.300000001"/>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32801040"/>
    <n v="24962060.659999996"/>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60"/>
    <n v="348159.93999999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25300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3085830"/>
    <n v="2035588.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950569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7637083"/>
    <n v="625640.4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2233729"/>
    <n v="1335401.45"/>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3608999"/>
    <n v="110882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2073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6868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86137877"/>
    <n v="70228834.859999999"/>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174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6942238"/>
    <n v="5816632.71"/>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10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3249000"/>
    <n v="2515859.13"/>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31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5116000"/>
    <n v="77250.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1974000"/>
    <n v="1460301.9499999997"/>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11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7598170"/>
    <n v="2813456.7600000002"/>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152163.4"/>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38248762"/>
    <n v="28881311.810000006"/>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605981.6"/>
    <n v="224132.3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19239061"/>
    <n v="14452480.029999997"/>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57789"/>
    <n v="57788.13"/>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23992000"/>
    <n v="16072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7200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1961780"/>
    <n v="1324332.8000000003"/>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3300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13042895"/>
    <n v="9363216.9400000013"/>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1216344"/>
    <n v="278531.92"/>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5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25063.200000000001"/>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204944"/>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555540"/>
    <n v="302872.83999999997"/>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9834342"/>
    <n v="7673373.1999999993"/>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3033143"/>
    <n v="1140519.7299999997"/>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884023778"/>
    <n v="678128540.50000012"/>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9474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29701694"/>
    <n v="24563242.870000005"/>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46774.510000000009"/>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379753"/>
    <n v="17898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302850"/>
    <n v="1562989.2200000002"/>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1920911"/>
    <n v="9234582.8599999994"/>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896543"/>
    <n v="2708438.58"/>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899544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666679"/>
    <n v="479240.53"/>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3077702"/>
    <n v="1770120.3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60000132"/>
    <n v="6639915.4799999995"/>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9176835.270000003"/>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454250"/>
    <n v="377954.76"/>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43653"/>
    <n v="864493.25000000023"/>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38652585"/>
    <n v="26453564.41"/>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8911572"/>
    <n v="5464981.7500000009"/>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53765690"/>
    <n v="34033790.739999995"/>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21448202"/>
    <n v="13857665.249999998"/>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15664483"/>
    <n v="10827171.89000000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265970"/>
    <n v="190837.71000000002"/>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300000"/>
    <n v="69040.789999999994"/>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6646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8633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6109143"/>
    <n v="4193605.4000000004"/>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665973"/>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5205340"/>
    <n v="336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1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28782000"/>
    <n v="221204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452475"/>
    <n v="397637.68"/>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305856"/>
    <n v="229392"/>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1996590.62"/>
    <n v="1996590.2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1099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5066424.4000000004"/>
    <n v="4253173.0999999996"/>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58193.16"/>
    <n v="158193.15999999997"/>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3878728.38"/>
    <n v="270887.530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2233559"/>
    <n v="1745902.559999999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1073767"/>
    <n v="547838.21000000008"/>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120226145"/>
    <n v="86203831.100000009"/>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81883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7596514"/>
    <n v="5942441.0599999996"/>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70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353437"/>
    <n v="294579.90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2453056.4"/>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1475533.6"/>
    <n v="1331787.2900000003"/>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60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1633301"/>
    <n v="516886.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5297554.7699999996"/>
    <n v="4057052.3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8814684.2300000023"/>
    <n v="2235115.3699999996"/>
  </r>
  <r>
    <s v="2024"/>
    <x v="0"/>
    <x v="0"/>
    <x v="0"/>
    <x v="0"/>
    <s v="2 - Poder Ejecutivo"/>
    <s v="0203 - MINISTERIO DE DEFENSA"/>
    <s v="0003 - SERVICIOS DE PESCA"/>
    <x v="0"/>
    <x v="7"/>
    <x v="29"/>
    <s v="2.1 - REMUNERACIONES Y CONTRIBUCIONES"/>
    <s v="2.1.1 - REMUNERACIONES"/>
    <s v="N"/>
    <s v="00 - N/A"/>
    <s v="10 - FONDO GENERAL"/>
    <s v="(en blanco)"/>
    <s v="99 - MULTIPROVINCIAL"/>
    <n v="20882583"/>
    <n v="20882583"/>
    <n v="1605000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222560"/>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265300"/>
    <n v="211395"/>
  </r>
  <r>
    <s v="2024"/>
    <x v="0"/>
    <x v="0"/>
    <x v="0"/>
    <x v="0"/>
    <s v="2 - Poder Ejecutivo"/>
    <s v="0203 - MINISTERIO DE DEFENSA"/>
    <s v="0003 - SERVICIOS DE PESCA"/>
    <x v="0"/>
    <x v="7"/>
    <x v="29"/>
    <s v="2.2 - CONTRATACIÓN DE SERVICIOS"/>
    <s v="2.2.1 - SERVICIOS BÁSICOS"/>
    <s v="N"/>
    <s v="00 - N/A"/>
    <s v="10 - FONDO GENERAL"/>
    <s v="(en blanco)"/>
    <s v="99 - MULTIPROVINCIAL"/>
    <n v="1100000"/>
    <n v="1100000"/>
    <n v="763906.56999999983"/>
  </r>
  <r>
    <s v="2024"/>
    <x v="0"/>
    <x v="0"/>
    <x v="0"/>
    <x v="0"/>
    <s v="2 - Poder Ejecutivo"/>
    <s v="0203 - MINISTERIO DE DEFENSA"/>
    <s v="0003 - SERVICIOS DE PESCA"/>
    <x v="0"/>
    <x v="7"/>
    <x v="29"/>
    <s v="2.2 - CONTRATACIÓN DE SERVICIOS"/>
    <s v="2.2.3 - VIÁTICOS"/>
    <s v="N"/>
    <s v="00 - N/A"/>
    <s v="10 - FONDO GENERAL"/>
    <s v="(en blanco)"/>
    <s v="99 - MULTIPROVINCIAL"/>
    <n v="400000"/>
    <n v="400000"/>
    <n v="3260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790000"/>
    <n v="326999.24"/>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2100000"/>
    <n v="1698966"/>
  </r>
  <r>
    <s v="2024"/>
    <x v="0"/>
    <x v="0"/>
    <x v="0"/>
    <x v="0"/>
    <s v="2 - Poder Ejecutivo"/>
    <s v="0203 - MINISTERIO DE DEFENSA"/>
    <s v="0003 - SERVICIOS DE PESCA"/>
    <x v="0"/>
    <x v="7"/>
    <x v="29"/>
    <s v="2.3 - MATERIALES Y SUMINISTROS"/>
    <s v="2.3.2 - TEXTILES Y VESTUARIOS"/>
    <s v="N"/>
    <s v="00 - N/A"/>
    <s v="10 - FONDO GENERAL"/>
    <s v="(en blanco)"/>
    <s v="99 - MULTIPROVINCIAL"/>
    <n v="950000"/>
    <n v="950000"/>
    <n v="290302.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350000"/>
    <n v="15800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10185000"/>
    <n v="8536009.4199999999"/>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1420500"/>
    <n v="1312533.5900000001"/>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65479000"/>
    <n v="44038585.089999996"/>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1530000"/>
    <n v="1087257.0999999999"/>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3919336"/>
    <n v="3100217.71"/>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2581125"/>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7588890"/>
  </r>
  <r>
    <s v="2024"/>
    <x v="0"/>
    <x v="0"/>
    <x v="0"/>
    <x v="0"/>
    <s v="2 - Poder Ejecutivo"/>
    <s v="0203 - MINISTERIO DE DEFENSA"/>
    <s v="0004 - INSTITUTO DE SEGURIDAD SOCIAL DE LAS FUERZAS ARMADAS"/>
    <x v="2"/>
    <x v="4"/>
    <x v="6"/>
    <s v="2.3 - MATERIALES Y SUMINISTROS"/>
    <s v="2.3.2 - TEXTILES Y VESTUARIOS"/>
    <s v="N"/>
    <s v="00 - N/A"/>
    <s v="10 - FONDO GENERAL"/>
    <s v="(en blanco)"/>
    <s v="99 - MULTIPROVINCIAL"/>
    <n v="0"/>
    <n v="49730"/>
    <n v="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985096"/>
    <n v="207048.7"/>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6 - PRODUCTOS DE MINERALES, METÁLICOS Y NO METÁLICOS"/>
    <s v="N"/>
    <s v="00 - N/A"/>
    <s v="10 - FONDO GENERAL"/>
    <s v="(en blanco)"/>
    <s v="99 - MULTIPROVINCIAL"/>
    <n v="0"/>
    <n v="12980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854610"/>
    <n v="4168878.080000000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2123130"/>
    <n v="1363010.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742825013"/>
    <n v="507202640.46999991"/>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16398237"/>
    <n v="12159492.279999999"/>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33490000"/>
    <n v="27230875.069999993"/>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6270989.1099999994"/>
    <n v="4971009.5999999987"/>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6362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en blanco)"/>
    <s v="99 - MULTIPROVINCIAL"/>
    <n v="100000"/>
    <n v="286425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5075795.68"/>
    <n v="3252669.9399999995"/>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7054463.1000000006"/>
    <n v="6544084.3600000013"/>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3417687.4899999998"/>
    <n v="3096913.8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2367640"/>
    <n v="2055764.18"/>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27872935.100000001"/>
    <n v="23233274.32999999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00050.0699999998"/>
    <n v="1186550.7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587810.23"/>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2084030.48"/>
    <n v="381242.9"/>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1431715.28"/>
    <n v="972445.9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8170394.0299999993"/>
    <n v="4219340.68"/>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31325000"/>
    <n v="22280769.77"/>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11735379.74"/>
    <n v="6583541.559999999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61176"/>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799297.17999999993"/>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72294.27"/>
    <n v="376415.19"/>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30411916.420000002"/>
    <n v="21312449.780000005"/>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8788296.5600000005"/>
    <n v="3185609.9199999995"/>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36334381.769999996"/>
    <n v="27693802.35000000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6248069.260000002"/>
    <n v="7915134.8800000027"/>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28958480"/>
    <n v="19793990.829999998"/>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710000"/>
    <n v="14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503416"/>
    <n v="349040.3299999999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58504"/>
    <n v="11536"/>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1095120"/>
    <n v="604952.69000000006"/>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54770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10 - FONDO GENERAL"/>
    <s v="(en blanco)"/>
    <s v="01 - DISTRITO NACIONAL"/>
    <n v="0"/>
    <n v="11475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7 - SERVICIOS DE CONSERVACIÓN, REPARACIONES MENORES E INSTALACIONES TEMPORALES"/>
    <s v="N"/>
    <s v="00 - N/A"/>
    <s v="10 - FONDO GENERAL"/>
    <s v="(en blanco)"/>
    <s v="01 - DISTRITO NACIONAL"/>
    <n v="0"/>
    <n v="33000"/>
    <n v="0"/>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5000"/>
    <n v="19935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79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31600"/>
    <n v="87172.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1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7823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3163000"/>
    <n v="250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2676994"/>
    <n v="1008514.9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21514808"/>
    <n v="15902328.880000001"/>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1440000"/>
    <n v="8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441336"/>
    <n v="334261.16000000003"/>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344000"/>
    <n v="93099.1"/>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371000"/>
    <n v="2369969.4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2945000"/>
    <n v="2826842.2200000007"/>
  </r>
  <r>
    <s v="2024"/>
    <x v="0"/>
    <x v="0"/>
    <x v="0"/>
    <x v="0"/>
    <s v="2 - Poder Ejecutivo"/>
    <s v="0203 - MINISTERIO DE DEFENSA"/>
    <s v="0007 - ESC DE GRAD.DE COM.Y ESTADO MAYOR CONJ.'GRAL DE DIV. GREGORIO LUPERON'"/>
    <x v="2"/>
    <x v="10"/>
    <x v="24"/>
    <s v="2.2 - CONTRATACIÓN DE SERVICIOS"/>
    <s v="2.2.6 - SEGUROS"/>
    <s v="N"/>
    <s v="00 - N/A"/>
    <s v="10 - FONDO GENERAL"/>
    <s v="(en blanco)"/>
    <s v="99 - MULTIPROVINCIAL"/>
    <n v="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2561261.4299999997"/>
    <n v="2034461.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2300000.5699999998"/>
    <n v="1538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3376007"/>
    <n v="241212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3873646"/>
    <n v="2546245.200000000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689735"/>
    <n v="326459.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432237.32"/>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3050188"/>
    <n v="2550187.7599999998"/>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1055839"/>
    <n v="824347.96000000008"/>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14171558"/>
    <n v="10901055.99999999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55000"/>
    <n v="25699.000000000007"/>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414000"/>
    <n v="300674.78000000003"/>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6 - SEGUROS"/>
    <s v="N"/>
    <s v="00 - N/A"/>
    <s v="10 - FONDO GENERAL"/>
    <s v="(en blanco)"/>
    <s v="01 - DISTRITO NACIONAL"/>
    <n v="0"/>
    <n v="603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2187352.14"/>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61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8317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19012587"/>
    <n v="12770304.57"/>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942088.34"/>
    <n v="383614.71999999997"/>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333311.66000000003"/>
    <n v="241831.90000000002"/>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673646"/>
    <n v="148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3133120"/>
    <n v="2589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11046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1849863"/>
    <n v="1849862.319999999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2618644"/>
    <n v="2331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54995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592119"/>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5"/>
    <n v="105684.36000000002"/>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57819"/>
    <n v="22977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294805"/>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20261050"/>
    <n v="12527240.950000001"/>
  </r>
  <r>
    <s v="2024"/>
    <x v="0"/>
    <x v="0"/>
    <x v="0"/>
    <x v="0"/>
    <s v="2 - Poder Ejecutivo"/>
    <s v="0203 - MINISTERIO DE DEFENSA"/>
    <s v="0010 - 'ESCUELA DE GRADUADOS DE ALTOS ESTUDIOS ESTRATÉGICOS' (EGAEE)"/>
    <x v="2"/>
    <x v="10"/>
    <x v="24"/>
    <s v="2.1 - REMUNERACIONES Y CONTRIBUCIONES"/>
    <s v="2.1.2 - SOBRESUELDOS"/>
    <s v="N"/>
    <s v="00 - N/A"/>
    <s v="10 - FONDO GENERAL"/>
    <s v="(en blanco)"/>
    <s v="99 - MULTIPROVINCIAL"/>
    <n v="0"/>
    <n v="10824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386249"/>
    <n v="272434.48"/>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300000"/>
    <n v="249761.2"/>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4490080"/>
    <n v="2969374.66"/>
  </r>
  <r>
    <s v="2024"/>
    <x v="0"/>
    <x v="0"/>
    <x v="0"/>
    <x v="0"/>
    <s v="2 - Poder Ejecutivo"/>
    <s v="0203 - MINISTERIO DE DEFENSA"/>
    <s v="0010 - 'ESCUELA DE GRADUADOS DE ALTOS ESTUDIOS ESTRATÉGICOS' (EGAEE)"/>
    <x v="2"/>
    <x v="10"/>
    <x v="24"/>
    <s v="2.2 - CONTRATACIÓN DE SERVICIOS"/>
    <s v="2.2.6 - SEGUROS"/>
    <s v="N"/>
    <s v="00 - N/A"/>
    <s v="10 - FONDO GENERAL"/>
    <s v="(en blanco)"/>
    <s v="99 - MULTIPROVINCIAL"/>
    <n v="0"/>
    <n v="39195"/>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1574546"/>
    <n v="1287304.089999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30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580000"/>
    <n v="560502.80000000005"/>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492521.37"/>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291756"/>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148060"/>
    <n v="56369.64"/>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2342619"/>
    <n v="1832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1066814"/>
    <n v="767649.6"/>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16521133"/>
    <n v="105954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103783"/>
    <n v="56953.259999999995"/>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93426.40000000002"/>
    <n v="279235.20000000001"/>
  </r>
  <r>
    <s v="2024"/>
    <x v="0"/>
    <x v="0"/>
    <x v="0"/>
    <x v="0"/>
    <s v="2 - Poder Ejecutivo"/>
    <s v="0203 - MINISTERIO DE DEFENSA"/>
    <s v="0011 - COMISION PERMANENTE PARA LA REFORMA Y MODERNIZACIÓN DE LAS  FF.AA Y P.N."/>
    <x v="0"/>
    <x v="7"/>
    <x v="33"/>
    <s v="2.2 - CONTRATACIÓN DE SERVICIOS"/>
    <s v="2.2.6 - SEGUROS"/>
    <s v="N"/>
    <s v="00 - N/A"/>
    <s v="10 - FONDO GENERAL"/>
    <s v="(en blanco)"/>
    <s v="99 - MULTIPROVINCIAL"/>
    <n v="0"/>
    <n v="27474"/>
    <n v="0"/>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830784"/>
    <n v="760117.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67855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625000"/>
    <n v="170215"/>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350000"/>
    <n v="166145.0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8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316550"/>
    <n v="23451.3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235000"/>
    <n v="2557648.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1267133.6000000001"/>
    <n v="876014.67999999993"/>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221884250"/>
    <n v="17327416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73196220"/>
    <n v="60319456.610000014"/>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1365433"/>
    <n v="1179928.98"/>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10600000"/>
    <n v="6028142.379999999"/>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30040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89739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6569358.5099999998"/>
    <n v="5644778.6699999999"/>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4100000"/>
    <n v="2330736"/>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1083461.49"/>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56735558"/>
    <n v="43535395.990000002"/>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21331341.5"/>
    <n v="1346500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2624812"/>
    <n v="978861.53000000026"/>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5709000"/>
    <n v="1648888.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6425960.2800000003"/>
    <n v="3235226.34"/>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51059936"/>
    <n v="40269081.670000002"/>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27512161.219999999"/>
    <n v="16656564"/>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42287364.920000002"/>
    <n v="31018649.389999989"/>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2472911.08"/>
    <n v="2011815.499999999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3250000"/>
    <n v="2737500.02"/>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1225565"/>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1764654"/>
    <n v="902092.41"/>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7"/>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4904796"/>
    <n v="3958425.920000000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2140119"/>
    <n v="1172479.0100000002"/>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81374800"/>
    <n v="610990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85205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124428"/>
    <n v="10362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3594000"/>
    <n v="2382179.63"/>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9993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419934.92"/>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569877"/>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90217"/>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798560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2186806"/>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1561711"/>
    <n v="1550944.8"/>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220694"/>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1140051"/>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en blanco)"/>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8317"/>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76605"/>
    <n v="76604.930000000008"/>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9240000"/>
    <n v="4669992.3900000006"/>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365776"/>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840813"/>
    <n v="2661699.3999999994"/>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28924439"/>
    <n v="22436060.300000004"/>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316582"/>
    <n v="245430.65999999992"/>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1525878"/>
    <n v="1068362.08"/>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1901651"/>
    <n v="1528004.3399999996"/>
  </r>
  <r>
    <s v="2024"/>
    <x v="0"/>
    <x v="0"/>
    <x v="0"/>
    <x v="0"/>
    <s v="2 - Poder Ejecutivo"/>
    <s v="0203 - MINISTERIO DE DEFENSA"/>
    <s v="0017 - SERVICIO MILITAR VOLUNTARIO"/>
    <x v="0"/>
    <x v="7"/>
    <x v="29"/>
    <s v="2.2 - CONTRATACIÓN DE SERVICIOS"/>
    <s v="2.2.6 - SEGUROS"/>
    <s v="N"/>
    <s v="00 - N/A"/>
    <s v="10 - FONDO GENERAL"/>
    <s v="(en blanco)"/>
    <s v="99 - MULTIPROVINCIAL"/>
    <n v="0"/>
    <n v="8712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4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32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9515703.7699999996"/>
    <n v="781919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471989.1300000004"/>
    <n v="1444202"/>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213704"/>
    <n v="131169.70000000001"/>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10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62491"/>
    <n v="62327.6"/>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534992"/>
    <n v="34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1165844.4000000001"/>
    <n v="1159047.5599999998"/>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38824450"/>
    <n v="27442437.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441000"/>
    <n v="317971.79000000004"/>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2890000"/>
    <n v="2250118.1599999997"/>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34242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3984000"/>
    <n v="2968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7943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4410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3237245"/>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1209000"/>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30010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100000"/>
    <n v="367391.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608000"/>
    <n v="607422.69999999995"/>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3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5784000"/>
    <n v="373965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2339163"/>
    <n v="962874.81"/>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738800"/>
    <n v="2678505.8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260135200.08000001"/>
    <n v="197000355.49999997"/>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9920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5063929.92"/>
    <n v="4131152.5300000007"/>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6612322.41999999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1470395"/>
    <n v="1467372.29"/>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59300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682620"/>
    <n v="498007.2"/>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1422593"/>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878327"/>
    <n v="2487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982688.5"/>
    <n v="5940739.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308410.58"/>
    <n v="773590.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44254589.420000002"/>
    <n v="36823872.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18834375"/>
    <n v="17634559.5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1695033.55"/>
    <n v="1141385.68"/>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50282"/>
    <n v="191163"/>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868814"/>
    <n v="615482.5399999999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3241554.9700000007"/>
    <n v="2955544.619999998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14590105.800000001"/>
    <n v="10918852.36999999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13684146.199999999"/>
    <n v="10647042.290000003"/>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39845000"/>
    <n v="2749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888945452"/>
    <n v="617306289"/>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54448778"/>
    <n v="40921130.7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37346966"/>
    <n v="21855645.48"/>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25455960"/>
    <n v="12933691.690000001"/>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9000000"/>
    <n v="50327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5100000"/>
    <n v="4332919.9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13273203.620000001"/>
    <n v="4888313.62"/>
  </r>
  <r>
    <s v="2024"/>
    <x v="0"/>
    <x v="0"/>
    <x v="0"/>
    <x v="0"/>
    <s v="2 - Poder Ejecutivo"/>
    <s v="0203 - MINISTERIO DE DEFENSA"/>
    <s v="0026 - Cuerpo Especializado de Seguridad Aeroportuaria y de Aviación Civil (CESAC)"/>
    <x v="0"/>
    <x v="7"/>
    <x v="29"/>
    <s v="2.2 - CONTRATACIÓN DE SERVICIOS"/>
    <s v="2.2.6 - SEGUROS"/>
    <s v="N"/>
    <s v="00 - N/A"/>
    <s v="10 - FONDO GENERAL"/>
    <s v="(en blanco)"/>
    <s v="99 - MULTIPROVINCIAL"/>
    <n v="0"/>
    <n v="382302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5000000"/>
    <n v="87079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9307518.91"/>
    <n v="5175706.2199999988"/>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6620000"/>
    <n v="1651421.6700000004"/>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7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83696726"/>
    <n v="58765765.959999993"/>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42230000"/>
    <n v="37491237.890000001"/>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8239796.2399999993"/>
    <n v="927902.44000000006"/>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8000000"/>
    <n v="242147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5395632.3599999994"/>
    <n v="1711452.84"/>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6030000"/>
    <n v="578544.7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70187760"/>
    <n v="36147548.43000000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31496255.770000011"/>
    <n v="16342966.369999999"/>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9685000"/>
    <n v="7450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3049016.809999999"/>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99134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30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70997579"/>
    <n v="415088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2730422"/>
    <n v="1095326.7200000002"/>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306603.63"/>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500000"/>
    <n v="402523.82999999996"/>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4132805"/>
    <n v="3319313.7199999997"/>
  </r>
  <r>
    <s v="2024"/>
    <x v="0"/>
    <x v="0"/>
    <x v="0"/>
    <x v="0"/>
    <s v="2 - Poder Ejecutivo"/>
    <s v="0203 - MINISTERIO DE DEFENSA"/>
    <s v="0028 - INSTITUTO SUPERIOR PARA LA DEFENSA ' GENERAL JUAN PABLO DUARTE DIEZ' INSUDE."/>
    <x v="2"/>
    <x v="10"/>
    <x v="24"/>
    <s v="2.2 - CONTRATACIÓN DE SERVICIOS"/>
    <s v="2.2.5 - ALQUILERES Y RENTAS"/>
    <s v="N"/>
    <s v="00 - N/A"/>
    <s v="20 - FONDOS CON DESTINO ESPECÍFICO"/>
    <s v="(en blanco)"/>
    <s v="99 - MULTIPROVINCIAL"/>
    <n v="0"/>
    <n v="1298000"/>
    <n v="0"/>
  </r>
  <r>
    <s v="2024"/>
    <x v="0"/>
    <x v="0"/>
    <x v="0"/>
    <x v="0"/>
    <s v="2 - Poder Ejecutivo"/>
    <s v="0203 - MINISTERIO DE DEFENSA"/>
    <s v="0028 - INSTITUTO SUPERIOR PARA LA DEFENSA ' GENERAL JUAN PABLO DUARTE DIEZ' INSUDE."/>
    <x v="2"/>
    <x v="10"/>
    <x v="24"/>
    <s v="2.2 - CONTRATACIÓN DE SERVICIOS"/>
    <s v="2.2.6 - SEGUROS"/>
    <s v="N"/>
    <s v="00 - N/A"/>
    <s v="10 - FONDO GENERAL"/>
    <s v="(en blanco)"/>
    <s v="99 - MULTIPROVINCIAL"/>
    <n v="0"/>
    <n v="153765"/>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2598436"/>
    <n v="975142.67999999993"/>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3734260"/>
    <n v="192976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77275"/>
    <n v="2146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en blanco)"/>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51903"/>
    <n v="4029970.8"/>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3161941.97"/>
    <n v="2006951.22"/>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7697600.0300000003"/>
    <n v="2160018.14"/>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27020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372568"/>
    <n v="361381.1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89429"/>
    <n v="1050667.7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en blanco)"/>
    <s v="99 - MULTIPROVINCIAL"/>
    <n v="0"/>
    <n v="700000"/>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7373699"/>
    <n v="5627449.319999999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6312534"/>
    <n v="2561202.709999999"/>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en blanco)"/>
    <s v="99 - MULTIPROVINCIAL"/>
    <n v="0"/>
    <n v="1000000"/>
    <n v="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113372666"/>
    <n v="78143724"/>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2291807.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2478000"/>
    <n v="1465877"/>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5273000"/>
    <n v="5118676.7699999996"/>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72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5200000"/>
    <n v="415030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265972"/>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36843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3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1152564"/>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12848723"/>
    <n v="10801723.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4430088"/>
    <n v="4230016.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1895000"/>
    <n v="1303551.43"/>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410010"/>
    <n v="226461.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339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13576200"/>
    <n v="11006049.600000001"/>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3962300"/>
    <n v="1971306.2799999998"/>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41580500"/>
    <n v="31044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791556"/>
    <n v="1114031.850000000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1917778"/>
    <n v="1533068.5999999999"/>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00528"/>
    <n v="60235.7"/>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1130097.1499999999"/>
  </r>
  <r>
    <s v="2024"/>
    <x v="0"/>
    <x v="0"/>
    <x v="0"/>
    <x v="0"/>
    <s v="2 - Poder Ejecutivo"/>
    <s v="0203 - MINISTERIO DE DEFENSA"/>
    <s v="0031 - DIRECCIÓN GENERAL DE LA INDUSTRIA MILITAR DE LAS FUERZAS ARMADAS"/>
    <x v="0"/>
    <x v="7"/>
    <x v="29"/>
    <s v="2.2 - CONTRATACIÓN DE SERVICIOS"/>
    <s v="2.2.6 - SEGUROS"/>
    <s v="N"/>
    <s v="00 - N/A"/>
    <s v="10 - FONDO GENERAL"/>
    <s v="(en blanco)"/>
    <s v="99 - MULTIPROVINCIAL"/>
    <n v="0"/>
    <n v="400995"/>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en blanco)"/>
    <s v="99 - MULTIPROVINCIAL"/>
    <n v="0"/>
    <n v="86000"/>
    <n v="8555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430470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2998485"/>
    <n v="23801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41399777.04000002"/>
    <n v="64957551.099999994"/>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636715"/>
    <n v="500141.4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12551"/>
    <n v="12546.47"/>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942774"/>
    <n v="1655156.73"/>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7397"/>
    <n v="256395.56000000003"/>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1024907"/>
    <n v="842106.03999999992"/>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558186"/>
    <n v="2500357.94"/>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40915906"/>
    <n v="0"/>
  </r>
  <r>
    <s v="2024"/>
    <x v="0"/>
    <x v="0"/>
    <x v="0"/>
    <x v="0"/>
    <s v="2 - Poder Ejecutivo"/>
    <s v="0203 - MINISTERIO DE DEFENSA"/>
    <s v="0004 - PRIMER REGIMIENTO DE LA GUARDIA PRESIDENCIAL"/>
    <x v="0"/>
    <x v="7"/>
    <x v="29"/>
    <s v="2.1 - REMUNERACIONES Y CONTRIBUCIONES"/>
    <s v="2.1.2 - SOBRESUELDOS"/>
    <s v="N"/>
    <s v="00 - N/A"/>
    <s v="10 - FONDO GENERAL"/>
    <s v="(en blanco)"/>
    <s v="01 - DISTRITO NACIONAL"/>
    <n v="0"/>
    <n v="33442335"/>
    <n v="0"/>
  </r>
  <r>
    <s v="2024"/>
    <x v="0"/>
    <x v="0"/>
    <x v="0"/>
    <x v="0"/>
    <s v="2 - Poder Ejecutivo"/>
    <s v="0203 - MINISTERIO DE DEFENSA"/>
    <s v="0004 - PRIMER REGIMIENTO DE LA GUARDIA PRESIDENCIAL"/>
    <x v="0"/>
    <x v="7"/>
    <x v="29"/>
    <s v="2.1 - REMUNERACIONES Y CONTRIBUCIONES"/>
    <s v="2.1.5 - CONTRIBUCIONES A LA SEGURIDAD SOCIAL"/>
    <s v="N"/>
    <s v="00 - N/A"/>
    <s v="10 - FONDO GENERAL"/>
    <s v="(en blanco)"/>
    <s v="01 - DISTRITO NACIONAL"/>
    <n v="0"/>
    <n v="300000"/>
    <n v="0"/>
  </r>
  <r>
    <s v="2024"/>
    <x v="0"/>
    <x v="0"/>
    <x v="0"/>
    <x v="0"/>
    <s v="2 - Poder Ejecutivo"/>
    <s v="0203 - MINISTERIO DE DEFENSA"/>
    <s v="0004 - PRIMER REGIMIENTO DE LA GUARDIA PRESIDENCIAL"/>
    <x v="0"/>
    <x v="7"/>
    <x v="29"/>
    <s v="2.2 - CONTRATACIÓN DE SERVICIOS"/>
    <s v="2.2.1 - SERVICIOS BÁSICOS"/>
    <s v="N"/>
    <s v="00 - N/A"/>
    <s v="10 - FONDO GENERAL"/>
    <s v="(en blanco)"/>
    <s v="01 - DISTRITO NACIONAL"/>
    <n v="0"/>
    <n v="200000"/>
    <n v="0"/>
  </r>
  <r>
    <s v="2024"/>
    <x v="0"/>
    <x v="0"/>
    <x v="0"/>
    <x v="0"/>
    <s v="2 - Poder Ejecutivo"/>
    <s v="0203 - MINISTERIO DE DEFENSA"/>
    <s v="0004 - PRIMER REGIMIENTO DE LA GUARDIA PRESIDENCIAL"/>
    <x v="0"/>
    <x v="7"/>
    <x v="29"/>
    <s v="2.2 - CONTRATACIÓN DE SERVICIOS"/>
    <s v="2.2.3 - VIÁTICOS"/>
    <s v="N"/>
    <s v="00 - N/A"/>
    <s v="10 - FONDO GENERAL"/>
    <s v="(en blanco)"/>
    <s v="01 - DISTRITO NACIONAL"/>
    <n v="0"/>
    <n v="2250000"/>
    <n v="0"/>
  </r>
  <r>
    <s v="2024"/>
    <x v="0"/>
    <x v="0"/>
    <x v="0"/>
    <x v="0"/>
    <s v="2 - Poder Ejecutivo"/>
    <s v="0203 - MINISTERIO DE DEFENSA"/>
    <s v="0004 - PRIMER REGIMIENTO DE LA GUARDIA PRESIDENCIAL"/>
    <x v="0"/>
    <x v="7"/>
    <x v="29"/>
    <s v="2.2 - CONTRATACIÓN DE SERVICIOS"/>
    <s v="2.2.5 - ALQUILERES Y RENTAS"/>
    <s v="N"/>
    <s v="00 - N/A"/>
    <s v="10 - FONDO GENERAL"/>
    <s v="(en blanco)"/>
    <s v="01 - DISTRITO NACIONAL"/>
    <n v="0"/>
    <n v="150000"/>
    <n v="0"/>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en blanco)"/>
    <s v="01 - DISTRITO NACIONAL"/>
    <n v="0"/>
    <n v="200000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en blanco)"/>
    <s v="01 - DISTRITO NACIONAL"/>
    <n v="0"/>
    <n v="900000"/>
    <n v="0"/>
  </r>
  <r>
    <s v="2024"/>
    <x v="0"/>
    <x v="0"/>
    <x v="0"/>
    <x v="0"/>
    <s v="2 - Poder Ejecutivo"/>
    <s v="0203 - MINISTERIO DE DEFENSA"/>
    <s v="0004 - PRIMER REGIMIENTO DE LA GUARDIA PRESIDENCIAL"/>
    <x v="0"/>
    <x v="7"/>
    <x v="29"/>
    <s v="2.3 - MATERIALES Y SUMINISTROS"/>
    <s v="2.3.1 - ALIMENTOS Y PRODUCTOS AGROFORESTALES"/>
    <s v="N"/>
    <s v="00 - N/A"/>
    <s v="10 - FONDO GENERAL"/>
    <s v="(en blanco)"/>
    <s v="01 - DISTRITO NACIONAL"/>
    <n v="0"/>
    <n v="4500000"/>
    <n v="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en blanco)"/>
    <s v="01 - DISTRITO NACIONAL"/>
    <n v="0"/>
    <n v="3900000"/>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217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105310662.39999999"/>
    <n v="1503200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91497085.63000001"/>
    <n v="0"/>
  </r>
  <r>
    <s v="2024"/>
    <x v="0"/>
    <x v="0"/>
    <x v="0"/>
    <x v="0"/>
    <s v="2 - Poder Ejecutivo"/>
    <s v="0203 - MINISTERIO DE DEFENSA"/>
    <s v="0032 - CUERPO DE SEGURIDAD PRESIDENCIAL (CUSEP)"/>
    <x v="0"/>
    <x v="7"/>
    <x v="29"/>
    <s v="2.1 - REMUNERACIONES Y CONTRIBUCIONES"/>
    <s v="2.1.5 - CONTRIBUCIONES A LA SEGURIDAD SOCIAL"/>
    <s v="N"/>
    <s v="00 - N/A"/>
    <s v="10 - FONDO GENERAL"/>
    <s v="(en blanco)"/>
    <s v="99 - MULTIPROVINCIAL"/>
    <n v="0"/>
    <n v="760557.77"/>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2811547.05"/>
    <n v="13078"/>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1436654"/>
    <n v="0"/>
  </r>
  <r>
    <s v="2024"/>
    <x v="0"/>
    <x v="0"/>
    <x v="0"/>
    <x v="0"/>
    <s v="2 - Poder Ejecutivo"/>
    <s v="0203 - MINISTERIO DE DEFENSA"/>
    <s v="0032 - CUERPO DE SEGURIDAD PRESIDENCIAL (CUSEP)"/>
    <x v="0"/>
    <x v="7"/>
    <x v="29"/>
    <s v="2.2 - CONTRATACIÓN DE SERVICIOS"/>
    <s v="2.2.3 - VIÁTICOS"/>
    <s v="N"/>
    <s v="00 - N/A"/>
    <s v="10 - FONDO GENERAL"/>
    <s v="(en blanco)"/>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en blanco)"/>
    <s v="99 - MULTIPROVINCIAL"/>
    <n v="0"/>
    <n v="425000.01"/>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2768052.9"/>
    <n v="0"/>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en blanco)"/>
    <s v="99 - MULTIPROVINCIAL"/>
    <n v="0"/>
    <n v="2916390"/>
    <n v="0"/>
  </r>
  <r>
    <s v="2024"/>
    <x v="0"/>
    <x v="0"/>
    <x v="0"/>
    <x v="0"/>
    <s v="2 - Poder Ejecutivo"/>
    <s v="0203 - MINISTERIO DE DEFENSA"/>
    <s v="0032 - CUERPO DE SEGURIDAD PRESIDENCIAL (CUSEP)"/>
    <x v="0"/>
    <x v="7"/>
    <x v="29"/>
    <s v="2.3 - MATERIALES Y SUMINISTROS"/>
    <s v="2.3.1 - ALIMENTOS Y PRODUCTOS AGROFORESTALES"/>
    <s v="N"/>
    <s v="00 - N/A"/>
    <s v="10 - FONDO GENERAL"/>
    <s v="(en blanco)"/>
    <s v="99 - MULTIPROVINCIAL"/>
    <n v="0"/>
    <n v="3864000"/>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en blanco)"/>
    <s v="99 - MULTIPROVINCIAL"/>
    <n v="0"/>
    <n v="14999400.74"/>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1690000"/>
    <n v="117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238524"/>
    <n v="173657.97"/>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748398917"/>
    <n v="443992254.78999984"/>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248230410"/>
    <n v="136283537.84000003"/>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3845.0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en blanco)"/>
    <s v="01 - DISTRITO NACIONAL"/>
    <n v="0"/>
    <n v="1520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99399845"/>
    <n v="62597061.079999983"/>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79536420"/>
    <n v="45234166.790000007"/>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73012890"/>
    <n v="10294575.16"/>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67910000"/>
    <n v="30879537.669999987"/>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65400000"/>
    <n v="47259329.749999993"/>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115378105"/>
    <n v="51705648.640000015"/>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31672657"/>
    <n v="30091430.750000004"/>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32993827"/>
    <n v="10671201.5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187855515"/>
    <n v="49540977.969999984"/>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77012000"/>
    <n v="32799720.740000002"/>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10872595"/>
    <n v="7435288.1800000006"/>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5400000"/>
    <n v="4543294.8"/>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35010797"/>
    <n v="29984022.229999997"/>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521962.05"/>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1218700"/>
    <n v="220558.82"/>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5427604"/>
    <n v="2078282.87"/>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100207910"/>
    <n v="77277210.980000004"/>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43930128"/>
    <n v="24618451.569999997"/>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1996017942"/>
    <n v="1388540178.9000008"/>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1287814760"/>
    <n v="898056716.47000039"/>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421233414"/>
    <n v="316370505.98000002"/>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275671359"/>
    <n v="201747632.44999993"/>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911137521"/>
    <n v="702892382.79000008"/>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22280768"/>
    <n v="20366673.029999997"/>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1688375758"/>
    <n v="1245987537.2700007"/>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530419824"/>
    <n v="400484864.81"/>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33284656"/>
    <n v="30421808.429999992"/>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1760100"/>
    <n v="47554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1105538936"/>
    <n v="831250584.61999977"/>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449303888"/>
    <n v="333559197.33999991"/>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21685358"/>
    <n v="15754516.600000001"/>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56135722"/>
    <n v="47227902.770000003"/>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41446860"/>
    <n v="625433.44000000006"/>
  </r>
  <r>
    <s v="2024"/>
    <x v="0"/>
    <x v="0"/>
    <x v="0"/>
    <x v="0"/>
    <s v="2 - Poder Ejecutivo"/>
    <s v="0204 - MINISTERIO DE RELACIONES EXTERIORES"/>
    <s v="0002 - DIRECCION GENERAL DE PASAPORTES"/>
    <x v="0"/>
    <x v="13"/>
    <x v="36"/>
    <s v="2.1 - REMUNERACIONES Y CONTRIBUCIONES"/>
    <s v="2.1.3 - DIETAS Y GASTOS DE REPRESENTACIÓN"/>
    <s v="N"/>
    <s v="00 - N/A"/>
    <s v="20 - FONDOS CON DESTINO ESPECÍFICO"/>
    <s v="(en blanco)"/>
    <s v="99 - MULTIPROVINCIAL"/>
    <n v="0"/>
    <n v="150000"/>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62849851"/>
    <n v="50450719.439999998"/>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2568720"/>
    <n v="1800015.2499999998"/>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40500000"/>
    <n v="37605537.239999995"/>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5000000"/>
    <n v="1723847.7100000002"/>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8500000"/>
    <n v="2654911.0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900000"/>
    <n v="446713.11"/>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5740485.0499999998"/>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12766330.07"/>
    <n v="9184691.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37760000"/>
    <n v="21591012.739999987"/>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20738000"/>
    <n v="13291797.43999999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24248000"/>
    <n v="14145442.63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25243669.93"/>
    <n v="5866270.9199999999"/>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62600000"/>
    <n v="41122557.460000001"/>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6441683"/>
    <n v="1473685.85"/>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9350000"/>
    <n v="1334279.99"/>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0148219"/>
    <n v="621946989.6000000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58850000"/>
    <n v="60666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10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2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35874987"/>
    <n v="121199.51"/>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12000000"/>
    <n v="855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3155000"/>
    <n v="490302.45"/>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42215000"/>
    <n v="21202941.80999999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97913606"/>
    <n v="65065483.129999995"/>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16723507"/>
    <n v="75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220191.56999999998"/>
  </r>
  <r>
    <s v="2024"/>
    <x v="0"/>
    <x v="0"/>
    <x v="0"/>
    <x v="0"/>
    <s v="2 - Poder Ejecutivo"/>
    <s v="0204 - MINISTERIO DE RELACIONES EXTERIORES"/>
    <s v="0003 - INSTITUTO DE EDUCACION SUPERIOR"/>
    <x v="2"/>
    <x v="10"/>
    <x v="24"/>
    <s v="2.1 - REMUNERACIONES Y CONTRIBUCIONES"/>
    <s v="2.1.4 - GRATIFICACIONES Y BONIFICACIONES"/>
    <s v="N"/>
    <s v="00 - N/A"/>
    <s v="10 - FONDO GENERAL"/>
    <s v="(en blanco)"/>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13992308"/>
    <n v="9775402.5199999996"/>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6930000"/>
    <n v="4016826.0100000002"/>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1395282"/>
    <n v="537659.52"/>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5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2599777"/>
    <n v="2308668.4299999997"/>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1857640"/>
    <n v="1028639.1199999999"/>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7680500"/>
    <n v="3549288.2600000007"/>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2897477"/>
    <n v="1656620.6500000001"/>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466000"/>
    <n v="313108.9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240000"/>
    <n v="209119.6"/>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597000"/>
    <n v="523681.16"/>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16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10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171506"/>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8904223"/>
    <n v="382783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2458964"/>
    <n v="1512657.15"/>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30747400"/>
    <n v="20380338.439999998"/>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6364750"/>
    <n v="3058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4140732"/>
    <n v="2996690.04"/>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1572000"/>
    <n v="602489.59999999998"/>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162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33200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5000"/>
    <n v="3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750000"/>
    <n v="541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300000"/>
    <n v="202784.8000000000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14000"/>
    <n v="1026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244000"/>
    <n v="119445.21"/>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91000"/>
    <n v="589655.67000000004"/>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207000"/>
    <n v="205248.96"/>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427300"/>
    <n v="394787.77"/>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61500"/>
    <n v="39719.620000000003"/>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4206400"/>
    <n v="3501804"/>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1721377"/>
    <n v="628063.79999999993"/>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21507400"/>
    <n v="12935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3330600"/>
    <n v="1205616.69"/>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en blanco)"/>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2803119"/>
    <n v="1943788.0800000005"/>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1249869"/>
    <n v="805232.85"/>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450000"/>
    <n v="71495.709999999992"/>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804023"/>
    <n v="242813.93"/>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400000"/>
    <n v="732572.0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730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25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40000"/>
    <n v="19352"/>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33028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1279506"/>
    <n v="677461.33000000007"/>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867270539.79999995"/>
    <n v="583474138.25999999"/>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331064715.22000003"/>
    <n v="92646905.049999997"/>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63000000"/>
    <n v="40123042.230000004"/>
  </r>
  <r>
    <s v="2024"/>
    <x v="0"/>
    <x v="0"/>
    <x v="0"/>
    <x v="0"/>
    <s v="2 - Poder Ejecutivo"/>
    <s v="0205 - MINISTERIO DE HACIENDA"/>
    <s v="0001 - MINISTERIO DE HACIENDA"/>
    <x v="0"/>
    <x v="0"/>
    <x v="2"/>
    <s v="2.1 - REMUNERACIONES Y CONTRIBUCIONES"/>
    <s v="2.1.4 - GRATIFICACIONES Y BONIFICACIONES"/>
    <s v="N"/>
    <s v="00 - N/A"/>
    <s v="10 - FONDO GENERAL"/>
    <s v="(en blanco)"/>
    <s v="99 - MULTIPROVINCIAL"/>
    <n v="0"/>
    <n v="29000000"/>
    <n v="21286185.710000001"/>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117678025.2"/>
    <n v="86730625.840000004"/>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52029571"/>
    <n v="41682316.589999989"/>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7259095"/>
    <n v="3404536.8299999996"/>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9200000"/>
    <n v="1496106.8900000001"/>
  </r>
  <r>
    <s v="2024"/>
    <x v="0"/>
    <x v="0"/>
    <x v="0"/>
    <x v="0"/>
    <s v="2 - Poder Ejecutivo"/>
    <s v="0205 - MINISTERIO DE HACIENDA"/>
    <s v="0001 - MINISTERIO DE HACIENDA"/>
    <x v="0"/>
    <x v="0"/>
    <x v="2"/>
    <s v="2.2 - CONTRATACIÓN DE SERVICIOS"/>
    <s v="2.2.3 - VIÁTICOS"/>
    <s v="N"/>
    <s v="00 - N/A"/>
    <s v="10 - FONDO GENERAL"/>
    <s v="(en blanco)"/>
    <s v="99 - MULTIPROVINCIAL"/>
    <n v="2500000"/>
    <n v="2500000"/>
    <n v="48033.229999999996"/>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10000000"/>
    <n v="3025086.17000000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12000000"/>
    <n v="9253452.7300000004"/>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159854715"/>
    <n v="141480664.50000003"/>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78160000"/>
    <n v="67084622.910000004"/>
  </r>
  <r>
    <s v="2024"/>
    <x v="0"/>
    <x v="0"/>
    <x v="0"/>
    <x v="0"/>
    <s v="2 - Poder Ejecutivo"/>
    <s v="0205 - MINISTERIO DE HACIENDA"/>
    <s v="0001 - MINISTERIO DE HACIENDA"/>
    <x v="0"/>
    <x v="0"/>
    <x v="2"/>
    <s v="2.2 - CONTRATACIÓN DE SERVICIOS"/>
    <s v="2.2.6 - SEGUROS"/>
    <s v="N"/>
    <s v="00 - N/A"/>
    <s v="10 - FONDO GENERAL"/>
    <s v="(en blanco)"/>
    <s v="99 - MULTIPROVINCIAL"/>
    <n v="41250000"/>
    <n v="41250000"/>
    <n v="19276050.300000001"/>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1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264032200"/>
    <n v="217012777.54000002"/>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41161981"/>
    <n v="30605081.850000001"/>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59702197.78"/>
    <n v="138762332.16000003"/>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255030040"/>
    <n v="83215846.620000005"/>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34500000"/>
    <n v="25453327.960000001"/>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1500000"/>
    <n v="345687.56"/>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3905820"/>
    <n v="1124129.0699999998"/>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1600000"/>
    <n v="215242.1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10472236"/>
    <n v="5784629.1299999999"/>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1600000"/>
    <n v="1010257.26"/>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6457754"/>
    <n v="2570879.2400000002"/>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629000"/>
    <n v="85650.989999999991"/>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1600000"/>
    <n v="242525.4"/>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1322428"/>
    <n v="94143.5"/>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195000"/>
    <n v="783663.18000000017"/>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25661725"/>
    <n v="17013745.6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13480000"/>
    <n v="7670097.71"/>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20164482"/>
    <n v="9066106.2400000002"/>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5050000"/>
    <n v="4793470.1799999988"/>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182247372"/>
    <n v="123381352.28"/>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70843404"/>
    <n v="19051425"/>
  </r>
  <r>
    <s v="2024"/>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25464224"/>
    <n v="18636077.440000005"/>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8000000"/>
    <n v="5841990.9400000023"/>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4000000"/>
    <n v="2067596.2"/>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570219.86"/>
    <n v="477219.86"/>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170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10200"/>
    <n v="1064497.48"/>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1550034.5"/>
    <n v="1151181.6200000001"/>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332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34083.5"/>
    <n v="14083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670000"/>
    <n v="645619.1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37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1392830"/>
    <n v="833336.7"/>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115302"/>
    <n v="7670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531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1160959"/>
    <n v="481530.62"/>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209346.16"/>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4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274902"/>
    <n v="89076.15"/>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304040"/>
    <n v="99810.42000000001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5138424.95"/>
    <n v="4336962.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336000"/>
    <n v="84494.3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4357853.09"/>
    <n v="2772567.32"/>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565421487"/>
    <n v="378878501.47000003"/>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380000"/>
    <n v="229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284797938"/>
    <n v="115152639.31999999"/>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03750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10000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0"/>
    <n v="12000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73550666"/>
    <n v="55073148.04999996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480168"/>
    <n v="348153.08000000007"/>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12101531"/>
    <n v="10527936.160000004"/>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3237979"/>
    <n v="3062597.53"/>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285342.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1288125"/>
    <n v="1127076.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8200000"/>
    <n v="4330791.6400000006"/>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170000"/>
    <n v="1619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2141600"/>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1048344"/>
    <n v="84536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6762742.25"/>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659700"/>
    <n v="4656416.040000001"/>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9236300"/>
    <n v="3736278.1599999992"/>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880613"/>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1078574"/>
    <n v="760856.22"/>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542909.869999999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1252727"/>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882710.0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826699"/>
    <n v="376735.89"/>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2370000"/>
    <n v="1983335.74"/>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3250800"/>
    <n v="2336482.37"/>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947214"/>
    <n v="424709.37"/>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15639200"/>
    <n v="10332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1275550"/>
    <n v="159107.57"/>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4517500"/>
    <n v="3495502.2000000007"/>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5852400"/>
    <n v="3953500.11"/>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310291496.39999998"/>
    <n v="221951047.56000006"/>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111225163.00999999"/>
    <n v="49860856.68"/>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0"/>
    <n v="6455148.8100000015"/>
    <n v="6379687.3999999994"/>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43879552.18"/>
    <n v="33192791.990000006"/>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13859816"/>
    <n v="10786061.019999998"/>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477054.04000000004"/>
    <n v="37069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3088703.05"/>
    <n v="1868216.7200000002"/>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1198527"/>
    <n v="958524.67999999993"/>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11742323.330000002"/>
    <n v="3885544.64"/>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8818743.8100000005"/>
    <n v="7157572.1800000006"/>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2807800.02"/>
    <n v="1049625.47"/>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24276749.049999997"/>
    <n v="11062697.119999999"/>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15390563.75"/>
    <n v="7287671.7300000004"/>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1093302.7999999998"/>
    <n v="307590.59000000003"/>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207148.5"/>
    <n v="170716.5"/>
  </r>
  <r>
    <s v="2024"/>
    <x v="0"/>
    <x v="0"/>
    <x v="0"/>
    <x v="0"/>
    <s v="2 - Poder Ejecutivo"/>
    <s v="0205 - MINISTERIO DE HACIENDA"/>
    <s v="0004 - DIRECCION GENERAL DE CONTRATACIONES PUBLICAS"/>
    <x v="0"/>
    <x v="0"/>
    <x v="2"/>
    <s v="2.3 - MATERIALES Y SUMINISTROS"/>
    <s v="2.3.2 - TEXTILES Y VESTUARIOS"/>
    <s v="N"/>
    <s v="00 - N/A"/>
    <s v="70 - DONACION EXTERNA"/>
    <s v="(en blanco)"/>
    <s v="99 - MULTIPROVINCIAL"/>
    <n v="0"/>
    <n v="300000"/>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666061.12000000034"/>
    <n v="428690.79000000004"/>
  </r>
  <r>
    <s v="2024"/>
    <x v="0"/>
    <x v="0"/>
    <x v="0"/>
    <x v="0"/>
    <s v="2 - Poder Ejecutivo"/>
    <s v="0205 - MINISTERIO DE HACIENDA"/>
    <s v="0004 - DIRECCION GENERAL DE CONTRATACIONES PUBLICAS"/>
    <x v="0"/>
    <x v="0"/>
    <x v="2"/>
    <s v="2.3 - MATERIALES Y SUMINISTROS"/>
    <s v="2.3.3 - PAPEL, CARTÓN E IMPRESOS"/>
    <s v="N"/>
    <s v="00 - N/A"/>
    <s v="70 - DONACION EXTERNA"/>
    <s v="(en blanco)"/>
    <s v="99 - MULTIPROVINCIAL"/>
    <n v="0"/>
    <n v="28000"/>
    <n v="0"/>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9520054.8300000001"/>
    <n v="5139249.5599999996"/>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4269049.6900000004"/>
    <n v="2983641.2600000007"/>
  </r>
  <r>
    <s v="2024"/>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172000"/>
    <n v="0"/>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48052.1"/>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3170000"/>
    <n v="2434333.33"/>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1075833.33"/>
    <n v="535833.33000000007"/>
  </r>
  <r>
    <s v="2024"/>
    <x v="0"/>
    <x v="0"/>
    <x v="0"/>
    <x v="0"/>
    <s v="2 - Poder Ejecutivo"/>
    <s v="0205 - MINISTERIO DE HACIENDA"/>
    <s v="0004 - DIRECCION GENERAL DE CONTRATACIONES PUBLICAS"/>
    <x v="1"/>
    <x v="2"/>
    <x v="3"/>
    <s v="2.1 - REMUNERACIONES Y CONTRIBUCIONES"/>
    <s v="2.1.4 - GRATIFICACIONES Y BONIFICACIONES"/>
    <s v="N"/>
    <s v="00 - N/A"/>
    <s v="10 - FONDO GENERAL"/>
    <s v="(en blanco)"/>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477722.5"/>
    <n v="366974.54000000004"/>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en blanco)"/>
    <s v="99 - MULTIPROVINCIAL"/>
    <n v="0"/>
    <n v="141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en blanco)"/>
    <s v="99 - MULTIPROVINCIAL"/>
    <n v="0"/>
    <n v="100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67110452"/>
    <n v="42611567.219999999"/>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27896500"/>
    <n v="8560120.8300000001"/>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0"/>
    <n v="1633548"/>
    <n v="1246581.98"/>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8771790"/>
    <n v="6218634.6499999985"/>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7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1600000"/>
    <n v="250798.1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2250000"/>
    <n v="149402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237950.71000000002"/>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9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1490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1507000"/>
    <n v="81651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1837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805000"/>
    <n v="17534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3197000"/>
    <n v="1942583.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3416275"/>
    <n v="1547249.2000000002"/>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156563489.92000002"/>
    <n v="97066160.170000002"/>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59403124"/>
    <n v="17363194.07"/>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en blanco)"/>
    <s v="99 - MULTIPROVINCIAL"/>
    <n v="0"/>
    <n v="3090000"/>
    <n v="219668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19887349"/>
    <n v="12805340.620000005"/>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8312000"/>
    <n v="5560339.5399999991"/>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2176103.02"/>
    <n v="741109.55999999994"/>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1260000"/>
    <n v="567393.48"/>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238750.21"/>
    <n v="313141.01"/>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3130890"/>
    <n v="381211.58999999997"/>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756089.61"/>
    <n v="426287.52"/>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16038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4302694"/>
    <n v="2066081.5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2110036.54"/>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2672541.48"/>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255660"/>
    <n v="13692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1068841.8900000001"/>
    <n v="673637.6"/>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224963958.97999999"/>
    <n v="140995579.49000001"/>
  </r>
  <r>
    <s v="2024"/>
    <x v="0"/>
    <x v="0"/>
    <x v="0"/>
    <x v="0"/>
    <s v="2 - Poder Ejecutivo"/>
    <s v="0205 - MINISTERIO DE HACIENDA"/>
    <s v="0008 - TESORERIA NACIONAL"/>
    <x v="0"/>
    <x v="0"/>
    <x v="2"/>
    <s v="2.1 - REMUNERACIONES Y CONTRIBUCIONES"/>
    <s v="2.1.2 - SOBRESUELDOS"/>
    <s v="N"/>
    <s v="00 - N/A"/>
    <s v="10 - FONDO GENERAL"/>
    <s v="(en blanco)"/>
    <s v="99 - MULTIPROVINCIAL"/>
    <n v="82609841"/>
    <n v="77440233.340000004"/>
    <n v="19400753.129999999"/>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en blanco)"/>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29827699.799999997"/>
    <n v="20941250.320000015"/>
  </r>
  <r>
    <s v="2024"/>
    <x v="0"/>
    <x v="0"/>
    <x v="0"/>
    <x v="0"/>
    <s v="2 - Poder Ejecutivo"/>
    <s v="0205 - MINISTERIO DE HACIENDA"/>
    <s v="0008 - TESORERIA NACIONAL"/>
    <x v="0"/>
    <x v="0"/>
    <x v="2"/>
    <s v="2.2 - CONTRATACIÓN DE SERVICIOS"/>
    <s v="2.2.1 - SERVICIOS BÁSICOS"/>
    <s v="N"/>
    <s v="00 - N/A"/>
    <s v="10 - FONDO GENERAL"/>
    <s v="(en blanco)"/>
    <s v="99 - MULTIPROVINCIAL"/>
    <n v="12620501"/>
    <n v="12851501"/>
    <n v="8814515.7599999979"/>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1920500"/>
    <n v="1393733.1800000002"/>
  </r>
  <r>
    <s v="2024"/>
    <x v="0"/>
    <x v="0"/>
    <x v="0"/>
    <x v="0"/>
    <s v="2 - Poder Ejecutivo"/>
    <s v="0205 - MINISTERIO DE HACIENDA"/>
    <s v="0008 - TESORERIA NACIONAL"/>
    <x v="0"/>
    <x v="0"/>
    <x v="2"/>
    <s v="2.2 - CONTRATACIÓN DE SERVICIOS"/>
    <s v="2.2.3 - VIÁTICOS"/>
    <s v="N"/>
    <s v="00 - N/A"/>
    <s v="10 - FONDO GENERAL"/>
    <s v="(en blanco)"/>
    <s v="99 - MULTIPROVINCIAL"/>
    <n v="475000"/>
    <n v="295000"/>
    <n v="168777"/>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1437742"/>
    <n v="669895.82999999996"/>
  </r>
  <r>
    <s v="2024"/>
    <x v="0"/>
    <x v="0"/>
    <x v="0"/>
    <x v="0"/>
    <s v="2 - Poder Ejecutivo"/>
    <s v="0205 - MINISTERIO DE HACIENDA"/>
    <s v="0008 - TESORERIA NACIONAL"/>
    <x v="0"/>
    <x v="0"/>
    <x v="2"/>
    <s v="2.2 - CONTRATACIÓN DE SERVICIOS"/>
    <s v="2.2.5 - ALQUILERES Y RENTAS"/>
    <s v="N"/>
    <s v="00 - N/A"/>
    <s v="10 - FONDO GENERAL"/>
    <s v="(en blanco)"/>
    <s v="99 - MULTIPROVINCIAL"/>
    <n v="3306536"/>
    <n v="6275081.6699999999"/>
    <n v="4817162.8800000008"/>
  </r>
  <r>
    <s v="2024"/>
    <x v="0"/>
    <x v="0"/>
    <x v="0"/>
    <x v="0"/>
    <s v="2 - Poder Ejecutivo"/>
    <s v="0205 - MINISTERIO DE HACIENDA"/>
    <s v="0008 - TESORERIA NACIONAL"/>
    <x v="0"/>
    <x v="0"/>
    <x v="2"/>
    <s v="2.2 - CONTRATACIÓN DE SERVICIOS"/>
    <s v="2.2.6 - SEGUROS"/>
    <s v="N"/>
    <s v="00 - N/A"/>
    <s v="10 - FONDO GENERAL"/>
    <s v="(en blanco)"/>
    <s v="99 - MULTIPROVINCIAL"/>
    <n v="16398652"/>
    <n v="16796652"/>
    <n v="12877983.9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5704500"/>
    <n v="3362170.34"/>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4035460"/>
    <n v="2361215.3600000003"/>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923062.52"/>
    <n v="1808673.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16731159.329999998"/>
    <n v="12039932.82"/>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1906000"/>
    <n v="1267664.5699999998"/>
  </r>
  <r>
    <s v="2024"/>
    <x v="0"/>
    <x v="0"/>
    <x v="0"/>
    <x v="0"/>
    <s v="2 - Poder Ejecutivo"/>
    <s v="0205 - MINISTERIO DE HACIENDA"/>
    <s v="0008 - TESORERIA NACIONAL"/>
    <x v="0"/>
    <x v="0"/>
    <x v="2"/>
    <s v="2.3 - MATERIALES Y SUMINISTROS"/>
    <s v="2.3.2 - TEXTILES Y VESTUARIOS"/>
    <s v="N"/>
    <s v="00 - N/A"/>
    <s v="10 - FONDO GENERAL"/>
    <s v="(en blanco)"/>
    <s v="99 - MULTIPROVINCIAL"/>
    <n v="761296"/>
    <n v="1562542"/>
    <n v="643477.6"/>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53306264"/>
    <n v="36290406.379999995"/>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1030727"/>
    <n v="795652.60000000009"/>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306574"/>
    <n v="161509.450000000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8098461"/>
    <n v="4521256.32"/>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6675234"/>
    <n v="5383330.3900000006"/>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326581507"/>
    <n v="246013414.16000006"/>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115227736"/>
    <n v="29473059.140000001"/>
  </r>
  <r>
    <s v="2024"/>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45220888"/>
    <n v="36984321.729999982"/>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10020000"/>
    <n v="7625133.290000001"/>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1083352"/>
    <n v="783854.58"/>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218250"/>
    <n v="1498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220000"/>
    <n v="15812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3240916"/>
    <n v="12079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3860664"/>
    <n v="3683579.510000000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3045900"/>
    <n v="2007292.5400000005"/>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2441458"/>
    <n v="1184358.07"/>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64105"/>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8939200"/>
    <n v="7105844.5800000001"/>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5618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1124540"/>
    <n v="910520.72999999986"/>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715382.32000000007"/>
    <n v="573781.21"/>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867070"/>
    <n v="598301.6100000001"/>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155444.67999999993"/>
    <n v="65257.6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144300"/>
    <n v="3609.7"/>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8382895"/>
    <n v="5554495.780000001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3842196"/>
    <n v="2784783.1200000006"/>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385215666.32999998"/>
    <n v="264933464.18999997"/>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154216685.66999999"/>
    <n v="67449795.760000005"/>
  </r>
  <r>
    <s v="2024"/>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49798648"/>
    <n v="39882606.929999977"/>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15075536"/>
    <n v="8450819.7100000009"/>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391191"/>
    <n v="233970.23"/>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655981.66"/>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237671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2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19000000"/>
    <n v="8605097.8499999996"/>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4750000"/>
    <n v="1883335.0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6007460"/>
    <n v="3045933.1"/>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20906427.859999999"/>
    <n v="14478683.529999999"/>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51868.11"/>
    <n v="518733.16000000003"/>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497353.86"/>
    <n v="417576"/>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1017400"/>
    <n v="594335.98"/>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103249.05"/>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45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103000"/>
    <n v="13405.18999999999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12163000"/>
    <n v="5084192.260000000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7497342.5099999998"/>
    <n v="2670399.2799999998"/>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55313000"/>
    <n v="338595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23100390"/>
    <n v="7885504.1699999999"/>
  </r>
  <r>
    <s v="2024"/>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0"/>
    <n v="1000000"/>
    <n v="427412.99"/>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6680227"/>
    <n v="4965370.87"/>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2600000"/>
    <n v="51615.299999999996"/>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2600000"/>
    <n v="671973.1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232521.0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3250000"/>
    <n v="392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25411.16000000002"/>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32597165"/>
    <n v="1576239.5"/>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300000"/>
    <n v="1316162.53"/>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13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322800"/>
    <n v="12478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2818100"/>
    <n v="2253599.5499999998"/>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3289828"/>
    <n v="593825.1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333566720.38"/>
    <n v="225432543.00000003"/>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142439598.62"/>
    <n v="44239035.049999997"/>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99 - MULTIPROVINCIAL"/>
    <n v="0"/>
    <n v="8200000"/>
    <n v="7802713.3099999996"/>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45787304"/>
    <n v="34076625.470000006"/>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13686309"/>
    <n v="10272501.220000001"/>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68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1200000"/>
    <n v="83500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9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37427200"/>
    <n v="31064032.260000002"/>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7208111"/>
    <n v="6107123.330000000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2219000"/>
    <n v="1696370.38"/>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2099915"/>
    <n v="12476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7548468.5500000007"/>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843000"/>
    <n v="690326.49"/>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1740275"/>
    <n v="1654284.07"/>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1503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10975000"/>
    <n v="725637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1915325"/>
    <n v="1569025.0700000003"/>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17706568"/>
    <n v="11535889.98"/>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2509550.8200000003"/>
    <n v="1748413.7899999998"/>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1094500"/>
    <n v="343595"/>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250280"/>
    <n v="1744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2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526699"/>
    <n v="0"/>
  </r>
  <r>
    <s v="2024"/>
    <x v="0"/>
    <x v="0"/>
    <x v="0"/>
    <x v="0"/>
    <s v="2 - Poder Ejecutivo"/>
    <s v="0206 - MINISTERIO DE EDUCACIÓN"/>
    <s v="0001 - MINISTERIO DE EDUCACION"/>
    <x v="3"/>
    <x v="6"/>
    <x v="13"/>
    <s v="2.3 - MATERIALES Y SUMINISTROS"/>
    <s v="2.3.9 - PRODUCTOS Y ÚTILES VARIOS"/>
    <s v="N"/>
    <s v="00 - N/A"/>
    <s v="10 - FONDO GENERAL"/>
    <s v="(en blanco)"/>
    <s v="99 - MULTIPROVINCIAL"/>
    <n v="0"/>
    <n v="712418"/>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771172134.86999989"/>
    <n v="501169884.7700001"/>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121509624.69000001"/>
    <n v="85072925.009999976"/>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37416514"/>
    <n v="23540140.559999999"/>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877490.35"/>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1331015"/>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2042110"/>
    <n v="28439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3521697"/>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2853755"/>
    <n v="1107355"/>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5444986.4399999976"/>
    <n v="1390290.16"/>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81455841955.830002"/>
    <n v="57495485137.600006"/>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13148116885.079998"/>
    <n v="9791897137.6000004"/>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5245.49000001"/>
    <n v="256080508.87999997"/>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5578882.3799999999"/>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440240"/>
    <n v="94625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1151.01"/>
    <n v="1150.01"/>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93688090.23000002"/>
    <n v="291608650.24000001"/>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740000"/>
    <n v="21599.14"/>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36490456.60000002"/>
    <n v="500193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6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7170909.1599999964"/>
    <n v="92878"/>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24069587822.169998"/>
    <n v="16469678954.389997"/>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3786636115.3399997"/>
    <n v="2815074602.5800009"/>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67644207.63000005"/>
    <n v="118967570.22999999"/>
  </r>
  <r>
    <s v="2024"/>
    <x v="0"/>
    <x v="0"/>
    <x v="0"/>
    <x v="0"/>
    <s v="2 - Poder Ejecutivo"/>
    <s v="0206 - MINISTERIO DE EDUCACIÓN"/>
    <s v="0001 - MINISTERIO DE EDUCACION"/>
    <x v="2"/>
    <x v="10"/>
    <x v="43"/>
    <s v="2.2 - CONTRATACIÓN DE SERVICIOS"/>
    <s v="2.2.3 - VIÁTICOS"/>
    <s v="N"/>
    <s v="00 - N/A"/>
    <s v="10 - FONDO GENERAL"/>
    <s v="(en blanco)"/>
    <s v="99 - MULTIPROVINCIAL"/>
    <n v="14702450"/>
    <n v="4410093.46"/>
    <n v="1793062.5"/>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302714.9999999981"/>
    <n v="430807.81"/>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70499"/>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40137.839999999997"/>
    <n v="401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546266905.45000005"/>
    <n v="386298420.56999999"/>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28649284.289999999"/>
    <n v="2076311.1600000001"/>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12823.2"/>
    <n v="8747.2000000000007"/>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3953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4944197.2900000215"/>
    <n v="16813.55"/>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017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31820407.949999996"/>
    <n v="483597.39"/>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2863829374.6400003"/>
    <n v="2108096285.2800007"/>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495122495.06999999"/>
    <n v="350189807.98000014"/>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20250000"/>
    <n v="22020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4163385"/>
    <n v="252978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1710300"/>
    <n v="61957"/>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86515201"/>
    <n v="7568540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11114670.600000001"/>
    <n v="15400.8"/>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560811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860374.79000000132"/>
    <n v="174072.61000000002"/>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8047759155.6300001"/>
    <n v="5514708725.9200001"/>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1301294010.0799999"/>
    <n v="940994171.27999949"/>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2160500"/>
    <n v="2603.6"/>
  </r>
  <r>
    <s v="2024"/>
    <x v="0"/>
    <x v="0"/>
    <x v="0"/>
    <x v="0"/>
    <s v="2 - Poder Ejecutivo"/>
    <s v="0206 - MINISTERIO DE EDUCACIÓN"/>
    <s v="0001 - MINISTERIO DE EDUCACION"/>
    <x v="2"/>
    <x v="10"/>
    <x v="45"/>
    <s v="2.2 - CONTRATACIÓN DE SERVICIOS"/>
    <s v="2.2.3 - VIÁTICOS"/>
    <s v="N"/>
    <s v="00 - N/A"/>
    <s v="10 - FONDO GENERAL"/>
    <s v="(en blanco)"/>
    <s v="99 - MULTIPROVINCIAL"/>
    <n v="20011700"/>
    <n v="4713815.91"/>
    <n v="1899973.7"/>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976590"/>
    <n v="35952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812041.49"/>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78479909.170000002"/>
    <n v="56210997.949999996"/>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1946046.16"/>
    <n v="9052195.3599999994"/>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8819141"/>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51"/>
    <n v="5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6259500.7999999998"/>
    <n v="721701.29"/>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28417"/>
    <n v="9995"/>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38650692.840000004"/>
    <n v="20164925.98"/>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346462916.43000001"/>
    <n v="238982020.32000002"/>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54573618.720000006"/>
    <n v="40291724.300000004"/>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2838072"/>
    <n v="334753.98"/>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439692.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1707491"/>
    <n v="438324.36"/>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715670.39"/>
    <n v="2620267.37"/>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88498.35"/>
    <n v="13498.35"/>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17392542.719999999"/>
    <n v="476825.71"/>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2535000"/>
    <n v="342188.46"/>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2384103.2999999998"/>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1649500"/>
    <n v="136407.3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6782981"/>
    <n v="3388795.0699999994"/>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18360372498.640007"/>
    <n v="11870660744.930012"/>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3612855700.4400001"/>
    <n v="1356347491.6399999"/>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408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2601640431.48"/>
    <n v="1781693368.1400001"/>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6612157218.96"/>
    <n v="6437592899.8599987"/>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358768878.25"/>
    <n v="194453253.61999992"/>
  </r>
  <r>
    <s v="2024"/>
    <x v="0"/>
    <x v="0"/>
    <x v="0"/>
    <x v="0"/>
    <s v="2 - Poder Ejecutivo"/>
    <s v="0206 - MINISTERIO DE EDUCACIÓN"/>
    <s v="0001 - MINISTERIO DE EDUCACION"/>
    <x v="2"/>
    <x v="10"/>
    <x v="40"/>
    <s v="2.2 - CONTRATACIÓN DE SERVICIOS"/>
    <s v="2.2.3 - VIÁTICOS"/>
    <s v="N"/>
    <s v="00 - N/A"/>
    <s v="10 - FONDO GENERAL"/>
    <s v="(en blanco)"/>
    <s v="99 - MULTIPROVINCIAL"/>
    <n v="414995881"/>
    <n v="196143074.25"/>
    <n v="156371874.41999999"/>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1089246678.5799999"/>
    <n v="936501379.2700001"/>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2405406158.8900003"/>
    <n v="1612377717.01"/>
  </r>
  <r>
    <s v="2024"/>
    <x v="0"/>
    <x v="0"/>
    <x v="0"/>
    <x v="0"/>
    <s v="2 - Poder Ejecutivo"/>
    <s v="0206 - MINISTERIO DE EDUCACIÓN"/>
    <s v="0001 - MINISTERIO DE EDUCACION"/>
    <x v="2"/>
    <x v="10"/>
    <x v="40"/>
    <s v="2.2 - CONTRATACIÓN DE SERVICIOS"/>
    <s v="2.2.6 - SEGUROS"/>
    <s v="N"/>
    <s v="00 - N/A"/>
    <s v="10 - FONDO GENERAL"/>
    <s v="(en blanco)"/>
    <s v="99 - MULTIPROVINCIAL"/>
    <n v="177613200"/>
    <n v="826401967.38"/>
    <n v="809592011.01999998"/>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245945109.51999998"/>
    <n v="65380201.5099999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1219852873.8099997"/>
    <n v="442181007.20000011"/>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2083798952.5799997"/>
    <n v="410935755.28000015"/>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15011372.539999997"/>
    <n v="12713441.429999998"/>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197062997.90000001"/>
    <n v="76287345.21999999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62058770.829999998"/>
    <n v="18180043.719999999"/>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31857.81"/>
    <n v="6885.31"/>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33399820.909999996"/>
    <n v="9265179.9400000013"/>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24088842.5"/>
    <n v="6945481.490000000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304501183.09000003"/>
    <n v="201879886.7800000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333352775.74000001"/>
    <n v="134116346.62999997"/>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35434250"/>
    <n v="24029539.419999994"/>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5376921.3300000001"/>
    <n v="3921856.3400000031"/>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15522.29"/>
    <n v="12441.8"/>
  </r>
  <r>
    <s v="2024"/>
    <x v="0"/>
    <x v="0"/>
    <x v="0"/>
    <x v="0"/>
    <s v="2 - Poder Ejecutivo"/>
    <s v="0206 - MINISTERIO DE EDUCACIÓN"/>
    <s v="0001 - MINISTERIO DE EDUCACION"/>
    <x v="2"/>
    <x v="5"/>
    <x v="8"/>
    <s v="2.2 - CONTRATACIÓN DE SERVICIOS"/>
    <s v="2.2.3 - VIÁTICOS"/>
    <s v="N"/>
    <s v="00 - N/A"/>
    <s v="10 - FONDO GENERAL"/>
    <s v="(en blanco)"/>
    <s v="99 - MULTIPROVINCIAL"/>
    <n v="0"/>
    <n v="1834424"/>
    <n v="177417.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53090"/>
    <n v="5309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464000"/>
    <n v="0"/>
  </r>
  <r>
    <s v="2024"/>
    <x v="0"/>
    <x v="0"/>
    <x v="0"/>
    <x v="0"/>
    <s v="2 - Poder Ejecutivo"/>
    <s v="0206 - MINISTERIO DE EDUCACIÓN"/>
    <s v="0001 - MINISTERIO DE EDUCACION"/>
    <x v="2"/>
    <x v="5"/>
    <x v="8"/>
    <s v="2.2 - CONTRATACIÓN DE SERVICIOS"/>
    <s v="2.2.9 - OTRAS CONTRATACIONES DE SERVICIOS"/>
    <s v="N"/>
    <s v="00 - N/A"/>
    <s v="10 - FONDO GENERAL"/>
    <s v="(en blanco)"/>
    <s v="99 - MULTIPROVINCIAL"/>
    <n v="0"/>
    <n v="501"/>
    <n v="500"/>
  </r>
  <r>
    <s v="2024"/>
    <x v="0"/>
    <x v="0"/>
    <x v="0"/>
    <x v="0"/>
    <s v="2 - Poder Ejecutivo"/>
    <s v="0206 - MINISTERIO DE EDUCACIÓN"/>
    <s v="0001 - MINISTERIO DE EDUCACION"/>
    <x v="2"/>
    <x v="5"/>
    <x v="8"/>
    <s v="2.3 - MATERIALES Y SUMINISTROS"/>
    <s v="2.3.1 - ALIMENTOS Y PRODUCTOS AGROFORESTALES"/>
    <s v="N"/>
    <s v="00 - N/A"/>
    <s v="10 - FONDO GENERAL"/>
    <s v="(en blanco)"/>
    <s v="99 - MULTIPROVINCIAL"/>
    <n v="0"/>
    <n v="3627.45"/>
    <n v="3626.45"/>
  </r>
  <r>
    <s v="2024"/>
    <x v="0"/>
    <x v="0"/>
    <x v="0"/>
    <x v="0"/>
    <s v="2 - Poder Ejecutivo"/>
    <s v="0206 - MINISTERIO DE EDUCACIÓN"/>
    <s v="0001 - MINISTERIO DE EDUCACION"/>
    <x v="2"/>
    <x v="5"/>
    <x v="8"/>
    <s v="2.3 - MATERIALES Y SUMINISTROS"/>
    <s v="2.3.2 - TEXTILES Y VESTUARIOS"/>
    <s v="N"/>
    <s v="00 - N/A"/>
    <s v="10 - FONDO GENERAL"/>
    <s v="(en blanco)"/>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6826.81"/>
    <n v="88446.56"/>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9000000"/>
    <n v="291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3860000"/>
    <n v="2233987.4800000009"/>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4910000"/>
    <n v="1087194.3399999999"/>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11000000"/>
    <n v="5485494.5"/>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19350000"/>
    <n v="11448835.2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4900000"/>
    <n v="3896232.97"/>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155000000"/>
    <n v="41475619.279999994"/>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130650000"/>
    <n v="29902639.850000001"/>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90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3300000"/>
    <n v="620202.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1217640"/>
    <n v="7499.99"/>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12196000"/>
    <n v="474135.80000000005"/>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1120000"/>
    <n v="299195.65000000002"/>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10135760"/>
    <n v="2122360.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18050000"/>
    <n v="15517803.69999999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165900600"/>
    <n v="9796882.2800000031"/>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6000000"/>
    <n v="302520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8775081.3499999996"/>
    <n v="4582250.2799999993"/>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371567998"/>
    <n v="230939377.28000003"/>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72182000"/>
    <n v="24155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66400215"/>
    <n v="36011088.859999999"/>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5000"/>
    <n v="4626982.6999999993"/>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59494718.650000006"/>
    <n v="46170623.63000001"/>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8199864.9000000004"/>
    <n v="7031164.0500000017"/>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206107495.34999999"/>
    <n v="188158794.57000002"/>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6390970.1099999994"/>
    <n v="5160520.0500000007"/>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11800000"/>
    <n v="10801273.950000001"/>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93738066.299999997"/>
    <n v="62557846.580000006"/>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40004583.640000001"/>
    <n v="25871374.899999995"/>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3045000"/>
    <n v="1419984.19"/>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102895251"/>
    <n v="87772091.829999998"/>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2702460"/>
    <n v="1950061.2700000003"/>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568822"/>
    <n v="342850.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9268718"/>
    <n v="1592856.690000000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21403000"/>
    <n v="16165167.0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66070501.280000001"/>
    <n v="37624335.289999999"/>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139881636"/>
    <n v="85197604.150000021"/>
  </r>
  <r>
    <s v="2024"/>
    <x v="0"/>
    <x v="0"/>
    <x v="0"/>
    <x v="0"/>
    <s v="2 - Poder Ejecutivo"/>
    <s v="0206 - MINISTERIO DE EDUCACIÓN"/>
    <s v="0005 - INSTITUTO NACIONAL DE BIENESTAR MAGISTERIAL"/>
    <x v="2"/>
    <x v="10"/>
    <x v="40"/>
    <s v="2.1 - REMUNERACIONES Y CONTRIBUCIONES"/>
    <s v="2.1.1 - REMUNERACIONES"/>
    <s v="N"/>
    <s v="00 - N/A"/>
    <s v="20 - FONDOS CON DESTINO ESPECÍFICO"/>
    <s v="(en blanco)"/>
    <s v="99 - MULTIPROVINCIAL"/>
    <n v="0"/>
    <n v="15477385.789999999"/>
    <n v="6641638"/>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30826454"/>
    <n v="8672169.4100000001"/>
  </r>
  <r>
    <s v="2024"/>
    <x v="0"/>
    <x v="0"/>
    <x v="0"/>
    <x v="0"/>
    <s v="2 - Poder Ejecutivo"/>
    <s v="0206 - MINISTERIO DE EDUCACIÓN"/>
    <s v="0005 - INSTITUTO NACIONAL DE BIENESTAR MAGISTERIAL"/>
    <x v="2"/>
    <x v="10"/>
    <x v="40"/>
    <s v="2.1 - REMUNERACIONES Y CONTRIBUCIONES"/>
    <s v="2.1.2 - SOBRESUELDOS"/>
    <s v="N"/>
    <s v="00 - N/A"/>
    <s v="20 - FONDOS CON DESTINO ESPECÍFICO"/>
    <s v="(en blanco)"/>
    <s v="99 - MULTIPROVINCIAL"/>
    <n v="0"/>
    <n v="9502874.0700000003"/>
    <n v="813756.4"/>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19304784"/>
    <n v="12949717.830000002"/>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en blanco)"/>
    <s v="99 - MULTIPROVINCIAL"/>
    <n v="0"/>
    <n v="2497797"/>
    <n v="1015196.75"/>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8965639.1600000001"/>
    <n v="6493806.1700000009"/>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44448.70000000007"/>
    <n v="821790.94"/>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32000"/>
    <n v="3186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7646399.9199999999"/>
    <n v="2973083.67"/>
  </r>
  <r>
    <s v="2024"/>
    <x v="0"/>
    <x v="0"/>
    <x v="0"/>
    <x v="0"/>
    <s v="2 - Poder Ejecutivo"/>
    <s v="0206 - MINISTERIO DE EDUCACIÓN"/>
    <s v="0005 - INSTITUTO NACIONAL DE BIENESTAR MAGISTERIAL"/>
    <x v="2"/>
    <x v="10"/>
    <x v="40"/>
    <s v="2.2 - CONTRATACIÓN DE SERVICIOS"/>
    <s v="2.2.5 - ALQUILERES Y RENTAS"/>
    <s v="N"/>
    <s v="00 - N/A"/>
    <s v="20 - FONDOS CON DESTINO ESPECÍFICO"/>
    <s v="(en blanco)"/>
    <s v="99 - MULTIPROVINCIAL"/>
    <n v="0"/>
    <n v="1044771.94"/>
    <n v="65000"/>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387748730"/>
  </r>
  <r>
    <s v="2024"/>
    <x v="0"/>
    <x v="0"/>
    <x v="0"/>
    <x v="0"/>
    <s v="2 - Poder Ejecutivo"/>
    <s v="0206 - MINISTERIO DE EDUCACIÓN"/>
    <s v="0005 - INSTITUTO NACIONAL DE BIENESTAR MAGISTERIAL"/>
    <x v="2"/>
    <x v="10"/>
    <x v="40"/>
    <s v="2.2 - CONTRATACIÓN DE SERVICIOS"/>
    <s v="2.2.6 - SEGUROS"/>
    <s v="N"/>
    <s v="00 - N/A"/>
    <s v="20 - FONDOS CON DESTINO ESPECÍFICO"/>
    <s v="(en blanco)"/>
    <s v="99 - MULTIPROVINCIAL"/>
    <n v="0"/>
    <n v="183258.05"/>
    <n v="128195.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6461164.5099999998"/>
    <n v="3646710.6100000008"/>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8415540"/>
    <n v="4981685.7"/>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en blanco)"/>
    <s v="99 - MULTIPROVINCIAL"/>
    <n v="0"/>
    <n v="21711333.399999999"/>
    <n v="718575.95000000007"/>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6508949.6799999997"/>
    <n v="3072856.64"/>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en blanco)"/>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125392.51"/>
    <n v="63734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en blanco)"/>
    <s v="99 - MULTIPROVINCIAL"/>
    <n v="0"/>
    <n v="180000"/>
    <n v="0"/>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1736104.26"/>
    <n v="1209346.5999999999"/>
  </r>
  <r>
    <s v="2024"/>
    <x v="0"/>
    <x v="0"/>
    <x v="0"/>
    <x v="0"/>
    <s v="2 - Poder Ejecutivo"/>
    <s v="0206 - MINISTERIO DE EDUCACIÓN"/>
    <s v="0005 - INSTITUTO NACIONAL DE BIENESTAR MAGISTERIAL"/>
    <x v="2"/>
    <x v="10"/>
    <x v="40"/>
    <s v="2.3 - MATERIALES Y SUMINISTROS"/>
    <s v="2.3.2 - TEXTILES Y VESTUARIOS"/>
    <s v="N"/>
    <s v="00 - N/A"/>
    <s v="20 - FONDOS CON DESTINO ESPECÍFICO"/>
    <s v="(en blanco)"/>
    <s v="99 - MULTIPROVINCIAL"/>
    <n v="0"/>
    <n v="2500"/>
    <n v="0"/>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860611.71"/>
    <n v="547355.8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en blanco)"/>
    <s v="99 - MULTIPROVINCIAL"/>
    <n v="0"/>
    <n v="450000"/>
    <n v="0"/>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346087"/>
    <n v="215159.48"/>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287245.55"/>
    <n v="221621.55"/>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en blanco)"/>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10628725.439999999"/>
    <n v="7798398.0699999994"/>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en blanco)"/>
    <s v="99 - MULTIPROVINCIAL"/>
    <n v="0"/>
    <n v="80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10346399.589999998"/>
    <n v="4758249.16"/>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en blanco)"/>
    <s v="99 - MULTIPROVINCIAL"/>
    <n v="0"/>
    <n v="985116.51"/>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112889200.90000001"/>
    <n v="76946335.1299999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24812764"/>
    <n v="15662274.4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16171921.1"/>
    <n v="11603436.91"/>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3347898"/>
    <n v="2233449.0200000005"/>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4129998.04"/>
    <n v="1528972.2999999998"/>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3535641"/>
    <n v="1723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2450620"/>
    <n v="700259.75000000012"/>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6940000"/>
    <n v="1610508"/>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600000"/>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13540000"/>
    <n v="9853973.2200000007"/>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50693584.960000001"/>
    <n v="37178813.249999993"/>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4570472"/>
    <n v="1672374.38"/>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443000"/>
    <n v="197920.95"/>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876000"/>
    <n v="176423.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735365"/>
    <n v="227325.75"/>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227000"/>
    <n v="6159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317165"/>
    <n v="13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6056400"/>
    <n v="2471066.6800000002"/>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4477520"/>
    <n v="1974906.4299999997"/>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276529036"/>
    <n v="175231146.45999998"/>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61996000"/>
    <n v="18537719.350000001"/>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38201252"/>
    <n v="27036825.050000004"/>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7969880.1200000001"/>
    <n v="6497500.9299999997"/>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7359708.2800000003"/>
    <n v="2474549.3199999998"/>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24147889.240000002"/>
    <n v="4313427.900000000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15850000"/>
    <n v="128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14145879.4"/>
    <n v="1729408.7400000007"/>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44978810.990000002"/>
    <n v="34728630.670000009"/>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31384262.219999999"/>
    <n v="10585602.019999998"/>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128735585.73999999"/>
    <n v="58775512.109999992"/>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28926076.009999998"/>
    <n v="15215020.629999999"/>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1591670"/>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6560035.5"/>
    <n v="1752238.6400000001"/>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3436154"/>
    <n v="22366.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974853"/>
    <n v="32096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285855"/>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12039325"/>
    <n v="7038687.0999999996"/>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21292353.5"/>
    <n v="4493035.3"/>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1281842894.8099999"/>
    <n v="812837237.9600006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239164686.19000003"/>
    <n v="89115676.470000044"/>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71000"/>
    <n v="14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187356713"/>
    <n v="125914815.24000002"/>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33769977"/>
    <n v="22788314.600000001"/>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24616850"/>
    <n v="7855662.0599999996"/>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8059250"/>
    <n v="235975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12363644.539999999"/>
    <n v="4362267.2300000014"/>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58828176.219999999"/>
    <n v="44628834.439999998"/>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27109301.440000001"/>
    <n v="22909119.96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77250437.039999992"/>
    <n v="35244461.619999997"/>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203286509.16000003"/>
    <n v="133947627.75000003"/>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55183897.099999994"/>
    <n v="28009139.860000011"/>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153278748.31999999"/>
    <n v="77376932.309999987"/>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11759237.060000001"/>
    <n v="5569362.9199999999"/>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12326000.1"/>
    <n v="5862827.3600000003"/>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1475500"/>
    <n v="353521.63999999996"/>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3063518.05"/>
    <n v="373913.12999999995"/>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26758640"/>
    <n v="17731067.71999999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58373561.620000005"/>
    <n v="27226565.349999994"/>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991920267"/>
    <n v="612025138.54999995"/>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249700000"/>
    <n v="150201277.90000001"/>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en blanco)"/>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129342405"/>
    <n v="92444192.860000044"/>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62138967"/>
    <n v="30230665.039999999"/>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54940435"/>
    <n v="13497254.389999997"/>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93086672.49000001"/>
    <n v="23641528.600000001"/>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45793666.659999996"/>
    <n v="29248591.780000001"/>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91747829.400000006"/>
    <n v="71646293.67000000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35867300"/>
    <n v="16173434.600000001"/>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32210576.039999999"/>
    <n v="8885434.29999999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10832111.59999999"/>
    <n v="30458776.019999996"/>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26400017440.799999"/>
    <n v="23980242831.809986"/>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3922500"/>
    <n v="1608027.2100000002"/>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3035839328.6700001"/>
    <n v="2786559215.0800004"/>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4263535.640000001"/>
    <n v="8569074.4199999999"/>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3351654.129999999"/>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830940.72"/>
    <n v="604169.9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8141827.0199999996"/>
    <n v="289665.39000000007"/>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36454940.730000004"/>
    <n v="25955616.390000001"/>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1526956624.3900001"/>
    <n v="971838435.03999949"/>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140461526.34"/>
    <n v="25996743.690000001"/>
  </r>
  <r>
    <s v="2024"/>
    <x v="0"/>
    <x v="0"/>
    <x v="0"/>
    <x v="0"/>
    <s v="2 - Poder Ejecutivo"/>
    <s v="0206 - MINISTERIO DE EDUCACIÓN"/>
    <s v="0011 - CENTRO DE ATENCIÓN INTEGRAL PARA LA DISCAPACIDAD (CAID)"/>
    <x v="2"/>
    <x v="3"/>
    <x v="47"/>
    <s v="2.1 - REMUNERACIONES Y CONTRIBUCIONES"/>
    <s v="2.1.2 - SOBRESUELDOS"/>
    <s v="N"/>
    <s v="00 - N/A"/>
    <s v="10 - FONDO GENERAL"/>
    <s v="(en blanco)"/>
    <s v="99 - MULTIPROVINCIAL"/>
    <n v="0"/>
    <n v="50780387.270000003"/>
    <n v="846000"/>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en blanco)"/>
    <s v="99 - MULTIPROVINCIAL"/>
    <n v="0"/>
    <n v="13205697.489999998"/>
    <n v="4116701.08"/>
  </r>
  <r>
    <s v="2024"/>
    <x v="0"/>
    <x v="0"/>
    <x v="0"/>
    <x v="0"/>
    <s v="2 - Poder Ejecutivo"/>
    <s v="0206 - MINISTERIO DE EDUCACIÓN"/>
    <s v="0011 - CENTRO DE ATENCIÓN INTEGRAL PARA LA DISCAPACIDAD (CAID)"/>
    <x v="2"/>
    <x v="3"/>
    <x v="47"/>
    <s v="2.2 - CONTRATACIÓN DE SERVICIOS"/>
    <s v="2.2.1 - SERVICIOS BÁSICOS"/>
    <s v="N"/>
    <s v="00 - N/A"/>
    <s v="10 - FONDO GENERAL"/>
    <s v="(en blanco)"/>
    <s v="99 - MULTIPROVINCIAL"/>
    <n v="0"/>
    <n v="10129067.99"/>
    <n v="2614786.3200000003"/>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en blanco)"/>
    <s v="99 - MULTIPROVINCIAL"/>
    <n v="0"/>
    <n v="360376.05"/>
    <n v="8355.2099999999991"/>
  </r>
  <r>
    <s v="2024"/>
    <x v="0"/>
    <x v="0"/>
    <x v="0"/>
    <x v="0"/>
    <s v="2 - Poder Ejecutivo"/>
    <s v="0206 - MINISTERIO DE EDUCACIÓN"/>
    <s v="0011 - CENTRO DE ATENCIÓN INTEGRAL PARA LA DISCAPACIDAD (CAID)"/>
    <x v="2"/>
    <x v="3"/>
    <x v="47"/>
    <s v="2.2 - CONTRATACIÓN DE SERVICIOS"/>
    <s v="2.2.3 - VIÁTICOS"/>
    <s v="N"/>
    <s v="00 - N/A"/>
    <s v="10 - FONDO GENERAL"/>
    <s v="(en blanco)"/>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en blanco)"/>
    <s v="99 - MULTIPROVINCIAL"/>
    <n v="0"/>
    <n v="1050000"/>
    <n v="0"/>
  </r>
  <r>
    <s v="2024"/>
    <x v="0"/>
    <x v="0"/>
    <x v="0"/>
    <x v="0"/>
    <s v="2 - Poder Ejecutivo"/>
    <s v="0206 - MINISTERIO DE EDUCACIÓN"/>
    <s v="0011 - CENTRO DE ATENCIÓN INTEGRAL PARA LA DISCAPACIDAD (CAID)"/>
    <x v="2"/>
    <x v="3"/>
    <x v="47"/>
    <s v="2.2 - CONTRATACIÓN DE SERVICIOS"/>
    <s v="2.2.5 - ALQUILERES Y RENTAS"/>
    <s v="N"/>
    <s v="00 - N/A"/>
    <s v="10 - FONDO GENERAL"/>
    <s v="(en blanco)"/>
    <s v="99 - MULTIPROVINCIAL"/>
    <n v="0"/>
    <n v="9880000"/>
    <n v="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en blanco)"/>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en blanco)"/>
    <s v="99 - MULTIPROVINCIAL"/>
    <n v="0"/>
    <n v="3907882.36"/>
    <n v="249106.31"/>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38251509.400000006"/>
    <n v="3879344.6399999997"/>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en blanco)"/>
    <s v="99 - MULTIPROVINCIAL"/>
    <n v="0"/>
    <n v="2162819.4500000002"/>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en blanco)"/>
    <s v="99 - MULTIPROVINCIAL"/>
    <n v="0"/>
    <n v="5450519.6399999997"/>
    <n v="187029.99"/>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en blanco)"/>
    <s v="99 - MULTIPROVINCIAL"/>
    <n v="0"/>
    <n v="5799494.8099999996"/>
    <n v="0"/>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en blanco)"/>
    <s v="99 - MULTIPROVINCIAL"/>
    <n v="0"/>
    <n v="1009846.24"/>
    <n v="86712.3"/>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en blanco)"/>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en blanco)"/>
    <s v="99 - MULTIPROVINCIAL"/>
    <n v="0"/>
    <n v="164617.25"/>
    <n v="0"/>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en blanco)"/>
    <s v="99 - MULTIPROVINCIAL"/>
    <n v="0"/>
    <n v="2315524.2000000002"/>
    <n v="377783.75"/>
  </r>
  <r>
    <s v="2024"/>
    <x v="0"/>
    <x v="0"/>
    <x v="0"/>
    <x v="0"/>
    <s v="2 - Poder Ejecutivo"/>
    <s v="0206 - MINISTERIO DE EDUCACIÓN"/>
    <s v="0011 - CENTRO DE ATENCIÓN INTEGRAL PARA LA DISCAPACIDAD (CAID)"/>
    <x v="2"/>
    <x v="3"/>
    <x v="47"/>
    <s v="2.3 - MATERIALES Y SUMINISTROS"/>
    <s v="2.3.2 - TEXTILES Y VESTUARIOS"/>
    <s v="N"/>
    <s v="00 - N/A"/>
    <s v="10 - FONDO GENERAL"/>
    <s v="(en blanco)"/>
    <s v="99 - MULTIPROVINCIAL"/>
    <n v="0"/>
    <n v="1520355"/>
    <n v="414528.84"/>
  </r>
  <r>
    <s v="2024"/>
    <x v="0"/>
    <x v="0"/>
    <x v="0"/>
    <x v="0"/>
    <s v="2 - Poder Ejecutivo"/>
    <s v="0206 - MINISTERIO DE EDUCACIÓN"/>
    <s v="0011 - CENTRO DE ATENCIÓN INTEGRAL PARA LA DISCAPACIDAD (CAID)"/>
    <x v="2"/>
    <x v="3"/>
    <x v="47"/>
    <s v="2.3 - MATERIALES Y SUMINISTROS"/>
    <s v="2.3.2 - TEXTILES Y VESTUARIOS"/>
    <s v="N"/>
    <s v="00 - N/A"/>
    <s v="70 - DONACION EXTERNA"/>
    <s v="(en blanco)"/>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en blanco)"/>
    <s v="99 - MULTIPROVINCIAL"/>
    <n v="0"/>
    <n v="1660190.9800000002"/>
    <n v="569377.85"/>
  </r>
  <r>
    <s v="2024"/>
    <x v="0"/>
    <x v="0"/>
    <x v="0"/>
    <x v="0"/>
    <s v="2 - Poder Ejecutivo"/>
    <s v="0206 - MINISTERIO DE EDUCACIÓN"/>
    <s v="0011 - CENTRO DE ATENCIÓN INTEGRAL PARA LA DISCAPACIDAD (CAID)"/>
    <x v="2"/>
    <x v="3"/>
    <x v="47"/>
    <s v="2.3 - MATERIALES Y SUMINISTROS"/>
    <s v="2.3.4 - PRODUCTOS FARMACÉUTICOS"/>
    <s v="N"/>
    <s v="00 - N/A"/>
    <s v="10 - FONDO GENERAL"/>
    <s v="(en blanco)"/>
    <s v="99 - MULTIPROVINCIAL"/>
    <n v="0"/>
    <n v="623278.65"/>
    <n v="0"/>
  </r>
  <r>
    <s v="2024"/>
    <x v="0"/>
    <x v="0"/>
    <x v="0"/>
    <x v="0"/>
    <s v="2 - Poder Ejecutivo"/>
    <s v="0206 - MINISTERIO DE EDUCACIÓN"/>
    <s v="0011 - CENTRO DE ATENCIÓN INTEGRAL PARA LA DISCAPACIDAD (CAID)"/>
    <x v="2"/>
    <x v="3"/>
    <x v="47"/>
    <s v="2.3 - MATERIALES Y SUMINISTROS"/>
    <s v="2.3.5 - CUERO, CAUCHO Y PLÁSTICO"/>
    <s v="N"/>
    <s v="00 - N/A"/>
    <s v="10 - FONDO GENERAL"/>
    <s v="(en blanco)"/>
    <s v="99 - MULTIPROVINCIAL"/>
    <n v="0"/>
    <n v="18627.599999999999"/>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en blanco)"/>
    <s v="99 - MULTIPROVINCIAL"/>
    <n v="0"/>
    <n v="94786"/>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en blanco)"/>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en blanco)"/>
    <s v="99 - MULTIPROVINCIAL"/>
    <n v="0"/>
    <n v="5403825.1699999999"/>
    <n v="414155.94"/>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en blanco)"/>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20874524.32"/>
    <n v="1627452.83"/>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en blanco)"/>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en blanco)"/>
    <s v="99 - MULTIPROVINCIAL"/>
    <n v="0"/>
    <n v="825986.82000000018"/>
    <n v="0"/>
  </r>
  <r>
    <s v="2024"/>
    <x v="0"/>
    <x v="0"/>
    <x v="0"/>
    <x v="0"/>
    <s v="2 - Poder Ejecutivo"/>
    <s v="0206 - MINISTERIO DE EDUCACIÓN"/>
    <s v="0011 - CENTRO DE ATENCIÓN INTEGRAL PARA LA DISCAPACIDAD (CAID)"/>
    <x v="2"/>
    <x v="10"/>
    <x v="39"/>
    <s v="2.1 - REMUNERACIONES Y CONTRIBUCIONES"/>
    <s v="2.1.1 - REMUNERACIONES"/>
    <s v="N"/>
    <s v="00 - N/A"/>
    <s v="10 - FONDO GENERAL"/>
    <s v="(en blanco)"/>
    <s v="99 - MULTIPROVINCIAL"/>
    <n v="0"/>
    <n v="16997011.240000002"/>
    <n v="0"/>
  </r>
  <r>
    <s v="2024"/>
    <x v="0"/>
    <x v="0"/>
    <x v="0"/>
    <x v="0"/>
    <s v="2 - Poder Ejecutivo"/>
    <s v="0206 - MINISTERIO DE EDUCACIÓN"/>
    <s v="0011 - CENTRO DE ATENCIÓN INTEGRAL PARA LA DISCAPACIDAD (CAID)"/>
    <x v="2"/>
    <x v="10"/>
    <x v="39"/>
    <s v="2.1 - REMUNERACIONES Y CONTRIBUCIONES"/>
    <s v="2.1.2 - SOBRESUELDOS"/>
    <s v="N"/>
    <s v="00 - N/A"/>
    <s v="10 - FONDO GENERAL"/>
    <s v="(en blanco)"/>
    <s v="99 - MULTIPROVINCIAL"/>
    <n v="0"/>
    <n v="4173401.5"/>
    <n v="0"/>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en blanco)"/>
    <s v="99 - MULTIPROVINCIAL"/>
    <n v="0"/>
    <n v="1906793.37"/>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4292000"/>
    <n v="1028385.8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8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4672000"/>
    <n v="14600083.58"/>
    <n v="607683.57999999996"/>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9603440"/>
    <n v="8202240"/>
    <n v="875017.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62892872"/>
    <n v="89795638.659999996"/>
    <n v="31425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00500"/>
    <n v="9567315.5"/>
    <n v="100831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403344"/>
    <n v="1379670"/>
    <n v="33375"/>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506787888"/>
    <n v="342684625.44999999"/>
    <n v="286207103.26999998"/>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74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02802246"/>
    <n v="377058326.02000004"/>
    <n v="375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74205063"/>
    <n v="107245110.06"/>
    <n v="33443704.110000003"/>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09413222"/>
    <n v="4500589226.7800007"/>
    <n v="2900493976.9300003"/>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611520437"/>
    <n v="632394117.22000003"/>
    <n v="563917568.31999993"/>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627679103"/>
    <n v="627679103"/>
    <n v="448727735.77999997"/>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89475000"/>
    <n v="293990974"/>
    <n v="214249611.4100001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222541033"/>
    <n v="275350417.38999999"/>
    <n v="44288997.800000019"/>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en blanco)"/>
    <s v="99 - MULTIPROVINCIAL"/>
    <n v="0"/>
    <n v="1008078.910000000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9585911"/>
    <n v="157897202.94999999"/>
    <n v="27424102.050000004"/>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0485840"/>
    <n v="48831828.710000001"/>
    <n v="24752865.119999997"/>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1567461"/>
    <n v="64983315.090000004"/>
    <n v="34905077.479999997"/>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en blanco)"/>
    <s v="99 - MULTIPROVINCIAL"/>
    <n v="0"/>
    <n v="4496319"/>
    <n v="285060.27"/>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7100000"/>
    <n v="17601014.199999999"/>
    <n v="330027.32999999996"/>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60353480"/>
    <n v="48821861.219999999"/>
    <n v="25469442.59999999"/>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en blanco)"/>
    <s v="99 - MULTIPROVINCIAL"/>
    <n v="0"/>
    <n v="7959871"/>
    <n v="286741.1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73449987"/>
    <n v="199463775.23999998"/>
    <n v="80096156.709999993"/>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40252212"/>
    <n v="151836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93790414"/>
    <n v="79854067.019999996"/>
    <n v="34308095.78999999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52317805"/>
    <n v="2357731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624225"/>
    <n v="19375825"/>
    <n v="11289093.469999999"/>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941726"/>
    <n v="34652818.600000001"/>
    <n v="13104949.209999997"/>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en blanco)"/>
    <s v="99 - MULTIPROVINCIAL"/>
    <n v="0"/>
    <n v="84402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4634382"/>
    <n v="14123176.029999999"/>
    <n v="8618618.4199999981"/>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en blanco)"/>
    <s v="99 - MULTIPROVINCIAL"/>
    <n v="0"/>
    <n v="1189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6309024"/>
    <n v="2915883272.27"/>
    <n v="1488930914.1299999"/>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en blanco)"/>
    <s v="99 - MULTIPROVINCIAL"/>
    <n v="0"/>
    <n v="558642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16492078"/>
    <n v="13468085"/>
    <n v="5445374.5799999991"/>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562221"/>
    <n v="3694076.8"/>
    <n v="1583380.199999999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265750669"/>
    <n v="490158907.75"/>
    <n v="84814334.0099999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en blanco)"/>
    <s v="99 - MULTIPROVINCIAL"/>
    <n v="0"/>
    <n v="90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70329504"/>
    <n v="139347206.74000001"/>
    <n v="77860872.979999959"/>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3083056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112069457"/>
    <n v="111733045.08"/>
    <n v="84085789.029999986"/>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6981521"/>
    <n v="17165492.240000002"/>
    <n v="8443113.1099999994"/>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4986719"/>
    <n v="15323130.920000002"/>
    <n v="12673101.590000002"/>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8370697"/>
    <n v="8380907"/>
    <n v="4785292.6000000006"/>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2035457"/>
    <n v="1380042"/>
    <n v="289218"/>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700000"/>
    <n v="6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2500000"/>
    <n v="3416600"/>
    <n v="1617753.6099999999"/>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4151974"/>
    <n v="10056027.76"/>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400000"/>
    <n v="101362"/>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500000"/>
    <n v="1600015"/>
    <n v="1208317.98"/>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969240235"/>
    <n v="1021541368.4699999"/>
    <n v="650779442.75"/>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49732085"/>
    <n v="152117856.81999999"/>
    <n v="79524517.129999995"/>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118258190"/>
    <n v="128167204.02"/>
    <n v="94696326.7600000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78030000"/>
    <n v="96302868.120000005"/>
    <n v="69286703.590000004"/>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5738315"/>
    <n v="5738315"/>
    <n v="1889184.35"/>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697600"/>
    <n v="16624186.140000001"/>
    <n v="619305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495000"/>
    <n v="4192468.02"/>
    <n v="13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3055377"/>
    <n v="183055377"/>
    <n v="129050665.27"/>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37888828"/>
    <n v="41689373.740000002"/>
    <n v="40925739.88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26153443"/>
    <n v="26153443"/>
    <n v="8419388.9799999986"/>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63830281"/>
    <n v="72685080.680000007"/>
    <n v="26708225.560000002"/>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51242475"/>
    <n v="51387675"/>
    <n v="42358596.079999991"/>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878203"/>
    <n v="3659203"/>
    <n v="2709368.4499999997"/>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34883"/>
    <n v="45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12359074"/>
    <n v="12379624.01"/>
    <n v="8631122.5599999987"/>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10023781588"/>
    <n v="10915687087.469999"/>
    <n v="7290166701.7999992"/>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20940491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8409616"/>
    <n v="8479616"/>
    <n v="5858914.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945915"/>
    <n v="4620915"/>
    <n v="409907.3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087497366"/>
    <n v="403445293.88999999"/>
    <n v="182499039.47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92878714"/>
    <n v="1731756972.9599998"/>
    <n v="642160840.86000025"/>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19644558"/>
    <n v="320629642.96999997"/>
    <n v="197320993.38000003"/>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47803690"/>
    <n v="51740565.189999998"/>
    <n v="26821175.479999997"/>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44238641"/>
    <n v="45738393.840000004"/>
    <n v="30004136.659999989"/>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29257818"/>
    <n v="23683379.600000001"/>
    <n v="17434829.50999999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2000000"/>
    <n v="3000000"/>
    <n v="292604.16999999987"/>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en blanco)"/>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4105000"/>
    <n v="4284000"/>
    <n v="2608243.4999999991"/>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7562009"/>
    <n v="46400453.270000003"/>
    <n v="7196237.849999999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10386465.440000001"/>
    <n v="3446970.6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865798"/>
    <n v="1570945.86"/>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0999999978"/>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712276"/>
    <n v="1277874.3700000001"/>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260200"/>
    <n v="2172241.3200000003"/>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8741471"/>
    <n v="2217030.1400000006"/>
    <n v="1947094.9799999995"/>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64375"/>
    <n v="164372.41000000003"/>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6642621"/>
    <n v="8166221"/>
    <n v="5084730.939999999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96158.03999999998"/>
    <n v="56358.9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52549882"/>
    <n v="11583977.749999994"/>
    <n v="7083430.549999999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916178.629999999"/>
    <n v="10683228.019999994"/>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32160250"/>
    <n v="237211039.41"/>
    <n v="161247134.03"/>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159500"/>
    <n v="42159500"/>
    <n v="20134806.570000015"/>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32855603"/>
    <n v="33455813.59"/>
    <n v="24507286.119999997"/>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4600000"/>
    <n v="7529000"/>
    <n v="1628129.5899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166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2420000"/>
    <n v="131587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1259096"/>
    <n v="381731.11"/>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555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640000"/>
    <n v="532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9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32250000"/>
    <n v="31458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605000"/>
    <n v="9595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57850000"/>
    <n v="40536413.599999994"/>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8150000"/>
    <n v="6179769.8000000026"/>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914513.4400000004"/>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83299308.120000005"/>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15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8012796.8200000003"/>
    <n v="3897432.0900000003"/>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482869.18"/>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79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25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301467.78000000003"/>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32460000"/>
    <n v="169936.4"/>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60675000"/>
    <n v="42148906.190000005"/>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8476000"/>
    <n v="6424755.8799999999"/>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12000000"/>
    <n v="6705024.5"/>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2230177.37"/>
    <n v="706404.92999999993"/>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4250000"/>
    <n v="3385135.09"/>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3800000"/>
    <n v="2913153.39"/>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6450000"/>
    <n v="2736554.91"/>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7358483.37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766756945"/>
    <n v="503436938.19999987"/>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217311000"/>
    <n v="98356767.500000015"/>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98427660"/>
    <n v="75419359.62999999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246804739"/>
    <n v="193478403.98000005"/>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6240000"/>
    <n v="765744.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559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8207565.7000000002"/>
    <n v="5662507"/>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850000"/>
    <n v="836398.54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10509586.59"/>
    <n v="682989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7300000"/>
    <n v="2376664.2900000005"/>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18740000"/>
    <n v="17677888.770000003"/>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30993947.050000001"/>
    <n v="28185573.56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36120000"/>
    <n v="12257503.17"/>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3650000"/>
    <n v="34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39345000"/>
    <n v="37112677.350000009"/>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2900000"/>
    <n v="1552619.2300000002"/>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6950000"/>
    <n v="4916941.5200000005"/>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36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1152683.67"/>
    <n v="167911.6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4729759.5599999996"/>
    <n v="3465064.35"/>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33295977.549999997"/>
    <n v="24097235.66"/>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25647083.210000001"/>
    <n v="18938566.759999998"/>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50250000"/>
    <n v="43478723.68"/>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2000000"/>
    <n v="43246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1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9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68598242"/>
    <n v="41835464.760000005"/>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8400860"/>
    <n v="4428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8496817"/>
    <n v="6309272.2700000005"/>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8141325.2899999991"/>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20612400"/>
    <n v="5355000"/>
  </r>
  <r>
    <s v="2024"/>
    <x v="0"/>
    <x v="0"/>
    <x v="0"/>
    <x v="0"/>
    <s v="2 - Poder Ejecutivo"/>
    <s v="0208 - MINISTERIO DE DEPORTES Y RECREACIÓN"/>
    <s v="0003 - DIRECCION DEL COMISIONADO NACIONAL DE BEISBOL"/>
    <x v="2"/>
    <x v="8"/>
    <x v="49"/>
    <s v="2.1 - REMUNERACIONES Y CONTRIBUCIONES"/>
    <s v="2.1.2 - SOBRESUELDOS"/>
    <s v="N"/>
    <s v="00 - N/A"/>
    <s v="10 - FONDO GENERAL"/>
    <s v="(en blanco)"/>
    <s v="99 - MULTIPROVINCIAL"/>
    <n v="0"/>
    <n v="522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2382400"/>
    <n v="794562.67999999993"/>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140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1200000"/>
    <n v="0"/>
  </r>
  <r>
    <s v="2024"/>
    <x v="0"/>
    <x v="0"/>
    <x v="0"/>
    <x v="0"/>
    <s v="2 - Poder Ejecutivo"/>
    <s v="0208 - MINISTERIO DE DEPORTES Y RECREACIÓN"/>
    <s v="0003 - DIRECCION DEL COMISIONADO NACIONAL DE BEISBOL"/>
    <x v="2"/>
    <x v="8"/>
    <x v="49"/>
    <s v="2.2 - CONTRATACIÓN DE SERVICIOS"/>
    <s v="2.2.3 - VIÁTICOS"/>
    <s v="N"/>
    <s v="00 - N/A"/>
    <s v="10 - FONDO GENERAL"/>
    <s v="(en blanco)"/>
    <s v="99 - MULTIPROVINCIAL"/>
    <n v="0"/>
    <n v="8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32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en blanco)"/>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en blanco)"/>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en blanco)"/>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2398301.85"/>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322000"/>
    <n v="2404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506691.80000000005"/>
    <n v="367074.62000000005"/>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710459783.63"/>
    <n v="486848863.15999997"/>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21400730.149999999"/>
    <n v="3434239.77"/>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126561174.11999999"/>
    <n v="70959058.090000004"/>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39269.850000001"/>
    <n v="38078.559999999998"/>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46446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99173918.930000007"/>
    <n v="73899026.579999983"/>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33440400"/>
    <n v="28512734.920000002"/>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19265160.039999999"/>
    <n v="11059612.180000002"/>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8613712.5500000007"/>
    <n v="4531036.0199999996"/>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3553353.4000000004"/>
    <n v="3441033.4"/>
  </r>
  <r>
    <s v="2024"/>
    <x v="0"/>
    <x v="0"/>
    <x v="0"/>
    <x v="0"/>
    <s v="2 - Poder Ejecutivo"/>
    <s v="0209 - MINISTERIO DE TRABAJO"/>
    <s v="0001 - MINISTERIO DE TRABAJO"/>
    <x v="1"/>
    <x v="2"/>
    <x v="51"/>
    <s v="2.2 - CONTRATACIÓN DE SERVICIOS"/>
    <s v="2.2.3 - VIÁTICOS"/>
    <s v="N"/>
    <s v="00 - N/A"/>
    <s v="10 - FONDO GENERAL"/>
    <s v="(en blanco)"/>
    <s v="99 - MULTIPROVINCIAL"/>
    <n v="18485000"/>
    <n v="25802859.859999999"/>
    <n v="25451532.489999998"/>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3931500.59"/>
    <n v="3729781.7199999997"/>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4750388.84"/>
    <n v="4488705.6099999994"/>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500031"/>
    <n v="470031"/>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22769651.68"/>
    <n v="16427038.070000002"/>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541100"/>
    <n v="172000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1646902.4"/>
  </r>
  <r>
    <s v="2024"/>
    <x v="0"/>
    <x v="0"/>
    <x v="0"/>
    <x v="0"/>
    <s v="2 - Poder Ejecutivo"/>
    <s v="0209 - MINISTERIO DE TRABAJO"/>
    <s v="0001 - MINISTERIO DE TRABAJO"/>
    <x v="1"/>
    <x v="2"/>
    <x v="51"/>
    <s v="2.2 - CONTRATACIÓN DE SERVICIOS"/>
    <s v="2.2.6 - SEGUROS"/>
    <s v="N"/>
    <s v="00 - N/A"/>
    <s v="10 - FONDO GENERAL"/>
    <s v="(en blanco)"/>
    <s v="99 - MULTIPROVINCIAL"/>
    <n v="13100000"/>
    <n v="13900000"/>
    <n v="13751606.840000002"/>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2113889.9900000002"/>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21126463.399999999"/>
    <n v="10492900.700000001"/>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1500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7730052.5100000007"/>
    <n v="3131892.06"/>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13112572.140000001"/>
    <n v="8118573.9800000014"/>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600135.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7500720.0500000007"/>
    <n v="3526143.0999999996"/>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12281387.109999999"/>
    <n v="4712823.9800000004"/>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5085000"/>
    <n v="508500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446031.53"/>
    <n v="241902.5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1704370.0100000002"/>
    <n v="715631.43"/>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132160"/>
    <n v="13216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845641.44"/>
    <n v="38876.720000000001"/>
  </r>
  <r>
    <s v="2024"/>
    <x v="0"/>
    <x v="0"/>
    <x v="0"/>
    <x v="0"/>
    <s v="2 - Poder Ejecutivo"/>
    <s v="0209 - MINISTERIO DE TRABAJO"/>
    <s v="0001 - MINISTERIO DE TRABAJO"/>
    <x v="1"/>
    <x v="2"/>
    <x v="51"/>
    <s v="2.3 - MATERIALES Y SUMINISTROS"/>
    <s v="2.3.2 - TEXTILES Y VESTUARIOS"/>
    <s v="N"/>
    <s v="00 - N/A"/>
    <s v="70 - DONACION EXTERNA"/>
    <s v="(en blanco)"/>
    <s v="99 - MULTIPROVINCIAL"/>
    <n v="0"/>
    <n v="99238"/>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1110769.1299999999"/>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348006.47"/>
    <n v="245351.5"/>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32"/>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1184777.08"/>
    <n v="1150814.03"/>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199796.40000000002"/>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381000"/>
    <n v="329303.80000000005"/>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4621513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476273.7"/>
    <n v="347236.06999999995"/>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4241051.9800000004"/>
    <n v="2601713.89"/>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8104328.0499999989"/>
    <n v="6803695.3899999987"/>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662377"/>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900000"/>
    <n v="198274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295407533"/>
    <n v="294586802.61999995"/>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27500000"/>
    <n v="6387134.1799999997"/>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20900000"/>
    <n v="19210355"/>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20075000"/>
    <n v="9503505.25"/>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50300000"/>
    <n v="27819662.859999999"/>
  </r>
  <r>
    <s v="2024"/>
    <x v="0"/>
    <x v="0"/>
    <x v="0"/>
    <x v="0"/>
    <s v="2 - Poder Ejecutivo"/>
    <s v="0210 - MINISTERIO DE AGRICULTURA"/>
    <s v="0001 - MINISTERIO DE AGRICULTURA"/>
    <x v="1"/>
    <x v="12"/>
    <x v="32"/>
    <s v="2.2 - CONTRATACIÓN DE SERVICIOS"/>
    <s v="2.2.6 - SEGUROS"/>
    <s v="N"/>
    <s v="00 - N/A"/>
    <s v="10 - FONDO GENERAL"/>
    <s v="(en blanco)"/>
    <s v="99 - MULTIPROVINCIAL"/>
    <n v="46000000"/>
    <n v="41200000"/>
    <n v="39431356.21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76400000"/>
    <n v="65294234.039999999"/>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454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98330000"/>
    <n v="60364275.519999996"/>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8443500"/>
    <n v="975189.929999999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2590000"/>
    <n v="1310761.7"/>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8649858"/>
    <n v="3492964.5800000005"/>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6800000"/>
    <n v="3419947.16"/>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385850000"/>
    <n v="313762243.23999989"/>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11926531"/>
    <n v="5018874.04"/>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3157934946"/>
    <n v="2162063237.9300008"/>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428526818"/>
    <n v="257014607.5"/>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461470003"/>
    <n v="329722205.66000003"/>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3500000"/>
    <n v="5310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4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1600000"/>
    <n v="880177.29"/>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8500000"/>
    <n v="4272302.1399999997"/>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25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27640000"/>
    <n v="3550817.7199999997"/>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22800000"/>
    <n v="12380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8000000"/>
    <n v="5090196.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5000000"/>
    <n v="1778141.29"/>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86430000"/>
    <n v="46747745.599999994"/>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12085250"/>
    <n v="2655516.7799999998"/>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3000000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1730000"/>
    <n v="9565736.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9765276"/>
    <n v="3015203.8500000006"/>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1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79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400322471"/>
    <n v="274267497.36000007"/>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22805573"/>
    <n v="965775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45546267"/>
    <n v="27402784.529999997"/>
  </r>
  <r>
    <s v="2024"/>
    <x v="0"/>
    <x v="0"/>
    <x v="0"/>
    <x v="0"/>
    <s v="2 - Poder Ejecutivo"/>
    <s v="0210 - MINISTERIO DE AGRICULTURA"/>
    <s v="0002 - DIRECCION GENERAL DE GANADERIA"/>
    <x v="1"/>
    <x v="12"/>
    <x v="32"/>
    <s v="2.1 - REMUNERACIONES Y CONTRIBUCIONES"/>
    <s v="2.1.2 - SOBRESUELDOS"/>
    <s v="N"/>
    <s v="00 - N/A"/>
    <s v="20 - FONDOS CON DESTINO ESPECÍFICO"/>
    <s v="(en blanco)"/>
    <s v="99 - MULTIPROVINCIAL"/>
    <n v="0"/>
    <n v="3778073"/>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62722740"/>
    <n v="41570358.449999981"/>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916354"/>
    <n v="1485874.53"/>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17488400"/>
    <n v="15178249.430000005"/>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1088925"/>
    <n v="966926.65999999992"/>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3100000"/>
    <n v="1786928.66"/>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34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2486624"/>
    <n v="961599.04"/>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8458363"/>
    <n v="6820354.12000000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6305237"/>
    <n v="3744407.8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5197210"/>
    <n v="4534684.18"/>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320000"/>
    <n v="942537.3"/>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3527849"/>
    <n v="1648149.65"/>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1176186"/>
    <n v="132874.23999999999"/>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2434685"/>
    <n v="961729.4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18597886"/>
    <n v="11670872.779999999"/>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1091000"/>
    <n v="399968.4"/>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57015"/>
    <n v="31328.28"/>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41935952"/>
    <n v="19520419.42000000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16900486"/>
    <n v="4794677.2499999991"/>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11814592"/>
    <n v="7542674.2000000002"/>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2777600"/>
    <n v="93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1730858"/>
    <n v="1129193.1799999997"/>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703692"/>
    <n v="413270.80000000005"/>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472000"/>
    <n v="269348.45"/>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1100000"/>
    <n v="97022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805000"/>
    <n v="658017.8200000000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800000"/>
    <n v="554725.84000000008"/>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635556"/>
    <n v="200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507046"/>
    <n v="494329.75000000006"/>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11593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5000"/>
    <n v="5841"/>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1605000"/>
    <n v="98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224521"/>
    <n v="56264.3"/>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108029647"/>
    <n v="71407333.409999996"/>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19531000"/>
    <n v="7889687.720000000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16426664"/>
    <n v="10582173.739999996"/>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3090000"/>
    <n v="2577870.8100000005"/>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675000"/>
    <n v="457212.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5090230"/>
    <n v="3743204.9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340137"/>
    <n v="273774.21999999997"/>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5209747"/>
    <n v="2628242.17"/>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2215663"/>
    <n v="1689157.5299999996"/>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2416292"/>
    <n v="669413.06000000006"/>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808666"/>
    <n v="1351820.8499999999"/>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1569000"/>
    <n v="1212832.1499999999"/>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362844"/>
    <n v="287855.12000000005"/>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458250"/>
    <n v="25117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462231"/>
    <n v="224627.74"/>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367635"/>
    <n v="130839"/>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112670"/>
    <n v="78701.119999999981"/>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4552782"/>
    <n v="3059969.7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2888219"/>
    <n v="1631207.3500000006"/>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39721000"/>
    <n v="30161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2508000"/>
    <n v="1199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5510504.2800000003"/>
    <n v="4550311.4000000004"/>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275629.72"/>
    <n v="990264.55000000016"/>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15413000"/>
    <n v="47585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4587000"/>
    <n v="723558.77"/>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2706100000"/>
    <n v="1940918188.1600003"/>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213856285"/>
    <n v="173184611.60999998"/>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317600000"/>
    <n v="202303695.05999988"/>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17500000"/>
    <n v="6658377.6000000006"/>
  </r>
  <r>
    <s v="2024"/>
    <x v="0"/>
    <x v="0"/>
    <x v="0"/>
    <x v="0"/>
    <s v="2 - Poder Ejecutivo"/>
    <s v="0211 - MINISTERIO DE OBRAS PÚBLICAS Y COMUNICACIONES"/>
    <s v="0001 - MINISTERIO DE OBRAS PUBLICAS Y COMUNICACIONES"/>
    <x v="1"/>
    <x v="11"/>
    <x v="26"/>
    <s v="2.3 - MATERIALES Y SUMINISTROS"/>
    <s v="2.3.1 - ALIMENTOS Y PRODUCTOS AGROFORESTALES"/>
    <s v="N"/>
    <s v="00 - N/A"/>
    <s v="70 - DONACION EXTERNA"/>
    <s v="(en blanco)"/>
    <s v="99 - MULTIPROVINCIAL"/>
    <n v="0"/>
    <n v="8535897"/>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24000000"/>
    <n v="23287794.8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8300000"/>
    <n v="1919580.0699999998"/>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1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30900000"/>
    <n v="24303844.599999998"/>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70 - DONACION EXTERNA"/>
    <s v="(en blanco)"/>
    <s v="99 - MULTIPROVINCIAL"/>
    <n v="0"/>
    <n v="21509103"/>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394800000"/>
    <n v="254088513.42000005"/>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36804518"/>
    <n v="17284922.07"/>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781491829"/>
    <n v="550704548.98999977"/>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203960000"/>
    <n v="18272571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298531271"/>
    <n v="210699207.28"/>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260200000"/>
    <n v="165197436.25000003"/>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107400000"/>
    <n v="80532115.00999999"/>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182600000"/>
    <n v="160120516.05000007"/>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50800000"/>
    <n v="14115655.19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80668229"/>
    <n v="32819277.829999998"/>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124000000"/>
    <n v="90635419.7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28798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69613003"/>
    <n v="46229160.909999996"/>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8267000"/>
    <n v="83706817.970000014"/>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65000000"/>
    <n v="64739503.04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36481660"/>
    <n v="15626896.670000002"/>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94798768"/>
    <n v="74329961.81000000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141310180"/>
    <n v="10757862.49000000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42919300"/>
    <n v="27808243.540000003"/>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4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5150700"/>
    <n v="380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40500000"/>
    <n v="39146609.68"/>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8900000"/>
    <n v="27976522.509999998"/>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65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3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15587124.449999999"/>
    <n v="15274228.860000001"/>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81142561"/>
    <n v="15433156.7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127500000"/>
    <n v="107154029.0700000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45350000"/>
    <n v="31568497.729999997"/>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84038590.650000006"/>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22000000"/>
    <n v="12754500.960000003"/>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228772213"/>
    <n v="151642609.90999997"/>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32822288"/>
    <n v="16501028.38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29853431"/>
    <n v="21931676.37999999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6113040"/>
    <n v="4436154.6899999995"/>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2262600"/>
    <n v="106980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100000"/>
    <n v="14842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6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16494078"/>
    <n v="10696632.93"/>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3767418"/>
    <n v="2900270.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3705000"/>
    <n v="224766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4708000"/>
    <n v="1255227.24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7786510"/>
    <n v="3510960.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6446724.8700000001"/>
    <n v="4298628.5299999993"/>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536162.73"/>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528653"/>
    <n v="495750.8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1540233.4500000002"/>
    <n v="1468344.9"/>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8497852.9900000002"/>
    <n v="7551816.0000000009"/>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24026909.91"/>
    <n v="17416571.5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10503430.050000001"/>
    <n v="9382678.879999999"/>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1023651225"/>
    <n v="709989079.06000006"/>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180200000"/>
    <n v="101049277.48999998"/>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136842125"/>
    <n v="101201686.72"/>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627424690"/>
    <n v="523445672.86000013"/>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1000000"/>
    <n v="300758.40000000002"/>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20944223"/>
    <n v="20644785.650000002"/>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en blanco)"/>
    <s v="99 - MULTIPROVINCIAL"/>
    <n v="0"/>
    <n v="25000000"/>
    <n v="15166811.120000001"/>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13100000"/>
    <n v="10248859.68"/>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5200000"/>
    <n v="192140335.72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6517093"/>
    <n v="4627917.359999999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1298657004.79"/>
    <n v="1292692371.42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47700000"/>
    <n v="39654002.1999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309842041.20999998"/>
    <n v="181057118.96999997"/>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1800000"/>
    <n v="10198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4200000"/>
    <n v="3147414.03"/>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3500000"/>
    <n v="1806064.81"/>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42800000"/>
    <n v="42186452"/>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29200000"/>
    <n v="27537860.13000000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5900000"/>
    <n v="5068717.3099999996"/>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21200000"/>
    <n v="13384924.409999998"/>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46800000"/>
    <n v="29426708.300000001"/>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40000000"/>
    <n v="30890460.410000004"/>
  </r>
  <r>
    <s v="2024"/>
    <x v="0"/>
    <x v="0"/>
    <x v="0"/>
    <x v="0"/>
    <s v="2 - Poder Ejecutivo"/>
    <s v="0211 - MINISTERIO DE OBRAS PÚBLICAS Y COMUNICACIONES"/>
    <s v="0003 - OFICINA PARA EL REORDENAMIENTO DEL TRANSPORTE"/>
    <x v="1"/>
    <x v="11"/>
    <x v="60"/>
    <s v="2.2 - CONTRATACIÓN DE SERVICIOS"/>
    <s v="2.2.6 - SEGUROS"/>
    <s v="N"/>
    <s v="00 - N/A"/>
    <s v="20 - FONDOS CON DESTINO ESPECÍFICO"/>
    <s v="(en blanco)"/>
    <s v="99 - MULTIPROVINCIAL"/>
    <n v="0"/>
    <n v="0"/>
    <n v="0"/>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350000000"/>
    <n v="200656316.39000002"/>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157161701.41"/>
    <n v="98234654.739999995"/>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26055000"/>
    <n v="20344798.71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21603350.719999999"/>
    <n v="14880418.339999992"/>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5001000.28"/>
    <n v="3101369.51"/>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1050000"/>
    <n v="409547.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2350000"/>
    <n v="9676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10631884"/>
    <n v="4316261.9600000009"/>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3300000"/>
    <n v="2631778.86"/>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3781830"/>
    <n v="1442269.62"/>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7313798.3600000003"/>
    <n v="4704943.41"/>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1740872"/>
    <n v="82665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1004710"/>
    <n v="341894.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1330000"/>
    <n v="166203"/>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527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4104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5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652297"/>
    <n v="324678.5600000000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6953290"/>
    <n v="5474728.6400000006"/>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6085600"/>
    <n v="3358413.56"/>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152690272.38"/>
    <n v="102259430.89999998"/>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29370474"/>
    <n v="795306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21038134.620000001"/>
    <n v="15415088.43"/>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8169695"/>
    <n v="5261887.6000000015"/>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3840000"/>
    <n v="161891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361985"/>
    <n v="357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1829620"/>
    <n v="2301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1734535"/>
    <n v="800377.20000000007"/>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390838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1332500"/>
    <n v="174240.61000000002"/>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460500"/>
    <n v="83816.820000000007"/>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1526000"/>
    <n v="1223108.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1246000"/>
    <n v="246294.12"/>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3179200"/>
    <n v="1105830.2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7373000"/>
    <n v="5102650.889999999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6614800"/>
    <n v="3633762.5899999994"/>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45430000"/>
    <n v="23596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9070000"/>
    <n v="373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6106204"/>
    <n v="3555712.1399999997"/>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1810000"/>
    <n v="1417495.44"/>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2300000"/>
    <n v="15466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2230000"/>
    <n v="1894691.46"/>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720000"/>
    <n v="480746.040000000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3466000"/>
    <n v="2796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2000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5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253089310"/>
    <n v="133319090.62"/>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73591843"/>
    <n v="22600531.84"/>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2438120"/>
    <n v="1156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24085627"/>
    <n v="16180979.030000001"/>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9000000"/>
    <n v="6449811.8300000019"/>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27076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13323624"/>
    <n v="4573786.1099999985"/>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9480537.4800000004"/>
    <n v="6176872.3100000005"/>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7959217.8699999992"/>
    <n v="1929307.6300000008"/>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3832197"/>
    <n v="11093644.200000001"/>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4362221"/>
    <n v="5141213.26"/>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084703.6400000006"/>
    <n v="1475610.3"/>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2380759.8600000003"/>
    <n v="1436465.589999999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4716827.1900000004"/>
    <n v="1212546.4100000001"/>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16514.2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834713.12"/>
    <n v="613807.99"/>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333750"/>
    <n v="177766.77000000002"/>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6451009.57"/>
    <n v="5014614.18"/>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710431.2599999998"/>
    <n v="2905866.5699999994"/>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3410000"/>
    <n v="175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1571238"/>
    <n v="108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538940"/>
    <n v="266074.47000000009"/>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222725"/>
    <n v="165132"/>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777237157.65999997"/>
    <n v="519450313.2900000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691448789.5"/>
    <n v="440036589.17000008"/>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155090202.02000001"/>
    <n v="90733515.49000001"/>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307502125.50000006"/>
    <n v="158561896.95999998"/>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680616.08999999985"/>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20000"/>
    <n v="10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en blanco)"/>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110414942.31999999"/>
    <n v="78033109.4000000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97599721"/>
    <n v="64613163.060000122"/>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30103210"/>
    <n v="26412306.859999999"/>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54900000"/>
    <n v="17547578.07000000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77198795"/>
    <n v="30775651.31000000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49050000"/>
    <n v="80723374.629999995"/>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650000"/>
    <n v="56362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37513162"/>
    <n v="32260435.629999992"/>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1309143"/>
    <n v="366329.45"/>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17900000"/>
    <n v="4923261.76"/>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460000"/>
    <n v="854673.9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336442806"/>
    <n v="199670079.86000004"/>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1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97000000"/>
    <n v="78532203.860000029"/>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4023230"/>
    <n v="1883317.03000000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62850000"/>
    <n v="10204869.010000002"/>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22546140"/>
    <n v="12930163.44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266553308"/>
    <n v="49352523.54000001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809160"/>
    <n v="12625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03800000"/>
    <n v="46383319.980000004"/>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11900000"/>
    <n v="2656009.9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6200000"/>
    <n v="1243779"/>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40264000"/>
    <n v="12746604.590000002"/>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3220000"/>
    <n v="896212.30999999994"/>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21855400"/>
    <n v="7315970.18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75528200"/>
    <n v="32034755.069999997"/>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9142719"/>
    <n v="5548513.350000000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664927410"/>
    <n v="6421342.7700000014"/>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173817545"/>
    <n v="128038776.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60199048"/>
    <n v="25064816.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38003760"/>
    <n v="29066186.60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17037142"/>
    <n v="8059485.79"/>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en blanco)"/>
    <s v="99 - MULTIPROVINCIAL"/>
    <n v="0"/>
    <n v="630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6451003"/>
    <n v="3826905.6799999978"/>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9533433"/>
    <n v="3796235.9199999967"/>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5180000"/>
    <n v="4202987.8600000003"/>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139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784180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7024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1062339"/>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969000"/>
    <n v="8577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562642"/>
    <n v="42155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108472623"/>
    <n v="993345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35450000"/>
    <n v="29383727.419999998"/>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3130599"/>
    <n v="183621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1402869.75"/>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800000"/>
    <n v="365639.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30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13606262.74"/>
    <n v="13239859.1899999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3156403.51"/>
    <n v="1851575.8499999996"/>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90914000"/>
    <n v="62072055.459999993"/>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130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18066200"/>
    <n v="8467608.0300000012"/>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12555000"/>
    <n v="9352995.700000001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6440000"/>
    <n v="5182051.0799999991"/>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24166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5684000"/>
    <n v="4430069.2399999993"/>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1720000"/>
    <n v="990852.1499999999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4340000"/>
    <n v="4071902.76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11455000"/>
    <n v="8871122.34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3815000"/>
    <n v="2338179.9900000002"/>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290000"/>
    <n v="171610.95"/>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3028225"/>
    <n v="12986409.78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33025135.469999999"/>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70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40964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6405000"/>
    <n v="5159850.0500000007"/>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1505332"/>
    <n v="1344108.3299999998"/>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78781850"/>
    <n v="5163685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22190183"/>
    <n v="82885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9"/>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en blanco)"/>
    <s v="99 - MULTIPROVINCIAL"/>
    <n v="0"/>
    <n v="960000"/>
    <n v="89600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11050637"/>
    <n v="7781465.7100000009"/>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3952000"/>
    <n v="2837274.71"/>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1670000"/>
    <n v="1035679.52"/>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1740000"/>
    <n v="1341491.120000000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14552617"/>
    <n v="9847419.120000001"/>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3300000"/>
    <n v="1194321.8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2734000"/>
    <n v="797538.75999999989"/>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7960000"/>
    <n v="4577170.75"/>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400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79546.03"/>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890000"/>
    <n v="705731.18"/>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1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3330000"/>
    <n v="24975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2635000"/>
    <n v="2019843.7799999998"/>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63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32771100"/>
    <n v="23254894.89000000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6480231"/>
    <n v="2377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4565659.5999999996"/>
    <n v="3291818.16"/>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1756384"/>
    <n v="1272040.1300000001"/>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3800000"/>
    <n v="1628468.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67600"/>
    <n v="152808.3599999999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23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3675610"/>
    <n v="896461.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25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159014.34"/>
    <n v="52634.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745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25300"/>
    <n v="23187"/>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276137.18000000005"/>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542646.47"/>
    <n v="175341.5"/>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3167300"/>
    <n v="2361449.19"/>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700875.59"/>
    <n v="437132.29000000004"/>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50600000"/>
    <n v="3371105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6905126"/>
    <n v="571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7080000"/>
    <n v="5047784.1100000003"/>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2310000"/>
    <n v="1763510.1"/>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30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2782000"/>
    <n v="15074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900000"/>
    <n v="649795.4"/>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1418000"/>
    <n v="679840.83000000007"/>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300000"/>
    <n v="84759.4"/>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50000"/>
    <n v="4271.6000000000004"/>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5150000"/>
    <n v="4259560.4000000004"/>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1410000"/>
    <n v="566745.84000000008"/>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869041070"/>
    <n v="610666227.38000011"/>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282868842"/>
    <n v="106327091.78999999"/>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53683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141800000"/>
    <n v="87077836.459999949"/>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75100730"/>
    <n v="55910539.06000001"/>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3000000"/>
    <n v="1890499.59"/>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723326082"/>
    <n v="679852833.59000015"/>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718617685"/>
    <n v="357826535.65999997"/>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6781962"/>
    <n v="5751553.259999999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37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161770980"/>
    <n v="124816980.11999999"/>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30000000"/>
    <n v="1304433.92"/>
  </r>
  <r>
    <s v="2024"/>
    <x v="0"/>
    <x v="0"/>
    <x v="0"/>
    <x v="0"/>
    <s v="2 - Poder Ejecutivo"/>
    <s v="0213 - MINISTERIO DE TURISMO"/>
    <s v="0001 - MINISTERIO DE TURISMO"/>
    <x v="1"/>
    <x v="17"/>
    <x v="65"/>
    <s v="2.2 - CONTRATACIÓN DE SERVICIOS"/>
    <s v="2.2.6 - SEGUROS"/>
    <s v="N"/>
    <s v="00 - N/A"/>
    <s v="10 - FONDO GENERAL"/>
    <s v="(en blanco)"/>
    <s v="99 - MULTIPROVINCIAL"/>
    <n v="44314300"/>
    <n v="23814300"/>
    <n v="19776118.589999996"/>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17693470"/>
    <n v="8211778.6999999993"/>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18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47842110"/>
    <n v="21347804.5"/>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1500000"/>
    <n v="129485"/>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19300175"/>
    <n v="16913646.280000001"/>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887653"/>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3298917"/>
    <n v="1403521.11"/>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5956323"/>
    <n v="2635219.1"/>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3744287"/>
    <n v="1986078.56"/>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20086.34"/>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3291843"/>
    <n v="1958917.0000000002"/>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833324"/>
    <n v="201370.07"/>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33634531"/>
    <n v="29297948.370000001"/>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20125141"/>
    <n v="9673469.2299999967"/>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321840000"/>
    <n v="225447079.01999998"/>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45000000"/>
    <n v="18084171.379999999"/>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en blanco)"/>
    <s v="99 - MULTIPROVINCIAL"/>
    <n v="0"/>
    <n v="6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18500000"/>
    <n v="13544444.960000001"/>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4350000"/>
    <n v="2125575.2199999997"/>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6000000"/>
    <n v="1658397.26"/>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25500000"/>
    <n v="11424234"/>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2600000"/>
    <n v="534051.18999999994"/>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18100000"/>
    <n v="9824182.25"/>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33600000"/>
    <n v="16860495.050000001"/>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46800000"/>
    <n v="7543126.9799999995"/>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30682800"/>
    <n v="6496101.620000001"/>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667200"/>
    <n v="3798758.9899999998"/>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4100000"/>
    <n v="1299768.6299999999"/>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3300000"/>
    <n v="989253"/>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4620145.63"/>
    <n v="2104895.6199999996"/>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20700000"/>
    <n v="52105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19803850.649999999"/>
    <n v="4846134.5699999994"/>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3872921461.4000001"/>
    <n v="3227434549.749999"/>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524999.97000000009"/>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941981666"/>
    <n v="887023105.71000004"/>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80913104"/>
    <n v="210684827.96999997"/>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212580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827332944.36000001"/>
    <n v="689444120.20000005"/>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63333333.2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282897196"/>
    <n v="209020254.24999994"/>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7800000"/>
    <n v="58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37480169"/>
    <n v="28110126.780000009"/>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7575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13400000"/>
    <n v="10050000.02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133365000"/>
    <n v="10002375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27916000"/>
    <n v="23263333.400000006"/>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79378201.53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5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9764395"/>
    <n v="7323296.040000003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90223076.019999996"/>
    <n v="75185893.299999982"/>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68867353"/>
    <n v="51650514.71999998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5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12510679"/>
    <n v="9383009.2200000007"/>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64822335.199999988"/>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454593777"/>
    <n v="348533188.01999998"/>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6880000"/>
    <n v="5160000.059999999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34654446"/>
    <n v="25990834.590000018"/>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1275866"/>
    <n v="948566.10999999964"/>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15737449"/>
    <n v="11811420.14000000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14714953"/>
    <n v="10999548.04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364385907"/>
    <n v="264688677.20999953"/>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708333.2999999999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226023369"/>
    <n v="150772245.84000021"/>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1024885644.5699999"/>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7261740"/>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5790345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219960312.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336007264"/>
    <n v="218719599.66000003"/>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84162824"/>
    <n v="51773036.600000001"/>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44780292"/>
    <n v="32472088.019999973"/>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25525000"/>
    <n v="20588861.969999999"/>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6681896"/>
    <n v="3291511.8499999996"/>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7300000"/>
    <n v="1816750.4"/>
  </r>
  <r>
    <s v="2024"/>
    <x v="0"/>
    <x v="0"/>
    <x v="0"/>
    <x v="0"/>
    <s v="2 - Poder Ejecutivo"/>
    <s v="0215 - MINISTERIO DE LA MUJER"/>
    <s v="0001 - MINISTERIO DE LA MUJER"/>
    <x v="0"/>
    <x v="0"/>
    <x v="10"/>
    <s v="2.2 - CONTRATACIÓN DE SERVICIOS"/>
    <s v="2.2.3 - VIÁTICOS"/>
    <s v="N"/>
    <s v="00 - N/A"/>
    <s v="10 - FONDO GENERAL"/>
    <s v="(en blanco)"/>
    <s v="99 - MULTIPROVINCIAL"/>
    <n v="4560000"/>
    <n v="6543200"/>
    <n v="4769598.3499999996"/>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2768573"/>
    <n v="2168333.7800000003"/>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37861320"/>
    <n v="31797565.500000004"/>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6900000"/>
    <n v="2290380"/>
  </r>
  <r>
    <s v="2024"/>
    <x v="0"/>
    <x v="0"/>
    <x v="0"/>
    <x v="0"/>
    <s v="2 - Poder Ejecutivo"/>
    <s v="0215 - MINISTERIO DE LA MUJER"/>
    <s v="0001 - MINISTERIO DE LA MUJER"/>
    <x v="0"/>
    <x v="0"/>
    <x v="10"/>
    <s v="2.2 - CONTRATACIÓN DE SERVICIOS"/>
    <s v="2.2.6 - SEGUROS"/>
    <s v="N"/>
    <s v="00 - N/A"/>
    <s v="10 - FONDO GENERAL"/>
    <s v="(en blanco)"/>
    <s v="99 - MULTIPROVINCIAL"/>
    <n v="4230000"/>
    <n v="2806432"/>
    <n v="2457103.56"/>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5000000"/>
    <n v="3347427.4899999998"/>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16598116"/>
    <n v="15059451.170000002"/>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10016000"/>
    <n v="8327265.2100000009"/>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3809929"/>
    <n v="2074968.7200000004"/>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2016548"/>
    <n v="1229864.83"/>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2124417"/>
    <n v="1726916.4400000002"/>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30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541568"/>
    <n v="278732.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313875"/>
    <n v="33820.8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8066000"/>
    <n v="6374372.0500000007"/>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5674327"/>
    <n v="3735172.8099999991"/>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550000"/>
    <n v="501713.88"/>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3089944.89"/>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7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46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377565"/>
    <n v="24505.3"/>
  </r>
  <r>
    <s v="2024"/>
    <x v="0"/>
    <x v="0"/>
    <x v="0"/>
    <x v="0"/>
    <s v="2 - Poder Ejecutivo"/>
    <s v="0215 - MINISTERIO DE LA MUJER"/>
    <s v="0001 - MINISTERIO DE LA MUJER"/>
    <x v="1"/>
    <x v="2"/>
    <x v="3"/>
    <s v="2.2 - CONTRATACIÓN DE SERVICIOS"/>
    <s v="2.2.5 - ALQUILERES Y RENTAS"/>
    <s v="N"/>
    <s v="00 - N/A"/>
    <s v="70 - DONACION EXTERNA"/>
    <s v="(en blanco)"/>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7048959.3600000003"/>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1660000"/>
    <n v="610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3302802"/>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6888413"/>
    <n v="1289527.3599999999"/>
  </r>
  <r>
    <s v="2024"/>
    <x v="0"/>
    <x v="0"/>
    <x v="0"/>
    <x v="0"/>
    <s v="2 - Poder Ejecutivo"/>
    <s v="0215 - MINISTERIO DE LA MUJER"/>
    <s v="0001 - MINISTERIO DE LA MUJER"/>
    <x v="2"/>
    <x v="3"/>
    <x v="4"/>
    <s v="2.2 - CONTRATACIÓN DE SERVICIOS"/>
    <s v="2.2.3 - VIÁTICOS"/>
    <s v="N"/>
    <s v="00 - N/A"/>
    <s v="10 - FONDO GENERAL"/>
    <s v="(en blanco)"/>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1272000"/>
    <n v="341846"/>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737551"/>
    <n v="697550.92999999993"/>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10301636"/>
    <n v="164099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112700"/>
    <n v="88676.67"/>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2355800"/>
    <n v="1105186.6499999999"/>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10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2486400"/>
    <n v="1096530.1299999999"/>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598560"/>
    <n v="501038.62"/>
  </r>
  <r>
    <s v="2024"/>
    <x v="0"/>
    <x v="0"/>
    <x v="0"/>
    <x v="0"/>
    <s v="2 - Poder Ejecutivo"/>
    <s v="0215 - MINISTERIO DE LA MUJER"/>
    <s v="0001 - MINISTERIO DE LA MUJER"/>
    <x v="2"/>
    <x v="5"/>
    <x v="8"/>
    <s v="2.2 - CONTRATACIÓN DE SERVICIOS"/>
    <s v="2.2.3 - VIÁTICOS"/>
    <s v="N"/>
    <s v="00 - N/A"/>
    <s v="10 - FONDO GENERAL"/>
    <s v="(en blanco)"/>
    <s v="99 - MULTIPROVINCIAL"/>
    <n v="700000"/>
    <n v="500000"/>
    <n v="100772.5"/>
  </r>
  <r>
    <s v="2024"/>
    <x v="0"/>
    <x v="0"/>
    <x v="0"/>
    <x v="0"/>
    <s v="2 - Poder Ejecutivo"/>
    <s v="0215 - MINISTERIO DE LA MUJER"/>
    <s v="0001 - MINISTERIO DE LA MUJER"/>
    <x v="2"/>
    <x v="5"/>
    <x v="8"/>
    <s v="2.2 - CONTRATACIÓN DE SERVICIOS"/>
    <s v="2.2.4 - TRANSPORTE Y ALMACENAJE"/>
    <s v="N"/>
    <s v="00 - N/A"/>
    <s v="10 - FONDO GENERAL"/>
    <s v="(en blanco)"/>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13359772"/>
    <n v="11673330.77"/>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3200000"/>
    <n v="1263870.5899999999"/>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8586240"/>
    <n v="3139511.5"/>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840000"/>
    <n v="65000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8500000"/>
    <n v="7004571.830000001"/>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4959121"/>
    <n v="1993834.08"/>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42226940"/>
    <n v="16911531.800000001"/>
  </r>
  <r>
    <s v="2024"/>
    <x v="0"/>
    <x v="0"/>
    <x v="0"/>
    <x v="0"/>
    <s v="2 - Poder Ejecutivo"/>
    <s v="0215 - MINISTERIO DE LA MUJER"/>
    <s v="0001 - MINISTERIO DE LA MUJER"/>
    <x v="2"/>
    <x v="5"/>
    <x v="9"/>
    <s v="2.2 - CONTRATACIÓN DE SERVICIOS"/>
    <s v="2.2.3 - VIÁTICOS"/>
    <s v="N"/>
    <s v="00 - N/A"/>
    <s v="10 - FONDO GENERAL"/>
    <s v="(en blanco)"/>
    <s v="99 - MULTIPROVINCIAL"/>
    <n v="1850000"/>
    <n v="2365764"/>
    <n v="755473.62"/>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1139900"/>
    <n v="664430.61"/>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24176000"/>
    <n v="18644689.91"/>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721406"/>
    <n v="1985850.32"/>
  </r>
  <r>
    <s v="2024"/>
    <x v="0"/>
    <x v="0"/>
    <x v="0"/>
    <x v="0"/>
    <s v="2 - Poder Ejecutivo"/>
    <s v="0215 - MINISTERIO DE LA MUJER"/>
    <s v="0001 - MINISTERIO DE LA MUJER"/>
    <x v="2"/>
    <x v="5"/>
    <x v="9"/>
    <s v="2.2 - CONTRATACIÓN DE SERVICIOS"/>
    <s v="2.2.6 - SEGUROS"/>
    <s v="N"/>
    <s v="00 - N/A"/>
    <s v="10 - FONDO GENERAL"/>
    <s v="(en blanco)"/>
    <s v="99 - MULTIPROVINCIAL"/>
    <n v="4400000"/>
    <n v="6959000"/>
    <n v="695900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5400000"/>
    <n v="2755514.81"/>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2627000"/>
    <n v="1075708.1400000001"/>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21184619"/>
    <n v="5752902.4000000004"/>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4270879"/>
    <n v="2482265.4"/>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1133962.49"/>
    <n v="159261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5906206"/>
    <n v="5459097.620000002"/>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1180166"/>
    <n v="1100992.4100000001"/>
  </r>
  <r>
    <s v="2024"/>
    <x v="0"/>
    <x v="0"/>
    <x v="0"/>
    <x v="0"/>
    <s v="2 - Poder Ejecutivo"/>
    <s v="0215 - MINISTERIO DE LA MUJER"/>
    <s v="0001 - MINISTERIO DE LA MUJER"/>
    <x v="2"/>
    <x v="5"/>
    <x v="9"/>
    <s v="2.3 - MATERIALES Y SUMINISTROS"/>
    <s v="2.3.2 - TEXTILES Y VESTUARIOS"/>
    <s v="N"/>
    <s v="00 - N/A"/>
    <s v="70 - DONACION EXTERNA"/>
    <s v="(en blanco)"/>
    <s v="99 - MULTIPROVINCIAL"/>
    <n v="0"/>
    <n v="8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245200"/>
    <n v="229200.00000000003"/>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207642.78000000003"/>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222000"/>
    <n v="1201766.1499999999"/>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370800"/>
    <n v="85714.12"/>
  </r>
  <r>
    <s v="2024"/>
    <x v="0"/>
    <x v="0"/>
    <x v="0"/>
    <x v="0"/>
    <s v="2 - Poder Ejecutivo"/>
    <s v="0215 - MINISTERIO DE LA MUJER"/>
    <s v="0001 - MINISTERIO DE LA MUJER"/>
    <x v="2"/>
    <x v="5"/>
    <x v="9"/>
    <s v="2.3 - MATERIALES Y SUMINISTROS"/>
    <s v="2.3.6 - PRODUCTOS DE MINERALES, METÁLICOS Y NO METÁLICOS"/>
    <s v="N"/>
    <s v="00 - N/A"/>
    <s v="70 - DONACION EXTERNA"/>
    <s v="(en blanco)"/>
    <s v="99 - MULTIPROVINCIAL"/>
    <n v="0"/>
    <n v="120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9520628"/>
    <n v="5649725.9899999993"/>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7356500"/>
    <n v="5795079.5899999989"/>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4480000"/>
    <n v="71781.010000000009"/>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1625000"/>
    <n v="55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250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183480"/>
    <n v="82302.55"/>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718091657"/>
    <n v="483279616.57000011"/>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225618716"/>
    <n v="73978187.230000004"/>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98948896"/>
    <n v="72417954.149999991"/>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97256732"/>
    <n v="69854714.829999968"/>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20218511"/>
    <n v="6555187.96"/>
  </r>
  <r>
    <s v="2024"/>
    <x v="0"/>
    <x v="0"/>
    <x v="0"/>
    <x v="0"/>
    <s v="2 - Poder Ejecutivo"/>
    <s v="0216 - MINISTERIO DE CULTURA"/>
    <s v="0001 - MINISTERIO DE CULTURA"/>
    <x v="2"/>
    <x v="8"/>
    <x v="20"/>
    <s v="2.2 - CONTRATACIÓN DE SERVICIOS"/>
    <s v="2.2.3 - VIÁTICOS"/>
    <s v="N"/>
    <s v="00 - N/A"/>
    <s v="10 - FONDO GENERAL"/>
    <s v="(en blanco)"/>
    <s v="99 - MULTIPROVINCIAL"/>
    <n v="17100000"/>
    <n v="13800000"/>
    <n v="7502217.5"/>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930000"/>
    <n v="545750.33000000007"/>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31407967"/>
    <n v="2319861.2300000004"/>
  </r>
  <r>
    <s v="2024"/>
    <x v="0"/>
    <x v="0"/>
    <x v="0"/>
    <x v="0"/>
    <s v="2 - Poder Ejecutivo"/>
    <s v="0216 - MINISTERIO DE CULTURA"/>
    <s v="0001 - MINISTERIO DE CULTURA"/>
    <x v="2"/>
    <x v="8"/>
    <x v="20"/>
    <s v="2.2 - CONTRATACIÓN DE SERVICIOS"/>
    <s v="2.2.6 - SEGUROS"/>
    <s v="N"/>
    <s v="00 - N/A"/>
    <s v="10 - FONDO GENERAL"/>
    <s v="(en blanco)"/>
    <s v="99 - MULTIPROVINCIAL"/>
    <n v="12251000"/>
    <n v="12251000"/>
    <n v="9164150.2799999993"/>
  </r>
  <r>
    <s v="2024"/>
    <x v="0"/>
    <x v="0"/>
    <x v="0"/>
    <x v="0"/>
    <s v="2 - Poder Ejecutivo"/>
    <s v="0216 - MINISTERIO DE CULTURA"/>
    <s v="0001 - MINISTERIO DE CULTURA"/>
    <x v="2"/>
    <x v="8"/>
    <x v="20"/>
    <s v="2.2 - CONTRATACIÓN DE SERVICIOS"/>
    <s v="2.2.6 - SEGUROS"/>
    <s v="N"/>
    <s v="00 - N/A"/>
    <s v="70 - DONACION EXTERNA"/>
    <s v="(en blanco)"/>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65846928"/>
    <n v="14887199.220000001"/>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120217627"/>
    <n v="42883828.390000001"/>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45158635"/>
    <n v="19429705.91"/>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5510000"/>
    <n v="1032972.06"/>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1050000"/>
    <n v="243720.6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2774150"/>
    <n v="2043676.1399999997"/>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193045"/>
    <n v="247106.05000000005"/>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22050100"/>
    <n v="14854096.389999999"/>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13489772"/>
    <n v="6039864.7999999989"/>
  </r>
  <r>
    <s v="2024"/>
    <x v="0"/>
    <x v="0"/>
    <x v="0"/>
    <x v="0"/>
    <s v="2 - Poder Ejecutivo"/>
    <s v="0216 - MINISTERIO DE CULTURA"/>
    <s v="0001 - MINISTERIO DE CULTURA"/>
    <x v="2"/>
    <x v="8"/>
    <x v="20"/>
    <s v="2.3 - MATERIALES Y SUMINISTROS"/>
    <s v="2.3.9 - PRODUCTOS Y ÚTILES VARIOS"/>
    <s v="N"/>
    <s v="00 - N/A"/>
    <s v="70 - DONACION EXTERNA"/>
    <s v="(en blanco)"/>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87593391.129999995"/>
    <n v="59484568.440000005"/>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11291146.560000001"/>
    <n v="8407836.9500000011"/>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40000"/>
    <n v="387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3989618.85"/>
    <n v="2059201.0099999998"/>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53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4655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52382902"/>
    <n v="40782656.780000001"/>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41895658"/>
    <n v="30087418.39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24835100"/>
    <n v="9820323.5899999999"/>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7528200"/>
    <n v="5919570.6599999992"/>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5750800"/>
    <n v="4604071.1300000008"/>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28175000"/>
    <n v="20694134.909999989"/>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588700"/>
    <n v="101812.26999999999"/>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1786000"/>
    <n v="1066653.8999999999"/>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2511000"/>
    <n v="4412158.58"/>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10715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351000"/>
    <n v="991700.94000000018"/>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850000"/>
    <n v="650299.97"/>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10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591000"/>
    <n v="282392.32000000001"/>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2182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4224000"/>
    <n v="3047699.8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295000"/>
    <n v="32101.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3137128"/>
    <n v="2019478.54"/>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170000"/>
    <n v="94264.89"/>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479589643"/>
    <n v="330903507.74000001"/>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75177763"/>
    <n v="40160460.020000003"/>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61780.97"/>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67362096"/>
    <n v="50319150.729999974"/>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27784499"/>
    <n v="27138571.939999994"/>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63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1751293"/>
    <n v="659691.79999999993"/>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905031"/>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2550000"/>
    <n v="1965331"/>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3300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410000"/>
    <n v="1005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4020507"/>
    <n v="1568135.58"/>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4854126"/>
    <n v="3099880.6400000006"/>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74566"/>
    <n v="2292681.7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en blanco)"/>
    <s v="99 - MULTIPROVINCIAL"/>
    <n v="0"/>
    <n v="300000"/>
    <n v="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7394257"/>
    <n v="4650459.2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780000"/>
    <n v="755679.34000000008"/>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6843185"/>
    <n v="3618913.4600000004"/>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350000"/>
    <n v="25000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1528532"/>
    <n v="658418.19999999995"/>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640000"/>
    <n v="64000.13"/>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15366208"/>
    <n v="550764.99999999988"/>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282925"/>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936052"/>
    <n v="526576.97"/>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83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428682"/>
    <n v="924696.74000000011"/>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9083405"/>
    <n v="5084485.6199999992"/>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6745458"/>
    <n v="2249112.1800000002"/>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275739"/>
    <n v="75822.76999999999"/>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200394843.16"/>
    <n v="134788129.15000004"/>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25483523"/>
    <n v="13064924.68"/>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27390408"/>
    <n v="20462150.11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53043702"/>
    <n v="36731505.990000002"/>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750000"/>
    <n v="2076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12103993"/>
    <n v="1270138.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1524046"/>
    <n v="514748.1"/>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434000"/>
    <n v="433666.5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26488.72"/>
    <n v="406274.26"/>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828176"/>
    <n v="604739.67999999993"/>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4298506.4000000004"/>
    <n v="3171964.92"/>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2250005.88"/>
    <n v="1484406.93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1350000"/>
    <n v="43923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260699532"/>
    <n v="171314857.84999999"/>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54255312"/>
    <n v="26211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35242208"/>
    <n v="24904208.440000013"/>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19750200"/>
    <n v="19153434.82"/>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4715501.12"/>
    <n v="2348344.1799999997"/>
  </r>
  <r>
    <s v="2024"/>
    <x v="0"/>
    <x v="0"/>
    <x v="0"/>
    <x v="0"/>
    <s v="2 - Poder Ejecutivo"/>
    <s v="0217 - MINISTERIO DE LA JUVENTUD"/>
    <s v="0001 - MINISTERIO DE LA JUVENTUD"/>
    <x v="2"/>
    <x v="4"/>
    <x v="5"/>
    <s v="2.2 - CONTRATACIÓN DE SERVICIOS"/>
    <s v="2.2.3 - VIÁTICOS"/>
    <s v="N"/>
    <s v="00 - N/A"/>
    <s v="10 - FONDO GENERAL"/>
    <s v="(en blanco)"/>
    <s v="99 - MULTIPROVINCIAL"/>
    <n v="5000000"/>
    <n v="4230107.3100000005"/>
    <n v="2823741.37"/>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174490"/>
    <n v="7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19234495"/>
    <n v="11669975.74"/>
  </r>
  <r>
    <s v="2024"/>
    <x v="0"/>
    <x v="0"/>
    <x v="0"/>
    <x v="0"/>
    <s v="2 - Poder Ejecutivo"/>
    <s v="0217 - MINISTERIO DE LA JUVENTUD"/>
    <s v="0001 - MINISTERIO DE LA JUVENTUD"/>
    <x v="2"/>
    <x v="4"/>
    <x v="5"/>
    <s v="2.2 - CONTRATACIÓN DE SERVICIOS"/>
    <s v="2.2.6 - SEGUROS"/>
    <s v="N"/>
    <s v="00 - N/A"/>
    <s v="10 - FONDO GENERAL"/>
    <s v="(en blanco)"/>
    <s v="99 - MULTIPROVINCIAL"/>
    <n v="395679"/>
    <n v="22465458.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4651531.4399999995"/>
    <n v="3297713.99"/>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19836415.530000001"/>
    <n v="13665582.779999999"/>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668000"/>
    <n v="1599653.239999999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810765.07000000007"/>
    <n v="281916.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298347.07999999996"/>
    <n v="11204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564535.37000000011"/>
    <n v="271261.55"/>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26457.550000000003"/>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259930.54000000004"/>
    <n v="193639.46"/>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172180.59"/>
    <n v="76390.95"/>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12438593.4"/>
    <n v="12271986.300000001"/>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4638193.95"/>
    <n v="2986690.9099999992"/>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15376708"/>
    <n v="5959903.1100000003"/>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3054215"/>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2137626"/>
    <n v="778607.9599999998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5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168217837"/>
    <n v="115892429.18000001"/>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9988800"/>
    <n v="7860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23200182"/>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26695213"/>
    <n v="17622075.030000009"/>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1443614"/>
    <n v="1205724.0000000002"/>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113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4455225"/>
    <n v="1215096"/>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9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2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14971331"/>
    <n v="10394731.98"/>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4817161"/>
    <n v="191406"/>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318553956"/>
    <n v="239755451.24999997"/>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1812000"/>
    <n v="138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2440644"/>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1693291"/>
    <n v="1228076.3799999999"/>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273906"/>
    <n v="206653.54"/>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12625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22024528"/>
    <n v="10501429.630000001"/>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27994600"/>
    <n v="18197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71398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3696354"/>
    <n v="1609068.9300000002"/>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3515053"/>
    <n v="2764149"/>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57890844"/>
    <n v="42482190.940000013"/>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17133200"/>
    <n v="1315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10829016"/>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9134842"/>
    <n v="6298284.3999999994"/>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2615501"/>
    <n v="2014801.819999999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5415064"/>
    <n v="2469935.02"/>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1572926"/>
    <n v="969759.9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2184630"/>
    <n v="844077.2"/>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212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7248743"/>
    <n v="3190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9012000"/>
    <n v="477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17211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1277574"/>
    <n v="483370.52999999997"/>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1338660"/>
    <n v="706860.79999999981"/>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208901.5"/>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34852026"/>
    <n v="23008525.270000003"/>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10608480"/>
    <n v="5335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7854164"/>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6833086"/>
    <n v="3503201.040000001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1643760"/>
    <n v="812886.27"/>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1242480"/>
    <n v="31870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374262824"/>
    <n v="264181160.07000005"/>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60468500"/>
    <n v="359470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5967267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38299206"/>
    <n v="21718741.15000002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6639089"/>
    <n v="5037859.209999999"/>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56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49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820000"/>
    <n v="119302.74"/>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4243440"/>
    <n v="3145695.7699999996"/>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1636612"/>
    <n v="834615.5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44097860"/>
    <n v="33728394"/>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2380312"/>
    <n v="32018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720542128"/>
    <n v="536089679.52000004"/>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84931007"/>
    <n v="64455421.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17526720"/>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19340963"/>
    <n v="11312134.050000001"/>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12032408"/>
    <n v="9877760.5800000019"/>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1668636"/>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7728420"/>
    <n v="4730424.2000000011"/>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4524000"/>
    <n v="157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236820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1002413"/>
    <n v="720824.50999999989"/>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640598"/>
    <n v="240838"/>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701633131"/>
    <n v="520954586.50000012"/>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353673580"/>
    <n v="250635333.31999999"/>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205137487"/>
    <n v="97375000.510000035"/>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37888800"/>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46489118"/>
    <n v="4342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110297161"/>
    <n v="77682603.940000013"/>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53412964"/>
    <n v="38015533.800000004"/>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68500000"/>
    <n v="41654991.410000019"/>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13128467"/>
    <n v="4441733.55"/>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36486205"/>
    <n v="13788850.89999999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25288080"/>
    <n v="14906616.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38115700"/>
    <n v="21349097.610000003"/>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354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100482600"/>
    <n v="87245138.55000001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29597116"/>
    <n v="17290714.629999999"/>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107334581"/>
    <n v="21390711.8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117022140.34999999"/>
    <n v="9225986.6699999999"/>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7718559"/>
    <n v="4086872.6100000003"/>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3410216"/>
    <n v="1037809.1599999999"/>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13162899"/>
    <n v="2366448.7200000002"/>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924155"/>
    <n v="225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3152647"/>
    <n v="1538051.57"/>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1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35852140"/>
    <n v="31531084.080000006"/>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119931839"/>
    <n v="13948397.5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26990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5720000"/>
    <n v="30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809952"/>
    <n v="454756.74999999994"/>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2815280"/>
    <n v="2733364.19"/>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3609000"/>
    <n v="3072584.95"/>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479872"/>
    <n v="300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9901374"/>
    <n v="6878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26058900"/>
    <n v="2060875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95433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3347605"/>
    <n v="878815.819999999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3825860"/>
    <n v="3132188.5099999988"/>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14270841"/>
    <n v="91775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11997520"/>
    <n v="354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328080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2253677"/>
    <n v="1270803.1299999999"/>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1415649"/>
    <n v="537703.71000000008"/>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501200"/>
    <n v="1485956.35"/>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928028.0499999998"/>
    <n v="5739575.049999999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27667850"/>
    <n v="15160289.42"/>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5082000"/>
    <n v="651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2776784"/>
    <n v="1725354.3300000003"/>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7825500"/>
    <n v="5330725.5199999986"/>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863398.94"/>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4255600"/>
    <n v="3443773.6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163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752641193.97000003"/>
    <n v="467251341.02999997"/>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154020865"/>
    <n v="102781764.2599999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95161958.029999986"/>
    <n v="70520169.309999868"/>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25150000"/>
    <n v="18674885.579999994"/>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14136837"/>
    <n v="2409927.0399999996"/>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8784200"/>
    <n v="1351779.3699999999"/>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3223044"/>
    <n v="115544.74"/>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51649000"/>
    <n v="35551787.170000002"/>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16485000"/>
    <n v="15534360.779999999"/>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13446000"/>
    <n v="2774602.2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327569988"/>
    <n v="174411776.10999995"/>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6885104.450000003"/>
    <n v="25012355"/>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1753852"/>
    <n v="3455424.67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6456000"/>
    <n v="3691644.5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5567169"/>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13050"/>
    <n v="13841.4"/>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40435000"/>
    <n v="3474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25401005.850000001"/>
    <n v="2866471.0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en blanco)"/>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1630000"/>
    <n v="8275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448386.6"/>
    <n v="1343012.28"/>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16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2538.48"/>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11640000"/>
    <n v="5379656.0800000001"/>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1790000"/>
    <n v="56757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35636660.200000003"/>
    <n v="17411087.299999997"/>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576788212.01999998"/>
    <n v="387786113.37"/>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4000000"/>
    <n v="3269771.0900000008"/>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35713068.979999997"/>
    <n v="30508926.930000003"/>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276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36734.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84723843"/>
    <n v="59105733.589999966"/>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43000000"/>
    <n v="22579026.469999999"/>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45862280"/>
    <n v="44218291.489999995"/>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9460679.6400000006"/>
    <n v="5211642.6100000003"/>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26209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1200000"/>
    <n v="1029272.8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2500000"/>
    <n v="1579425.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4152821.3100000005"/>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59722827"/>
    <n v="36808892.429999992"/>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8596949.5399999991"/>
    <n v="7685752.0700000003"/>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5400000"/>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0487019.130000001"/>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25199826.399999999"/>
    <n v="15857181.590000004"/>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67964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8350000"/>
    <n v="3644808.7199999997"/>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24536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3339320.3600000003"/>
    <n v="1295392.5699999998"/>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2273438"/>
    <n v="1262511.18"/>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1018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1345507.76"/>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105000"/>
    <n v="3269.2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320000"/>
    <n v="229300.7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3304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840152.2400000002"/>
    <n v="1226712.22"/>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20951579"/>
    <n v="10759364.85"/>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9107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10303745"/>
    <n v="8504913.5799999982"/>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445803345"/>
    <n v="283885136.73999995"/>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52155290"/>
    <n v="26849285.930000003"/>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59431548"/>
    <n v="43396821.780000001"/>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33787655"/>
    <n v="23531308.670000002"/>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1327500"/>
    <n v="9000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10593161"/>
    <n v="76290.649999999994"/>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34874229"/>
    <n v="21526206.2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6609601"/>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20095760"/>
    <n v="163264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4574794.4800000004"/>
    <n v="832621.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3028236.52"/>
    <n v="689833.89999999991"/>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1638405"/>
    <n v="129823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6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20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209325"/>
    <n v="2608.1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11213128.199999999"/>
    <n v="7186512.779999999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10249143.800000001"/>
    <n v="2938349.24"/>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26684796"/>
    <n v="204153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771000"/>
    <n v="6425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3652200"/>
    <n v="3038004.6300000004"/>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1045000"/>
    <n v="760194.89999999991"/>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1207283.2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743858.82000000007"/>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7475000"/>
    <n v="582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9520000"/>
    <n v="621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10660000"/>
    <n v="80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8944000"/>
    <n v="618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10530000"/>
    <n v="729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857015000"/>
    <n v="581493686.37000012"/>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5664000"/>
    <n v="4279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253000000"/>
    <n v="168996735.25000003"/>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20480.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1028110"/>
    <n v="868044.1300000001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1223418"/>
    <n v="926078.3500000000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1464296"/>
    <n v="1195793.82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1227000"/>
    <n v="920195.55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1449000"/>
    <n v="1086695.82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118810868"/>
    <n v="87011522.17000007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811653.63"/>
    <n v="648097.73"/>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36000000"/>
    <n v="29627339.739999995"/>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5517310.2999999998"/>
    <n v="2616169.7399999998"/>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17996150"/>
    <n v="9775423.6199999992"/>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6076460.7999999998"/>
    <n v="2949684.0899999994"/>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40626378.079999998"/>
    <n v="28720543.240000002"/>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7277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104498.98"/>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21640.36999999998"/>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67285.0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32180.42000000000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29685449.629999999"/>
    <n v="24519678.059999976"/>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15842299.109999999"/>
    <n v="9220068.8899999987"/>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33106118.289999999"/>
    <n v="13586405.83999999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7147675"/>
    <n v="4304036.359999999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39438548.789999999"/>
    <n v="27641047.41000000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3600000"/>
    <n v="2263080.8000000003"/>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2500000"/>
    <n v="1580332.07"/>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2600000"/>
    <n v="1015320.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793000"/>
    <n v="530762.8199999999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37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21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49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4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31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26216200"/>
    <n v="14771478.990000002"/>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11407000"/>
    <n v="4382889.1500000004"/>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1975000"/>
    <n v="99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197308"/>
    <n v="148115.97"/>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5764.54"/>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en blanco)"/>
    <s v="99 - MULTIPROVINCIAL"/>
    <n v="0"/>
    <n v="90000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334414002.71999991"/>
    <n v="233075965.02000007"/>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55146286.499999993"/>
    <n v="26897942.770000003"/>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46425098.780000001"/>
    <n v="33384945.07999999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20178200"/>
    <n v="13660836.43"/>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326426.9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22877302"/>
    <n v="9923664.6999999993"/>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12615073"/>
    <n v="4219124.22"/>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7409750"/>
    <n v="4090530.78"/>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9983940"/>
    <n v="9015751.580000000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5370700"/>
    <n v="2641379.9899999998"/>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5316893"/>
    <n v="1115062.2599999998"/>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3451650"/>
    <n v="1024200.6"/>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1034550"/>
    <n v="893921.10000000009"/>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649500"/>
    <n v="412007.6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1251666"/>
    <n v="944748.31"/>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8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5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7693500"/>
    <n v="6288152.169999999"/>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4814347"/>
    <n v="2610198.8899999997"/>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11227973.129999999"/>
    <n v="6664822.089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15958412"/>
    <n v="10546260.8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1425796.8699999999"/>
    <n v="1012649.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3563000"/>
    <n v="2339980.2599999998"/>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14330851.560000001"/>
    <n v="7584707.9199999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27924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6488256.54"/>
    <n v="4757677.539999999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50000"/>
    <n v="176137.28000000003"/>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1074971"/>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59999999998"/>
    <n v="147366.3300000000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863435.4"/>
    <n v="126429.6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4917125"/>
    <n v="4059083.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1777348.9"/>
    <n v="1186189.48"/>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169461162"/>
    <n v="127142127.60000001"/>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28002000"/>
    <n v="143710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22750051"/>
    <n v="18298268.269999996"/>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24785000"/>
    <n v="21186430.560000006"/>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515000"/>
    <n v="18585"/>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16610000"/>
    <n v="10039995"/>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21180000"/>
    <n v="15301079.529999996"/>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13070830"/>
    <n v="11738111.880000005"/>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3779500"/>
    <n v="1679498.9400000002"/>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4737349"/>
    <n v="1291702.2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4161000"/>
    <n v="2170701.3599999994"/>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804000"/>
    <n v="429700.98000000004"/>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366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435000"/>
    <n v="320242.38"/>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563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474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11390000"/>
    <n v="8126539.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2542170"/>
    <n v="1110413.9200000002"/>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261716598.81999999"/>
    <n v="180674173.71000001"/>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116342357.18000001"/>
    <n v="83786986.150000006"/>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75645743"/>
    <n v="44183074.229999989"/>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28084000"/>
    <n v="16646179.17"/>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41254061"/>
    <n v="27290637.230000015"/>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16976034"/>
    <n v="12476526.669999992"/>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24100000"/>
    <n v="17362106.609999996"/>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8524120"/>
    <n v="4348476.72"/>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4301955.2"/>
    <n v="3331128.28"/>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1550000"/>
    <n v="142943.2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1350000"/>
    <n v="483499.2300000001"/>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21308000"/>
    <n v="2319294.1400000006"/>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25750000"/>
    <n v="19789300.559999999"/>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26300000"/>
    <n v="7845438.1999999983"/>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38368423"/>
    <n v="14798430.420000002"/>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46200000"/>
    <n v="30226722.96000000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13150000"/>
    <n v="6489677.2299999995"/>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2751460"/>
    <n v="1301285.4100000001"/>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1100000"/>
    <n v="111732.32"/>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1536000"/>
    <n v="873000.28"/>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750000"/>
    <n v="92880.57"/>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35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12920000"/>
    <n v="9778856.300000000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8076464.8000000007"/>
    <n v="5398306.3400000008"/>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81328871.260000005"/>
    <n v="48966302.759999998"/>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55857413.5"/>
    <n v="40121973.32"/>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23299609"/>
    <n v="10542683.30000000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10279312.27"/>
    <n v="7292166.3099999996"/>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8492835.2999999989"/>
    <n v="6006309.9199999971"/>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12496235"/>
    <n v="7945665.4499999983"/>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246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650000"/>
    <n v="48581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5175089"/>
    <n v="3681164.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1707520"/>
    <n v="1298461.9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7150720"/>
    <n v="1742266.2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12743066"/>
    <n v="8561162.6400000025"/>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2120000"/>
    <n v="1044368.3700000001"/>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366253"/>
    <n v="257546.83999999997"/>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290000"/>
    <n v="180954.77000000002"/>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99247.53"/>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4604000"/>
    <n v="3451136.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1271600"/>
    <n v="1077542.2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425451438"/>
    <n v="253037270.0600000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89620492"/>
    <n v="58822342.690000005"/>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66568862"/>
    <n v="24517299.640000004"/>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31812996"/>
    <n v="17698953.55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53960480"/>
    <n v="37524542.120000012"/>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18257628"/>
    <n v="8815449.6300000008"/>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99808000"/>
    <n v="73239029.479999989"/>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327000"/>
    <n v="211307.65999999997"/>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01 - DISTRITO NACIONAL"/>
    <n v="0"/>
    <n v="7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102088005"/>
    <n v="96487965.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289690279"/>
    <n v="165535473.1800001"/>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5332999"/>
    <n v="3834877.99"/>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60739216"/>
    <n v="988854.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26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62199125"/>
    <n v="27037102.109999996"/>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6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4963679"/>
    <n v="3110226.8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01 - DISTRITO NACIONAL"/>
    <n v="0"/>
    <n v="50000"/>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1454903"/>
    <n v="893385.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01 - DISTRITO NACIONAL"/>
    <n v="0"/>
    <n v="11500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36000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3720090"/>
    <n v="1039580"/>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2052635"/>
    <n v="5493111.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49777768"/>
    <n v="8673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9926546"/>
    <n v="4511286.8599999994"/>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1362260"/>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86081"/>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8520008"/>
    <n v="6861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1275116"/>
    <n v="953872"/>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793903"/>
    <n v="940101.59"/>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17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7950546"/>
    <n v="14105810.419999998"/>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37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3784382"/>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760594773.41999996"/>
    <n v="508557222.90999991"/>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219750640"/>
    <n v="84912341.670000002"/>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104197401.58"/>
    <n v="75788074.780000001"/>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47954000"/>
    <n v="32134943.859999992"/>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56480610"/>
    <n v="12881673.859999998"/>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27568729"/>
    <n v="17993934.160000004"/>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2271260"/>
    <n v="300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92862361"/>
    <n v="36321917.059999995"/>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175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39325265"/>
    <n v="25570990.85000000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16702672"/>
    <n v="4526882.5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101492747"/>
    <n v="42518751.979999989"/>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50264580"/>
    <n v="17306142.739999998"/>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8866336"/>
    <n v="2782562.19"/>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13158616"/>
    <n v="1146612.1400000001"/>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4322553"/>
    <n v="2191903.1"/>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4797878"/>
    <n v="3600211.5200000005"/>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532735"/>
    <n v="298208.83999999997"/>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2862717"/>
    <n v="280475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7738526.1600000001"/>
    <n v="2241773.779999999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40937476"/>
    <n v="15529487.25999999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42610119"/>
    <n v="27897508.66"/>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2377089"/>
    <n v="208406.3999999999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81801682"/>
    <n v="22080841.140000008"/>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82235908"/>
    <n v="18120363.739999998"/>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42850400"/>
    <n v="33286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6650869"/>
    <n v="4961435.1800000006"/>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57800"/>
    <n v="1143147.6299999999"/>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44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73051153"/>
    <n v="35556563.209999993"/>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8944686"/>
    <n v="753668.36"/>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3023459.9"/>
    <n v="244691.8"/>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310160"/>
    <n v="98154"/>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4225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449046"/>
    <n v="2186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10642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6858257"/>
    <n v="2040530.1199999999"/>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1187200"/>
    <n v="711295.44"/>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979272"/>
    <n v="331422.01999999996"/>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115620375"/>
    <n v="79597560.210000008"/>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19700235"/>
    <n v="11882965.859999999"/>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9"/>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16066447"/>
    <n v="11984133.720000001"/>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3186568"/>
    <n v="2175082.8799999994"/>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225000"/>
    <n v="20827"/>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3500000"/>
    <n v="2403138.799999999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94775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80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2448938"/>
    <n v="2259441.7899999996"/>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2067857"/>
    <n v="1033592.820000000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887765"/>
    <n v="48951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5253532"/>
    <n v="2605192.2000000002"/>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398683"/>
    <n v="211737.06000000003"/>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122000"/>
    <n v="55224"/>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425000"/>
    <n v="201251.96999999997"/>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2500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030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3992000"/>
    <n v="2767317.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1715608"/>
    <n v="796203.51"/>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1300092628.0400002"/>
    <n v="851360120.86000013"/>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50101588.27999997"/>
    <n v="133825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215042978.68000001"/>
    <n v="128887582.00999999"/>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50900000"/>
    <n v="32732520.639999997"/>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59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61860000"/>
    <n v="49938404.460000008"/>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93605000"/>
    <n v="614713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5600000"/>
    <n v="10201251.52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3909800"/>
    <n v="1878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47051992"/>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135900000"/>
    <n v="106640470.20999998"/>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5988036.0900000036"/>
    <n v="1248036.089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64432038.859999999"/>
    <n v="56516977.029999986"/>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6092927"/>
    <n v="2832842.5899999994"/>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37488264.590000004"/>
    <n v="20277939.45000000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69022607.849999994"/>
    <n v="56865441.65000001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156575259.31"/>
    <n v="129734134.62999997"/>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24772626.289999999"/>
    <n v="14197303.4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36818030.010000005"/>
    <n v="19493891.43"/>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65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2522100"/>
    <n v="2003849.30999999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2555520.65"/>
    <n v="1211939.1100000001"/>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2001451"/>
    <n v="1933909.3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015500"/>
    <n v="413549.8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3530920"/>
    <n v="2797150.8099999996"/>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1857000"/>
    <n v="633975.9400000000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1336000"/>
    <n v="93212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592000"/>
    <n v="329985.13999999996"/>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460000"/>
    <n v="238987.38"/>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12780000"/>
    <n v="8366386.070000001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52645420"/>
    <n v="2084870.339999999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11178132.219999999"/>
    <n v="3847021.530000000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5815900"/>
    <n v="13815652.889999995"/>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852464.83"/>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5373894177"/>
    <n v="4499358505.6599998"/>
  </r>
  <r>
    <s v="2024"/>
    <x v="0"/>
    <x v="0"/>
    <x v="0"/>
    <x v="0"/>
    <s v="3 - Poder Judicial"/>
    <s v="0301 - PODER JUDICIAL"/>
    <s v="0001 - CONSEJO DEL PODER JUDICIAL"/>
    <x v="0"/>
    <x v="1"/>
    <x v="1"/>
    <s v="2.1 - REMUNERACIONES Y CONTRIBUCIONES"/>
    <s v="2.1.2 - SOBRESUELDOS"/>
    <s v="N"/>
    <s v="00 - N/A"/>
    <s v="10 - FONDO GENERAL"/>
    <s v="(en blanco)"/>
    <s v="99 - MULTIPROVINCIAL"/>
    <n v="919352460"/>
    <n v="1254181247"/>
    <n v="1182403831.36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229336322"/>
    <n v="191305733.06000006"/>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465171213"/>
    <n v="395563152"/>
  </r>
  <r>
    <s v="2024"/>
    <x v="0"/>
    <x v="0"/>
    <x v="0"/>
    <x v="0"/>
    <s v="3 - Poder Judicial"/>
    <s v="0301 - PODER JUDICIAL"/>
    <s v="0001 - CONSEJO DEL PODER JUDICIAL"/>
    <x v="0"/>
    <x v="1"/>
    <x v="1"/>
    <s v="2.2 - CONTRATACIÓN DE SERVICIOS"/>
    <s v="2.2.1 - SERVICIOS BÁSICOS"/>
    <s v="N"/>
    <s v="00 - N/A"/>
    <s v="10 - FONDO GENERAL"/>
    <s v="(en blanco)"/>
    <s v="99 - MULTIPROVINCIAL"/>
    <n v="339277682"/>
    <n v="339277682"/>
    <n v="283081326"/>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6936592"/>
    <n v="6338458"/>
  </r>
  <r>
    <s v="2024"/>
    <x v="0"/>
    <x v="0"/>
    <x v="0"/>
    <x v="0"/>
    <s v="3 - Poder Judicial"/>
    <s v="0301 - PODER JUDICIAL"/>
    <s v="0001 - CONSEJO DEL PODER JUDICIAL"/>
    <x v="0"/>
    <x v="1"/>
    <x v="1"/>
    <s v="2.2 - CONTRATACIÓN DE SERVICIOS"/>
    <s v="2.2.3 - VIÁTICOS"/>
    <s v="N"/>
    <s v="00 - N/A"/>
    <s v="10 - FONDO GENERAL"/>
    <s v="(en blanco)"/>
    <s v="99 - MULTIPROVINCIAL"/>
    <n v="32875427"/>
    <n v="32875427"/>
    <n v="27432752"/>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20336959"/>
    <n v="16831196"/>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96443528"/>
    <n v="165905598.52000001"/>
  </r>
  <r>
    <s v="2024"/>
    <x v="0"/>
    <x v="0"/>
    <x v="0"/>
    <x v="0"/>
    <s v="3 - Poder Judicial"/>
    <s v="0301 - PODER JUDICIAL"/>
    <s v="0001 - CONSEJO DEL PODER JUDICIAL"/>
    <x v="0"/>
    <x v="1"/>
    <x v="1"/>
    <s v="2.2 - CONTRATACIÓN DE SERVICIOS"/>
    <s v="2.2.6 - SEGUROS"/>
    <s v="N"/>
    <s v="00 - N/A"/>
    <s v="10 - FONDO GENERAL"/>
    <s v="(en blanco)"/>
    <s v="99 - MULTIPROVINCIAL"/>
    <n v="548095754"/>
    <n v="548095754"/>
    <n v="45678352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78862813"/>
    <n v="53219325"/>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232134841"/>
    <n v="172941854.83000001"/>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60183770"/>
    <n v="50172749.469999991"/>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22720338"/>
    <n v="20398438.329999998"/>
  </r>
  <r>
    <s v="2024"/>
    <x v="0"/>
    <x v="0"/>
    <x v="0"/>
    <x v="0"/>
    <s v="3 - Poder Judicial"/>
    <s v="0301 - PODER JUDICIAL"/>
    <s v="0001 - CONSEJO DEL PODER JUDICIAL"/>
    <x v="0"/>
    <x v="1"/>
    <x v="1"/>
    <s v="2.3 - MATERIALES Y SUMINISTROS"/>
    <s v="2.3.2 - TEXTILES Y VESTUARIOS"/>
    <s v="N"/>
    <s v="00 - N/A"/>
    <s v="10 - FONDO GENERAL"/>
    <s v="(en blanco)"/>
    <s v="99 - MULTIPROVINCIAL"/>
    <n v="6809970"/>
    <n v="6809970"/>
    <n v="4566340"/>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29169905"/>
    <n v="20916897.329999998"/>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1145386"/>
    <n v="1033676"/>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5483696"/>
    <n v="3507459"/>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16327111"/>
    <n v="13442034"/>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50052081"/>
    <n v="44250820.009999998"/>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57418702"/>
    <n v="52911000.24000001"/>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3818417145"/>
    <n v="3509415414"/>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59179833"/>
    <n v="658996029"/>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1001247736"/>
    <n v="1000819308"/>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4216871"/>
    <n v="14216871"/>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90775157"/>
    <n v="90749032"/>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138454870"/>
    <n v="137273983"/>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1031122155"/>
    <n v="1030908943"/>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71817298"/>
    <n v="671020258"/>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1761830"/>
    <n v="1761289"/>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486288213"/>
    <n v="486104351"/>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23169530"/>
    <n v="1732123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533898866"/>
    <n v="532722464"/>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137627525"/>
    <n v="136650241"/>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92236104"/>
    <n v="92181099"/>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845638"/>
    <n v="4714021"/>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13992999"/>
    <n v="112904236"/>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91567901"/>
    <n v="191077929"/>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5270540"/>
    <n v="52705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47199"/>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1413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716713203"/>
    <n v="60149266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169424895"/>
    <n v="145765461.99999997"/>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6144888"/>
    <n v="512074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129756406"/>
    <n v="75907047"/>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93912753"/>
    <n v="8076063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26559050"/>
    <n v="22343474"/>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25496379"/>
    <n v="20644019"/>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47236498"/>
    <n v="41043499"/>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3070327"/>
    <n v="241536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9892039"/>
    <n v="49033629"/>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43544344"/>
    <n v="34122453"/>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10874263"/>
    <n v="9973543"/>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58643576"/>
    <n v="47129980"/>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16700667"/>
    <n v="13031330.28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3972346"/>
    <n v="345718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657527"/>
    <n v="161152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7395924"/>
    <n v="679946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3674092"/>
    <n v="366476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825394"/>
    <n v="82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17676346"/>
    <n v="15015905"/>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7698223"/>
    <n v="684234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999236193"/>
    <n v="835467024.07999992"/>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143848643"/>
    <n v="119207693.70000002"/>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6020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6833331.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89067337"/>
    <n v="73618760.24000001"/>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25638930"/>
    <n v="21268273.000000004"/>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23225625"/>
    <n v="18915700.750000004"/>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10900000"/>
    <n v="8618508.0999999996"/>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9300000"/>
    <n v="925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14200000"/>
    <n v="11633328.98"/>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110100000"/>
    <n v="91191726.700000018"/>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21200000"/>
    <n v="19233331.99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106116202"/>
    <n v="84123090.209999979"/>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30400000"/>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316666.98"/>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3228938.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632799.52"/>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29018800"/>
    <n v="26273999.430000007"/>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9990609"/>
    <n v="6610183.2599999998"/>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227372899.11000001"/>
    <n v="147378366.78"/>
  </r>
  <r>
    <s v="2024"/>
    <x v="0"/>
    <x v="0"/>
    <x v="0"/>
    <x v="0"/>
    <s v="7 - Defensor del Pueblo"/>
    <s v="0404 - DEFENSOR DEL PUEBLO"/>
    <s v="0001 - DEFENSOR DEL PUEBLO"/>
    <x v="0"/>
    <x v="1"/>
    <x v="1"/>
    <s v="2.1 - REMUNERACIONES Y CONTRIBUCIONES"/>
    <s v="2.1.2 - SOBRESUELDOS"/>
    <s v="N"/>
    <s v="00 - N/A"/>
    <s v="10 - FONDO GENERAL"/>
    <s v="(en blanco)"/>
    <s v="99 - MULTIPROVINCIAL"/>
    <n v="29689160"/>
    <n v="12193510"/>
    <n v="8791838.3300000001"/>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63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8052690.899999999"/>
    <n v="17843035"/>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25255980"/>
    <n v="18610948.139999997"/>
  </r>
  <r>
    <s v="2024"/>
    <x v="0"/>
    <x v="0"/>
    <x v="0"/>
    <x v="0"/>
    <s v="7 - Defensor del Pueblo"/>
    <s v="0404 - DEFENSOR DEL PUEBLO"/>
    <s v="0001 - DEFENSOR DEL PUEBLO"/>
    <x v="0"/>
    <x v="1"/>
    <x v="1"/>
    <s v="2.2 - CONTRATACIÓN DE SERVICIOS"/>
    <s v="2.2.1 - SERVICIOS BÁSICOS"/>
    <s v="N"/>
    <s v="00 - N/A"/>
    <s v="10 - FONDO GENERAL"/>
    <s v="(en blanco)"/>
    <s v="99 - MULTIPROVINCIAL"/>
    <n v="5025000"/>
    <n v="9384121.5899999999"/>
    <n v="6297098.0799999991"/>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10716025.16"/>
    <n v="9770774.4900000002"/>
  </r>
  <r>
    <s v="2024"/>
    <x v="0"/>
    <x v="0"/>
    <x v="0"/>
    <x v="0"/>
    <s v="7 - Defensor del Pueblo"/>
    <s v="0404 - DEFENSOR DEL PUEBLO"/>
    <s v="0001 - DEFENSOR DEL PUEBLO"/>
    <x v="0"/>
    <x v="1"/>
    <x v="1"/>
    <s v="2.2 - CONTRATACIÓN DE SERVICIOS"/>
    <s v="2.2.3 - VIÁTICOS"/>
    <s v="N"/>
    <s v="00 - N/A"/>
    <s v="10 - FONDO GENERAL"/>
    <s v="(en blanco)"/>
    <s v="99 - MULTIPROVINCIAL"/>
    <n v="5100000"/>
    <n v="6816817.0099999998"/>
    <n v="5712914.0999999996"/>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444693.62"/>
    <n v="350100.08999999997"/>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8177260.9900000021"/>
    <n v="7735600.5899999999"/>
  </r>
  <r>
    <s v="2024"/>
    <x v="0"/>
    <x v="0"/>
    <x v="0"/>
    <x v="0"/>
    <s v="7 - Defensor del Pueblo"/>
    <s v="0404 - DEFENSOR DEL PUEBLO"/>
    <s v="0001 - DEFENSOR DEL PUEBLO"/>
    <x v="0"/>
    <x v="1"/>
    <x v="1"/>
    <s v="2.2 - CONTRATACIÓN DE SERVICIOS"/>
    <s v="2.2.6 - SEGUROS"/>
    <s v="N"/>
    <s v="00 - N/A"/>
    <s v="10 - FONDO GENERAL"/>
    <s v="(en blanco)"/>
    <s v="99 - MULTIPROVINCIAL"/>
    <n v="5300000"/>
    <n v="5505034.9800000004"/>
    <n v="4104215.9099999997"/>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1977395.62"/>
    <n v="1877267.69"/>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33347033.490000002"/>
    <n v="28676076.830000002"/>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4032710.85"/>
    <n v="2876149.79"/>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1995147.83"/>
    <n v="1524474.3299999998"/>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70000"/>
    <n v="258361"/>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725538.04"/>
    <n v="591618.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42346.900000000023"/>
    <n v="42346.9"/>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10000"/>
    <n v="7720.58"/>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12180880"/>
    <n v="9879071.160000002"/>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6090927.5799999991"/>
    <n v="3849551.8600000003"/>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546677501.65999985"/>
    <n v="464104295.06999999"/>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65720273.369999997"/>
    <n v="58180051.680000007"/>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11700000"/>
    <n v="9654894"/>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4669830"/>
    <n v="284748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77452976.969999999"/>
    <n v="64729804.560000025"/>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15986000"/>
    <n v="13157166.66"/>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7212450"/>
    <n v="6618724.4900000002"/>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8500000"/>
    <n v="725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952000"/>
    <n v="1851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5919952"/>
    <n v="4545143.0199999996"/>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54698553.730000004"/>
    <n v="44011814.32"/>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11714995"/>
    <n v="9558304.9900000002"/>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35673516.269999996"/>
    <n v="27392404.539999995"/>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10780000"/>
    <n v="9180000.9800000004"/>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3248000"/>
    <n v="3247527.9499999993"/>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620000"/>
    <n v="543333.55000000005"/>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1051000"/>
    <n v="1050999.99"/>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71666.679999999993"/>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1199000"/>
    <n v="1011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1838000"/>
    <n v="1530914.95"/>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15022000"/>
    <n v="12657665.889999999"/>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9443999"/>
    <n v="6988556.330000001"/>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41785000"/>
    <n v="21265499.41"/>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8923335008.5799999"/>
    <n v="6638591531.3099995"/>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21251901829.740002"/>
    <n v="14812114586.120003"/>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46927947245"/>
    <n v="32500428539.110001"/>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319694949.39999998"/>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1168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55745353305"/>
    <n v="32204358933.270004"/>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59988"/>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79999999"/>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10318831803.030001"/>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40004"/>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29653753189.72998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31298558.749999996"/>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805558241.68000007"/>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9764873"/>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12403427568.690002"/>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800803527.0600004"/>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17200000"/>
    <n v="14333313"/>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666670"/>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666660"/>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400500000"/>
    <n v="333750007"/>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10999998.67"/>
    <n v="10999998.67"/>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94913054.18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47514000"/>
    <n v="34443920.659999996"/>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497550000"/>
    <n v="426659505.72999996"/>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293623009"/>
    <n v="251955670.13999999"/>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1634940895"/>
    <n v="1331190579.21"/>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493754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69400000"/>
    <n v="3985398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1210114344"/>
    <n v="906441634.19000018"/>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180000000"/>
    <n v="76055358.890000001"/>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8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559353239"/>
    <n v="404131569.84000003"/>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8665124"/>
    <n v="702927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0000002"/>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757201324"/>
    <n v="757195022.61000049"/>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2363663831"/>
    <n v="1404364026.7000003"/>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211362180"/>
    <n v="152900354.65000004"/>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319575000"/>
    <n v="170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53792676.810000002"/>
    <n v="53792676.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354891366.84000003"/>
    <n v="243027436.30000007"/>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9700000"/>
    <n v="7041096.9699999997"/>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31396339969.549999"/>
    <n v="25631154079.669998"/>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106834870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1280000"/>
    <n v="880367.8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9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11875900"/>
    <n v="7061368.0899999999"/>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39565137"/>
    <n v="29998639.10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7062871.679999999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4902976.40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7721507.649999998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28633506"/>
    <n v="22942786.20999998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7695816.35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23238653"/>
    <n v="18117455.89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20985119.97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439615699.51999998"/>
    <n v="225857871.44000003"/>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2759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605000"/>
    <n v="4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700000"/>
    <n v="24455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4532000"/>
    <n v="1766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7000000"/>
    <n v="5349688.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16833040"/>
    <n v="10620041.23999999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1038140939"/>
    <n v="849388041"/>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762216554.75999999"/>
    <n v="481248219.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1066938396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101430450.7"/>
    <n v="89100856.740000024"/>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320232748.90999997"/>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15292410"/>
    <n v="165288215.71999994"/>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59963783.039999999"/>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127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9800000"/>
    <n v="47602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26261600"/>
    <n v="23577060.869999997"/>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72421777"/>
    <n v="62879647.049999997"/>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6241888"/>
    <n v="19543519.259999998"/>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11137143"/>
    <n v="5322749.6899999995"/>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46598124"/>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2728200"/>
    <n v="16892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795547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904328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200000"/>
    <n v="75000"/>
  </r>
  <r>
    <s v="2024"/>
    <x v="0"/>
    <x v="0"/>
    <x v="0"/>
    <x v="4"/>
    <s v="2 - Poder Ejecutivo"/>
    <s v="0203 - MINISTERIO DE DEFENSA"/>
    <s v="0032 - CUERPO DE SEGURIDAD PRESIDENCIAL (CUSEP)"/>
    <x v="0"/>
    <x v="7"/>
    <x v="29"/>
    <s v="2.4 - TRANSFERENCIAS CORRIENTES"/>
    <s v="2.4.1 - TRANSFERENCIAS CORRIENTES AL SECTOR PRIVADO"/>
    <s v="N"/>
    <s v="00 - N/A"/>
    <s v="10 - FONDO GENERAL"/>
    <s v="(en blanco)"/>
    <s v="99 - MULTIPROVINCIAL"/>
    <n v="0"/>
    <n v="18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20000000"/>
    <n v="3240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400173969"/>
    <n v="179850056.80000004"/>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302800000"/>
    <n v="2664802.11"/>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3100000"/>
    <n v="1786980.02"/>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10129952952"/>
    <n v="8443350198.4399996"/>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34430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9045306.399999999"/>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149703020"/>
    <n v="124752516.70000002"/>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306441777"/>
    <n v="23572444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1517000"/>
    <n v="877402.76"/>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99 - MULTIPROVINCIAL"/>
    <n v="0"/>
    <n v="394500"/>
    <n v="21750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9770275416"/>
    <n v="5851503493.4500008"/>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183387547.60999998"/>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695732276.7399998"/>
    <n v="2575610305.8899999"/>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81081480.07999992"/>
    <n v="733412406.14999986"/>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3326905.349999994"/>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920100"/>
    <n v="525352510.20000005"/>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28844540"/>
    <n v="88421739.939999998"/>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2057899411.96"/>
    <n v="1526850424.03"/>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22766351"/>
    <n v="21316051.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999990094.63999999"/>
    <n v="911590429.26000011"/>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51804013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909406"/>
    <n v="41557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en blanco)"/>
    <s v="99 - MULTIPROVINCIAL"/>
    <n v="0"/>
    <n v="650000"/>
    <n v="604910.43999999994"/>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50634005"/>
    <n v="2994562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en blanco)"/>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3244979599.9000001"/>
    <n v="2521770357.2400007"/>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55014578.97"/>
    <n v="10605856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9375000"/>
    <n v="1618925.13"/>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62521531.97000003"/>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8911771562"/>
    <n v="7239517851.5599976"/>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151107480.63999999"/>
    <n v="59775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4708430619.6800003"/>
    <n v="3424321593.6799998"/>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3351127604.3899999"/>
    <n v="2622332951.630001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6583251821"/>
    <n v="6711096776.6000004"/>
    <n v="5462252482.8999996"/>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34770"/>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4275760"/>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327631627"/>
    <n v="1300561627"/>
    <n v="1053971681.9599997"/>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79215857821"/>
    <n v="79523819040.720001"/>
    <n v="62740979030.619987"/>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1219994"/>
    <n v="8121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971464731"/>
    <n v="810752976.84000015"/>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299660505"/>
    <n v="156886592.87"/>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307271422"/>
    <n v="26272618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18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786470029"/>
    <n v="672005114.42000008"/>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326979786"/>
    <n v="252239099.37999997"/>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703271318"/>
    <n v="449777782.06"/>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3685602440"/>
    <n v="2879498775.5099993"/>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245494578.1400000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1907822311"/>
    <n v="1582411260.7300003"/>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92309425.39999995"/>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95180200"/>
    <n v="85951680.559999987"/>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305138925"/>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143925000"/>
    <n v="123288463"/>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750943180"/>
    <n v="519883739.99999994"/>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2222755080"/>
    <n v="1617721589.6399999"/>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39145137.020000003"/>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409500000"/>
    <n v="344701922"/>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en blanco)"/>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en blanco)"/>
    <s v="99 - MULTIPROVINCIAL"/>
    <n v="0"/>
    <n v="3500000"/>
    <n v="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en blanco)"/>
    <s v="99 - MULTIPROVINCIAL"/>
    <n v="0"/>
    <n v="600000"/>
    <n v="85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358620"/>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285346590"/>
    <n v="197547633"/>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5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3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117331608"/>
    <n v="22242775.959999993"/>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156700000"/>
    <n v="18518428.479999997"/>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1535552267"/>
    <n v="1199037166.3499997"/>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47261556.11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299374606"/>
    <n v="230013593.57999992"/>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7999999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87349600"/>
    <n v="72857594.020000011"/>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7 - TRANSFERENCIAS CORRIENTES AL SECTOR EXTERNO"/>
    <s v="N"/>
    <s v="00 - N/A"/>
    <s v="20 - FONDOS CON DESTINO ESPECÍFICO"/>
    <s v="(en blanco)"/>
    <s v="99 - MULTIPROVINCIAL"/>
    <n v="0"/>
    <n v="7830511"/>
    <n v="0"/>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52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4100000"/>
    <n v="36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69817975.310000002"/>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286575681"/>
    <n v="215593167.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178621314"/>
    <n v="86444638.189999998"/>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560856474"/>
    <n v="409035286.08999991"/>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169657636"/>
    <n v="13272260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235683132"/>
    <n v="183491539.52000001"/>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210650825"/>
    <n v="143939137.73999998"/>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2777263562"/>
    <n v="1929935720.109999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en blanco)"/>
    <s v="99 - MULTIPROVINCIAL"/>
    <n v="192719000"/>
    <n v="459719000"/>
    <n v="225326903.86999995"/>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en blanco)"/>
    <s v="99 - MULTIPROVINCIAL"/>
    <n v="39000000"/>
    <n v="50000000"/>
    <n v="37809258.240000002"/>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166700000"/>
    <n v="133630438.64000002"/>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en blanco)"/>
    <s v="99 - MULTIPROVINCIAL"/>
    <n v="125100000"/>
    <n v="159100000"/>
    <n v="122141139.8"/>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en blanco)"/>
    <s v="99 - MULTIPROVINCIAL"/>
    <n v="12000000"/>
    <n v="12000000"/>
    <n v="11469292.699999999"/>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126913009.65000001"/>
    <n v="101600680.9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216402387"/>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14536620"/>
    <n v="12918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en blanco)"/>
    <s v="99 - MULTIPROVINCIAL"/>
    <n v="173671257"/>
    <n v="173671257"/>
    <n v="14472604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2573498936"/>
    <n v="1592066809.0000002"/>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13866295282"/>
    <n v="10719034533.029997"/>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660727278"/>
    <n v="529694693.68000007"/>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2700000"/>
    <n v="1435275.85"/>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70594062"/>
    <n v="55570051.699999988"/>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54039167"/>
    <n v="36329375.280000001"/>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en blanco)"/>
    <s v="99 - MULTIPROVINCIAL"/>
    <n v="144144665"/>
    <n v="144144665"/>
    <n v="102311142.33"/>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en blanco)"/>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3032800"/>
    <n v="17233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315000"/>
    <n v="976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2100000"/>
    <n v="14016916.439999999"/>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en blanco)"/>
    <s v="01 - DISTRITO NACIONAL"/>
    <n v="0"/>
    <n v="10170000"/>
    <n v="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6"/>
    <s v="2.4 - TRANSFERENCIAS CORRIENTES"/>
    <s v="2.4.1 - TRANSFERENCIAS CORRIENTES AL SECTOR PRIVADO"/>
    <s v="N"/>
    <s v="00 - N/A"/>
    <s v="10 - FONDO GENERAL"/>
    <s v="(en blanco)"/>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19771691"/>
    <n v="13821352.840000002"/>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5844413"/>
    <n v="2799378.3100000024"/>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99999999.96999991"/>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47305000"/>
    <n v="275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5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en blanco)"/>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en blanco)"/>
    <s v="99 - MULTIPROVINCIAL"/>
    <n v="40392924821"/>
    <n v="40392924821"/>
    <n v="27603554169.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88390766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10970868"/>
    <n v="9550588"/>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487972"/>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11866975"/>
    <n v="9468363"/>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3249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5364600"/>
    <n v="175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2100000"/>
    <n v="1849629.33"/>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455618"/>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11332027.630000001"/>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3152719.59"/>
    <n v="16431941.76"/>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0"/>
    <n v="0"/>
    <n v="0"/>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7834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72210900"/>
    <n v="17876141.340000004"/>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0810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608839.45"/>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5500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4100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796162.89"/>
    <n v="0"/>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9106808.7599999998"/>
    <n v="1953220.3499999999"/>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2090541.98"/>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102137747.89"/>
    <n v="53539427.049999997"/>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8691383.090000004"/>
    <n v="20119554.029999997"/>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299999982"/>
  </r>
  <r>
    <s v="2024"/>
    <x v="0"/>
    <x v="0"/>
    <x v="1"/>
    <x v="6"/>
    <s v="2 - Poder Ejecutivo"/>
    <s v="0201 - PRESIDENCIA DE LA REPÚBLICA"/>
    <s v="0005 - UNIDAD EJECUTORA PARA LA READECUACION DE BARRIOS  Y ENTORNOS (URBE)"/>
    <x v="0"/>
    <x v="0"/>
    <x v="2"/>
    <s v="2.7 - OBRAS"/>
    <s v="2.7.2 - INFRAESTRUCTURA"/>
    <s v="N"/>
    <s v="00 - N/A"/>
    <s v="10 - FONDO GENERAL"/>
    <s v="(en blanco)"/>
    <s v="99 - MULTIPROVINCIAL"/>
    <n v="0"/>
    <n v="1103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5952736"/>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9"/>
    <n v="321066174.81999999"/>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90000003"/>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87749.510000000242"/>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594424.35000000091"/>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7.4505805969238281E-9"/>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453032.6400000006"/>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5369986.1399999997"/>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292687.91999999993"/>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682499.0499999989"/>
    <n v="9682499.0500000007"/>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2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1914750.7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98882"/>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528720"/>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3237902.68"/>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9276918.390000001"/>
    <n v="66925202.640000001"/>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26278773.47999999"/>
    <n v="123050436.22"/>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6587517.560000001"/>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36266017.270000003"/>
    <n v="14542802.390000001"/>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3611801"/>
    <n v="1427562.65"/>
  </r>
  <r>
    <s v="2024"/>
    <x v="0"/>
    <x v="0"/>
    <x v="1"/>
    <x v="6"/>
    <s v="2 - Poder Ejecutivo"/>
    <s v="0201 - PRESIDENCIA DE LA REPÚBLICA"/>
    <s v="0033 - ECO5RD"/>
    <x v="0"/>
    <x v="0"/>
    <x v="2"/>
    <s v="2.7 - OBRAS"/>
    <s v="2.7.2 - INFRAESTRUCTURA"/>
    <s v="N"/>
    <s v="00 - N/A"/>
    <s v="10 - FONDO GENERAL"/>
    <s v="(en blanco)"/>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926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1759581"/>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6999999998"/>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581481"/>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3000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485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596534.7"/>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74631725"/>
    <n v="44466730.969999991"/>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126196753"/>
    <n v="41165671.710000001"/>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21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1513289"/>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61242"/>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5313786"/>
    <n v="43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2506600"/>
    <n v="35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2004700"/>
    <n v="4673200"/>
    <n v="2474151.4099999997"/>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4"/>
    <n v="979033.6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732750.56"/>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82328400"/>
    <n v="82290544"/>
    <n v="19705886.740000002"/>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5740223.049999967"/>
    <n v="15639965.23"/>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3433040"/>
    <n v="2292709"/>
    <n v="843746.610000000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938580"/>
    <n v="1321273"/>
    <n v="405548"/>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292957.57"/>
    <n v="277715.17000000004"/>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719667662.76999998"/>
    <n v="299068887.85000008"/>
  </r>
  <r>
    <s v="2024"/>
    <x v="0"/>
    <x v="0"/>
    <x v="1"/>
    <x v="6"/>
    <s v="2 - Poder Ejecutivo"/>
    <s v="0209 - MINISTERIO DE TRABAJO"/>
    <s v="0001 - MINISTERIO DE TRABAJO"/>
    <x v="2"/>
    <x v="4"/>
    <x v="107"/>
    <s v="2.1 - REMUNERACIONES Y CONTRIBUCIONES"/>
    <s v="2.1.1 - REMUNERACIONES"/>
    <s v="S"/>
    <s v="00 - N/A"/>
    <s v="60 - CREDITO EXTERNO"/>
    <s v="(en blanco)"/>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en blanco)"/>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en blanco)"/>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en blanco)"/>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en blanco)"/>
    <s v="25 - SANTIAGO"/>
    <n v="9725403"/>
    <n v="0"/>
    <n v="0"/>
  </r>
  <r>
    <s v="2024"/>
    <x v="0"/>
    <x v="0"/>
    <x v="1"/>
    <x v="6"/>
    <s v="2 - Poder Ejecutivo"/>
    <s v="0209 - MINISTERIO DE TRABAJO"/>
    <s v="0001 - MINISTERIO DE TRABAJO"/>
    <x v="2"/>
    <x v="4"/>
    <x v="107"/>
    <s v="2.3 - MATERIALES Y SUMINISTROS"/>
    <s v="2.3.9 - PRODUCTOS Y ÚTILES VARIOS"/>
    <s v="S"/>
    <s v="00 - N/A"/>
    <s v="60 - CREDITO EXTERNO"/>
    <s v="(en blanco)"/>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47649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174969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877880.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14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916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12807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73771.8"/>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36375.67999999993"/>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519724.0099999998"/>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408381.24"/>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66835.41"/>
  </r>
  <r>
    <s v="2024"/>
    <x v="0"/>
    <x v="0"/>
    <x v="1"/>
    <x v="6"/>
    <s v="2 - Poder Ejecutivo"/>
    <s v="0210 - MINISTERIO DE AGRICULTURA"/>
    <s v="0001 - MINISTERIO DE AGRICULTURA"/>
    <x v="1"/>
    <x v="12"/>
    <x v="32"/>
    <s v="2.7 - OBRAS"/>
    <s v="2.7.2 - INFRAESTRUCTURA"/>
    <s v="N"/>
    <s v="00 - N/A"/>
    <s v="10 - FONDO GENERAL"/>
    <s v="(en blanco)"/>
    <s v="99 - MULTIPROVINCIAL"/>
    <n v="740811384"/>
    <n v="1649051384"/>
    <n v="1321195756.6500003"/>
  </r>
  <r>
    <s v="2024"/>
    <x v="0"/>
    <x v="0"/>
    <x v="1"/>
    <x v="6"/>
    <s v="2 - Poder Ejecutivo"/>
    <s v="0210 - MINISTERIO DE AGRICULTURA"/>
    <s v="0001 - MINISTERIO DE AGRICULTURA"/>
    <x v="1"/>
    <x v="12"/>
    <x v="32"/>
    <s v="2.7 - OBRAS"/>
    <s v="2.7.2 - INFRAESTRUCTURA"/>
    <s v="N"/>
    <s v="00 - N/A"/>
    <s v="50 - CRÉDITO INTERNO"/>
    <s v="(en blanco)"/>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729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12193.09999999998"/>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877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368211.35"/>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232073151.84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679172.92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220473776.44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371762.78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2"/>
    <n v="25526767.5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60000003"/>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2999998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09999999"/>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3000221252441406"/>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36174029.25"/>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952977216.0900002"/>
    <n v="1597276130.0000005"/>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2401053.539999991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1"/>
    <n v="13047482.630000001"/>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04632568359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26156364.28"/>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58814599.710000001"/>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34610217.670000002"/>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76346067.53000003"/>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951210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4008180.539999999"/>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64706219.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957529"/>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3000000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09999993"/>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53741663.390000001"/>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41631448.32"/>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837737253.88000011"/>
    <n v="428766234.61000007"/>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360"/>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35749868.409999996"/>
    <n v="35749867.78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4"/>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827167"/>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700000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8274933.99000001"/>
    <n v="77435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939317.030000001"/>
    <n v="63502445.030000001"/>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54394897"/>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47094812.90000001"/>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2086972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74275879.090000004"/>
    <n v="70080530.329999983"/>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4551821.13999999"/>
    <n v="211649001.40000001"/>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306072694.52999997"/>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6861159"/>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163926"/>
    <n v="20024925.919999998"/>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33016367"/>
    <n v="10769582"/>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28454871.03999999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74202080.92000002"/>
    <n v="149681073.36000001"/>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543395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5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49171153.25999999"/>
    <n v="205492151.92000002"/>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32612408"/>
    <n v="306506200.08999997"/>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41173722.96000001"/>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86890629.020000011"/>
    <n v="86888853.810000002"/>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49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4944194.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3114810"/>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56852716.600000001"/>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20337471.5"/>
    <n v="1091970387.04"/>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18327948"/>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5894178.480000004"/>
    <n v="33904300.170000002"/>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60482337"/>
    <n v="55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8512462"/>
    <n v="31031069.689999998"/>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76900000"/>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63277007.19999999"/>
    <n v="324870381.27999997"/>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401806313.07999998"/>
    <n v="128032186.16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19999997"/>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1108376.9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4153685.31"/>
    <n v="172501505.80999997"/>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89026407"/>
    <n v="149463855.62"/>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35895806.06999999"/>
    <n v="123004228.38999999"/>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09683011.66"/>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3999999"/>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19057503.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23001000"/>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60348471.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29999997"/>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303998.67000002"/>
    <n v="38349280.980000004"/>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126949191.83"/>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4068829.370000005"/>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881090.68000001"/>
    <n v="134687438.09999999"/>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231918923"/>
    <n v="8000000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13879730.02"/>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32484657.9400001"/>
    <n v="1032084656.9399999"/>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5.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5.5099999998"/>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7.30999999959022"/>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1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53420739.240000002"/>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517013.5"/>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0"/>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0"/>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11961522.039999999"/>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0"/>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19451320.789999999"/>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5999998"/>
    <n v="148072633.030000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4562360"/>
    <n v="27091580.109999999"/>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4880100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7517193.8100000015"/>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70000006"/>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3078707.94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71845527"/>
    <n v="8026333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42000000"/>
    <n v="202563658.17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79380811.08000001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2000000"/>
    <n v="0"/>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7349512.43"/>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839282933"/>
    <n v="124664396"/>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964000000"/>
    <n v="1354247247.109999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727825141"/>
    <n v="2412967621.34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368594471"/>
    <n v="116380298.44"/>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318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35622.63"/>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8988040.299999997"/>
    <n v="23071504.370000001"/>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7"/>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2"/>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94"/>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0000004"/>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7000001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5999999"/>
    <n v="17330754.30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0792403.03"/>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14365305.170000002"/>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0000004"/>
    <n v="23650442.73"/>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15852183.029999999"/>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138872586.62"/>
    <n v="48533516.050000004"/>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24225236.27"/>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5"/>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20000003"/>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2137464"/>
    <n v="10613898.92000000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53461320.730000004"/>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07439183.03999999"/>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6653873.3900000006"/>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14274573.08"/>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70000006"/>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42878389.759999998"/>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8934441.5500000007"/>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299999991"/>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20000003"/>
    <n v="0"/>
  </r>
  <r>
    <s v="2024"/>
    <x v="0"/>
    <x v="0"/>
    <x v="1"/>
    <x v="6"/>
    <s v="2 - Poder Ejecutivo"/>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34052309.079999998"/>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
    <n v="180795769.86999995"/>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4999999"/>
    <n v="32033393.649999999"/>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7"/>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50000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53355166.659999996"/>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54856692.20999999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51102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361048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30191000.400000002"/>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27521770.380000003"/>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035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6253265.4900000021"/>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023498.6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199999997"/>
    <n v="3741209.0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2988490.91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210183.599999999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083633.289999999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4810"/>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65159"/>
    <n v="340293.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64005"/>
    <n v="371262.97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584005"/>
    <n v="414304.3300000000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4640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64005"/>
    <n v="371262.97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173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4101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4000000013"/>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590287.069999999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795143.52999999991"/>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795143.529999999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795143.5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53590"/>
    <n v="795143.6300000001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795143.53"/>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600000003"/>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51651.30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5809167.890000001"/>
    <n v="5437067.099999998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8022571.4700000007"/>
    <n v="2698976.8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882088.25"/>
    <n v="2017023.6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9218547.9100000001"/>
    <n v="3892241.319999999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7494789.8399999999"/>
    <n v="2520609.04000000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8136005.8600000003"/>
    <n v="3228839.1900000004"/>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74270.96"/>
    <n v="1952425.1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511778.9699999997"/>
    <n v="1023318.109999999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85966.81"/>
    <n v="858603.6000000000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85966.83"/>
    <n v="976043.6199999998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685966.81"/>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60966.81"/>
    <n v="894603.610000000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8942269.430000001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5317962.7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4508707.539999999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859767.039999999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4508707.54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000000013"/>
    <n v="486081.5400000000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246143.960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238251.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369436.11"/>
    <n v="159360.2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419436.11"/>
    <n v="274759.37"/>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268236.1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269435.0399999999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8000000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69409327.510000005"/>
    <n v="61766241.02000000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0639390.18"/>
    <n v="26544206.12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34056482.76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34198405.71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8638618.910000004"/>
    <n v="25201036.14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4971482.76999999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6357545.1399999997"/>
    <n v="1859124.11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3251562.5700000003"/>
    <n v="941883.3099999999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190272.5700000003"/>
    <n v="2585925.98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190272.58"/>
    <n v="2944202.7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3190273.5700000003"/>
    <n v="1044480.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3190273.5700000003"/>
    <n v="2808257.700000000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2999999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90000001"/>
  </r>
  <r>
    <s v="2024"/>
    <x v="0"/>
    <x v="0"/>
    <x v="1"/>
    <x v="6"/>
    <s v="2 - Poder Ejecutivo"/>
    <s v="0220 - MINISTERIO DE ECONOMÍA, PLANIFICACIÓN Y DESARROLLO"/>
    <s v="0001 - MINISTERIO DE ECONOMIA, PLANIFICACION Y DESARROLLO"/>
    <x v="0"/>
    <x v="0"/>
    <x v="2"/>
    <s v="2.1 - REMUNERACIONES Y CONTRIBUCIONES"/>
    <s v="2.1.1 - REMUNERACIONES"/>
    <s v="S"/>
    <s v="00 - N/A"/>
    <s v="70 - DONACION EXTERNA"/>
    <s v="(en blanco)"/>
    <s v="99 - MULTIPROVINCIAL"/>
    <n v="0"/>
    <n v="787500"/>
    <n v="78750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4 - TRANSPORTE Y ALMACENAJE"/>
    <s v="S"/>
    <s v="00 - N/A"/>
    <s v="70 - DONACION EXTERNA"/>
    <s v="(en blanco)"/>
    <s v="99 - MULTIPROVINCIAL"/>
    <n v="0"/>
    <n v="98559.24"/>
    <n v="98559.24"/>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6 - SEGUROS"/>
    <s v="S"/>
    <s v="00 - N/A"/>
    <s v="70 - DONACION EXTERNA"/>
    <s v="(en blanco)"/>
    <s v="99 - MULTIPROVINCIAL"/>
    <n v="0"/>
    <n v="2810"/>
    <n v="281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9032304.7599999998"/>
    <n v="69650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en blanco)"/>
    <s v="99 - MULTIPROVINCIAL"/>
    <n v="9659786"/>
    <n v="11259786"/>
    <n v="0"/>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en blanco)"/>
    <s v="99 - MULTIPROVINCIAL"/>
    <n v="21669270"/>
    <n v="31006046"/>
    <n v="8419028.6899999995"/>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en blanco)"/>
    <s v="99 - MULTIPROVINCIAL"/>
    <n v="3580298"/>
    <n v="5210298"/>
    <n v="0"/>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en blanco)"/>
    <s v="99 - MULTIPROVINCIAL"/>
    <n v="380206"/>
    <n v="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en blanco)"/>
    <s v="99 - MULTIPROVINCIAL"/>
    <n v="322984"/>
    <n v="1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en blanco)"/>
    <s v="99 - MULTIPROVINCIAL"/>
    <n v="2390050"/>
    <n v="2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en blanco)"/>
    <s v="99 - MULTIPROVINCIAL"/>
    <n v="513005"/>
    <n v="1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en blanco)"/>
    <s v="99 - MULTIPROVINCIAL"/>
    <n v="3128153"/>
    <n v="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en blanco)"/>
    <s v="99 - MULTIPROVINCIAL"/>
    <n v="923445"/>
    <n v="1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en blanco)"/>
    <s v="99 - MULTIPROVINCIAL"/>
    <n v="620145"/>
    <n v="1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en blanco)"/>
    <s v="99 - MULTIPROVINCIAL"/>
    <n v="63095483"/>
    <n v="55895483"/>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en blanco)"/>
    <s v="99 - MULTIPROVINCIAL"/>
    <n v="288688053"/>
    <n v="204811132.84999999"/>
    <n v="47905125.959999993"/>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en blanco)"/>
    <s v="99 - MULTIPROVINCIAL"/>
    <n v="5000750"/>
    <n v="5000750.0000000009"/>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en blanco)"/>
    <s v="99 - MULTIPROVINCIAL"/>
    <n v="518860"/>
    <n v="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en blanco)"/>
    <s v="99 - MULTIPROVINCIAL"/>
    <n v="159430"/>
    <n v="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en blanco)"/>
    <s v="99 - MULTIPROVINCIAL"/>
    <n v="159575"/>
    <n v="2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en blanco)"/>
    <s v="99 - MULTIPROVINCIAL"/>
    <n v="89145"/>
    <n v="1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en blanco)"/>
    <s v="99 - MULTIPROVINCIAL"/>
    <n v="1074409"/>
    <n v="1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en blanco)"/>
    <s v="99 - MULTIPROVINCIAL"/>
    <n v="724409"/>
    <n v="5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
    <n v="2154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8338.4"/>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4731949.2"/>
    <n v="3266785.2600000002"/>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79650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943551"/>
    <n v="19922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566507.48"/>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7209677"/>
    <n v="1865614.0099999995"/>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39422.85"/>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5071751.12"/>
    <n v="775527.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2000000"/>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181016.8"/>
    <n v="26974.799999999999"/>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371220.68"/>
    <n v="63033.43"/>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554024"/>
    <n v="351313.91"/>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99607471"/>
    <n v="31749181.759999994"/>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109076.84000000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83753375.910000026"/>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184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591260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728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2225205.9400000004"/>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95615592.020000011"/>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3970623.09"/>
  </r>
  <r>
    <s v="2024"/>
    <x v="0"/>
    <x v="0"/>
    <x v="1"/>
    <x v="6"/>
    <s v="2 - Poder Ejecutivo"/>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4883007.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81932847.87000006"/>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59999999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70001977"/>
    <n v="255218400.45000002"/>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6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4333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664443.50999999989"/>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186062626.22999999"/>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22447212.170000002"/>
    <n v="16628023.17"/>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1069799187.0599999"/>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4999985"/>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8000000"/>
    <n v="15833333"/>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8000000"/>
    <n v="1750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208330"/>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30000000"/>
    <n v="250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16300000"/>
    <n v="1441666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250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66666653"/>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81610157"/>
    <n v="48487604.800000004"/>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2955200"/>
    <n v="21119220.449999999"/>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50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500000"/>
    <n v="333334"/>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8100000"/>
    <n v="7389565.400000000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272667"/>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1500000"/>
    <n v="666678"/>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3728150"/>
    <n v="2177063.58"/>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22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1445000"/>
    <n v="618394.1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63093103.059999995"/>
    <n v="22712870.809999999"/>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225748.75"/>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2048850"/>
    <n v="1484912.5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3019034.13"/>
    <n v="2130743.7600000002"/>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924779.83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11986562.160000002"/>
    <n v="7132504.1799999997"/>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7931806.630000003"/>
    <n v="17315827.68"/>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92099.20000000001"/>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599999997"/>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69999998"/>
    <n v="837918"/>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691544"/>
    <n v="458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2220037.61"/>
    <n v="1554847.67"/>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1662927.849999998"/>
    <n v="6551710.4299999997"/>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30513542.73"/>
    <n v="6049348.5199999996"/>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4020610.0199999996"/>
    <n v="641083.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5130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9371290.6400000006"/>
    <n v="863297.4299999999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21349255.800000001"/>
    <n v="1650410.6"/>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402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4735906"/>
    <n v="656177.88"/>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en blanco)"/>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172902963.45000005"/>
    <n v="171470026.90999997"/>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861371.56"/>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278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6517890.5499999998"/>
    <n v="5532926.9199999981"/>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207290.4000000001"/>
    <n v="621175.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165000000"/>
    <n v="16500000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6516861.8099999996"/>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25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965600"/>
    <n v="370240.01"/>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914000000"/>
    <n v="888694064.8599999"/>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80800000"/>
    <n v="55913488.409999996"/>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8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2360305"/>
    <n v="250042"/>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6100000"/>
    <n v="4007154.4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15412066.35"/>
    <n v="9339467.8699999992"/>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2743509.3"/>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4772184"/>
    <n v="3880456.84"/>
  </r>
  <r>
    <s v="2024"/>
    <x v="0"/>
    <x v="0"/>
    <x v="1"/>
    <x v="7"/>
    <s v="2 - Poder Ejecutivo"/>
    <s v="0201 - PRESIDENCIA DE LA REPÚBLICA"/>
    <s v="0004 - COMISION PRESIDENCIAL DE APOYO AL DESARROLLO BARRIAL"/>
    <x v="2"/>
    <x v="4"/>
    <x v="6"/>
    <s v="2.6 - BIENES MUEBLES, INMUEBLES E INTANGIBLES"/>
    <s v="2.6.4 - VEHÍCULOS Y EQUIPO DE TRANSPORTE, TRACCIÓN Y ELEVACIÓN"/>
    <s v="N"/>
    <s v="00 - N/A"/>
    <s v="10 - FONDO GENERAL"/>
    <s v="(en blanco)"/>
    <s v="99 - MULTIPROVINCIAL"/>
    <n v="0"/>
    <n v="0"/>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285158.3200000003"/>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11404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29800000"/>
    <n v="1118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27650000"/>
    <n v="20390021.129999999"/>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12882151.810000001"/>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2255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10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140100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413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32540798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14503374"/>
    <n v="7080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14400000"/>
    <n v="12276482.390000001"/>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69615525.159999996"/>
    <n v="9336564.2300000004"/>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6363000.4600000009"/>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4187758.56"/>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811921.54"/>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35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63294580.520000003"/>
    <n v="22782314.449999999"/>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3887205.0199999996"/>
    <n v="1353409.92"/>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577794.98"/>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218000"/>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19999999"/>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532600"/>
    <n v="28243.3"/>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387600"/>
    <n v="13216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995534.24"/>
    <n v="297244.36"/>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210800"/>
    <n v="158214.39999999999"/>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31496491.710000001"/>
    <n v="3159515.6599999997"/>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4038368"/>
    <n v="1140588"/>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4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30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14029455.780000001"/>
    <n v="4295621.54"/>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3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41843719.640000001"/>
    <n v="18419687.940000001"/>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3405000"/>
    <n v="2210573.5299999998"/>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en blanco)"/>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en blanco)"/>
    <s v="99 - MULTIPROVINCIAL"/>
    <n v="0"/>
    <n v="480000"/>
    <n v="0"/>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91322660"/>
    <n v="73670318.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2771543"/>
    <n v="2536362.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1777200"/>
    <n v="283264.90000000002"/>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3397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607000"/>
    <n v="36161.1"/>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6666000"/>
    <n v="37367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8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40000001"/>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116131250.84999999"/>
    <n v="61019996.2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64773684.859999999"/>
    <n v="36560556.00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4905119.559999995"/>
    <n v="19889954.800000004"/>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9979491.170000002"/>
    <n v="31068875.009999998"/>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74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130028.79999999981"/>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130028.74000000022"/>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199999998"/>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223575.41000000015"/>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100000003"/>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850995.19"/>
    <n v="1462934.19"/>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1914479.5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578637.48000000045"/>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319869"/>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7600029.2000000002"/>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2999999998"/>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6240000"/>
    <n v="4420174.6499999994"/>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7234641.539999999"/>
    <n v="3895872.84"/>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3438719.82"/>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3142313.61"/>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282425"/>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252365"/>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50266.20000000019"/>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1993399.7899999998"/>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160115"/>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8"/>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1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20945871.670000002"/>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30283609"/>
    <n v="19282540.71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212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23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140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65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89152653.730000004"/>
    <n v="24115185.5"/>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1184168.3999999999"/>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107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40000007"/>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9251074.919999994"/>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16250000"/>
    <n v="14819167.140000001"/>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4128082.40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42248435"/>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200000018"/>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992516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8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36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17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5009917"/>
    <n v="17500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2655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0455934.09"/>
    <n v="4395693.3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567573.0999999999"/>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37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12566795.99"/>
    <n v="6528719.2000000002"/>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039593"/>
    <n v="684852.9800000001"/>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532647"/>
    <n v="64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6833313.1200000001"/>
    <n v="1333967.69"/>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4542286"/>
    <n v="1279954.73"/>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328016"/>
    <n v="241197.31"/>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1368922"/>
    <n v="113192.73999999999"/>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12668800.000000002"/>
    <n v="25622.52"/>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6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48200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13452075.999999996"/>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45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129450.439999998"/>
    <n v="16453445.629999999"/>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805030"/>
    <n v="458497"/>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97590"/>
    <n v="920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1748530"/>
    <n v="930638.81"/>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360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601905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3177520"/>
    <n v="2118535.6799999997"/>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en blanco)"/>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2334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8388199"/>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1920429.99"/>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45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971048.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760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2957897.48"/>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5555000"/>
    <n v="2969752.8400000003"/>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2550000"/>
    <n v="1339763.5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404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25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2457970.8299999996"/>
    <n v="2369987.9300000002"/>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354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77299.399999999"/>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107559.35999999987"/>
    <n v="107558.36000000002"/>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21999.02"/>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3315757"/>
    <n v="2328768.48"/>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1438486"/>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8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730408"/>
    <n v="25722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18832986.700000003"/>
    <n v="861189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376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54933500"/>
    <n v="7363350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5705036"/>
    <n v="612771.0199999999"/>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78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1332104.6000000001"/>
    <n v="260925"/>
  </r>
  <r>
    <s v="2024"/>
    <x v="0"/>
    <x v="0"/>
    <x v="1"/>
    <x v="7"/>
    <s v="2 - Poder Ejecutivo"/>
    <s v="0201 - PRESIDENCIA DE LA REPÚBLICA"/>
    <s v="0033 - ECO5RD"/>
    <x v="0"/>
    <x v="0"/>
    <x v="2"/>
    <s v="2.7 - OBRAS"/>
    <s v="2.7.1 - OBRAS EN EDIFICACIONES"/>
    <s v="N"/>
    <s v="00 - N/A"/>
    <s v="10 - FONDO GENERAL"/>
    <s v="(en blanco)"/>
    <s v="99 - MULTIPROVINCIAL"/>
    <n v="0"/>
    <n v="4500000"/>
    <n v="0"/>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8090500"/>
    <n v="31902598.709999997"/>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36583167"/>
    <n v="35329505.38000000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81"/>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en blanco)"/>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26978601"/>
    <n v="7445420.189999999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10319567"/>
    <n v="4113136.849999999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4575020"/>
    <n v="129959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7703861"/>
    <n v="1523536.8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3208058"/>
    <n v="1246046.3500000001"/>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40332843.560000002"/>
    <n v="12738931.58"/>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12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4345631"/>
    <n v="1173672.6299999999"/>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121942936.2"/>
    <n v="38020440.57"/>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en blanco)"/>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399590062.77000004"/>
    <n v="371074406.28000003"/>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137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533950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62024738.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277813740.24000001"/>
    <n v="188559628.64000005"/>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en blanco)"/>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69807946.17000008"/>
    <n v="5122945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428634023.25"/>
  </r>
  <r>
    <s v="2024"/>
    <x v="0"/>
    <x v="0"/>
    <x v="1"/>
    <x v="7"/>
    <s v="2 - Poder Ejecutivo"/>
    <s v="0202 - MINISTERIO DE  INTERIOR Y POLICÍA"/>
    <s v="0001 - POLICIA NACIONAL"/>
    <x v="0"/>
    <x v="1"/>
    <x v="22"/>
    <s v="2.7 - OBRAS"/>
    <s v="2.7.1 - OBRAS EN EDIFICACIONES"/>
    <s v="N"/>
    <s v="00 - N/A"/>
    <s v="10 - FONDO GENERAL"/>
    <s v="(en blanco)"/>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47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99251992.239999995"/>
    <n v="13240957.9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4245993.76"/>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5243000.060000002"/>
    <n v="439255"/>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7962533.630000003"/>
    <n v="4710190.7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28770835.12"/>
    <n v="84966056.16000002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1334249.97"/>
    <n v="1155066.5999999999"/>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1308041"/>
    <n v="324065.17000000004"/>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0"/>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1304205.33"/>
    <n v="1164482.3"/>
  </r>
  <r>
    <s v="2024"/>
    <x v="0"/>
    <x v="0"/>
    <x v="1"/>
    <x v="7"/>
    <s v="2 - Poder Ejecutivo"/>
    <s v="0202 - MINISTERIO DE  INTERIOR Y POLICÍA"/>
    <s v="0003 - INSTITUTO NACIONAL DE MIGRACION"/>
    <x v="0"/>
    <x v="1"/>
    <x v="23"/>
    <s v="2.6 - BIENES MUEBLES, INMUEBLES E INTANGIBLES"/>
    <s v="2.6.1 - MOBILIARIO Y EQUIPO"/>
    <s v="N"/>
    <s v="00 - N/A"/>
    <s v="70 - DONACION EXTERNA"/>
    <s v="(en blanco)"/>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406753.2"/>
    <n v="382263.16000000003"/>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238200.7"/>
    <n v="238200.7"/>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42019.799999999988"/>
    <n v="0"/>
  </r>
  <r>
    <s v="2024"/>
    <x v="0"/>
    <x v="0"/>
    <x v="1"/>
    <x v="7"/>
    <s v="2 - Poder Ejecutivo"/>
    <s v="0202 - MINISTERIO DE  INTERIOR Y POLICÍA"/>
    <s v="0003 - INSTITUTO NACIONAL DE MIGRACION"/>
    <x v="0"/>
    <x v="1"/>
    <x v="23"/>
    <s v="2.6 - BIENES MUEBLES, INMUEBLES E INTANGIBLES"/>
    <s v="2.6.8 - BIENES INTANGIBLES"/>
    <s v="N"/>
    <s v="00 - N/A"/>
    <s v="70 - DONACION EXTERNA"/>
    <s v="(en blanco)"/>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1780000"/>
    <n v="617115.13"/>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20265530"/>
    <n v="4465402.9800000004"/>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4943690"/>
    <n v="3582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19850710"/>
    <n v="7977125.6800000006"/>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605849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en blanco)"/>
    <s v="99 - MULTIPROVINCIAL"/>
    <n v="0"/>
    <n v="134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15309943.449999999"/>
    <n v="10939414.790000001"/>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569704"/>
    <n v="52132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en blanco)"/>
    <s v="99 - MULTIPROVINCIAL"/>
    <n v="0"/>
    <n v="30444"/>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3939710.0700000003"/>
    <n v="3160791.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48603838.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542000"/>
    <n v="289589.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377782.62"/>
    <n v="157086.3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224966.38"/>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1577805"/>
    <n v="128864.29000000001"/>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10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0861230.74"/>
    <n v="9782855.2300000004"/>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1790825"/>
    <n v="89446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8010489"/>
    <n v="3803816"/>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547993.77"/>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46770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953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243286"/>
    <n v="96044.8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7309"/>
    <n v="38652.080000000002"/>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33364"/>
    <n v="66666.66"/>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143738"/>
    <n v="94128.6"/>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22179899.810000002"/>
    <n v="18212004.609999999"/>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1263661"/>
    <n v="31075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4923651.49"/>
    <n v="4409846.5100000007"/>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145848"/>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31662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72328359.939999998"/>
    <n v="14889128.399999999"/>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3007434.3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35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208632869.88000003"/>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5639896.9399999995"/>
    <n v="5234377.68"/>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6070591.100000001"/>
    <n v="12464664.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8039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9381.0000000009313"/>
    <n v="9381"/>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59765796.05000004"/>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1580175.4"/>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7521180.879999999"/>
    <n v="12796829.999999998"/>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128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55687.2"/>
    <n v="610639.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910256"/>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0575465.290000001"/>
    <n v="6756292.4799999995"/>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160623641.74000001"/>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32498164"/>
    <n v="20204858.919999998"/>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729210"/>
    <n v="542335.08000000007"/>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12244396"/>
    <n v="4924194.5799999991"/>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781631"/>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13000000"/>
    <n v="12550229.820000002"/>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548361"/>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345266497"/>
    <n v="30296422.620000001"/>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en blanco)"/>
    <s v="99 - MULTIPROVINCIAL"/>
    <n v="0"/>
    <n v="20000000"/>
    <n v="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3949398.73"/>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236351975"/>
    <n v="61018414.930000007"/>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02245"/>
    <n v="37236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5826082.5700000003"/>
    <n v="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12027804"/>
    <n v="2338407.6999999997"/>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2523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71062280"/>
    <n v="346485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36866072.269999996"/>
  </r>
  <r>
    <s v="2024"/>
    <x v="0"/>
    <x v="0"/>
    <x v="1"/>
    <x v="7"/>
    <s v="2 - Poder Ejecutivo"/>
    <s v="0203 - MINISTERIO DE DEFENSA"/>
    <s v="0001 - MINISTERIO DE DEFENSA"/>
    <x v="0"/>
    <x v="7"/>
    <x v="29"/>
    <s v="2.7 - OBRAS"/>
    <s v="2.7.1 - OBRAS EN EDIFICACIONES"/>
    <s v="N"/>
    <s v="00 - N/A"/>
    <s v="20 - FONDOS CON DESTINO ESPECÍFICO"/>
    <s v="(en blanco)"/>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398540751.10999995"/>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707821"/>
    <n v="100512.40000000001"/>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2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936871.84"/>
    <n v="386364.01"/>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1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664648.16"/>
    <n v="447919.7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17320734"/>
    <n v="13796929"/>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895325"/>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2415555"/>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6872845"/>
    <n v="5662697.6200000001"/>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53400"/>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1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642000"/>
    <n v="351507.83999999997"/>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265633"/>
    <n v="77585"/>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258814"/>
    <n v="1618145.7999999998"/>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75018"/>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200630"/>
    <n v="594395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5171883"/>
    <n v="4377507.62"/>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52692"/>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968230"/>
    <n v="1430185.1"/>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en blanco)"/>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27101027.330000002"/>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27255544.509999998"/>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3000000"/>
    <n v="250000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1600000"/>
    <n v="1599997.4000000001"/>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505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773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858824"/>
    <n v="361316.4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4 - INSTITUTO DE SEGURIDAD SOCIAL DE LAS FUERZAS ARMADAS"/>
    <x v="2"/>
    <x v="4"/>
    <x v="6"/>
    <s v="2.7 - OBRAS"/>
    <s v="2.7.1 - OBRAS EN EDIFICACIONES"/>
    <s v="N"/>
    <s v="00 - N/A"/>
    <s v="10 - FONDO GENERAL"/>
    <s v="(en blanco)"/>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1600000"/>
    <n v="1297142.9000000001"/>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4277228.8500000006"/>
    <n v="384839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62038.9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58320417"/>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8275626.299999997"/>
    <n v="4141150.6500000004"/>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4789557"/>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1995577.56"/>
    <n v="1843905.76"/>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1522348"/>
    <n v="1093149.3899999999"/>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149791"/>
    <n v="117695.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461311"/>
    <n v="337658.2"/>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908654"/>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30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81521.6800000002"/>
    <n v="2481521.12"/>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370000"/>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301128.40000000002"/>
    <n v="280680.2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6810221.8700000001"/>
    <n v="6324984.4700000007"/>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2118085"/>
    <n v="1948757.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961308.07000000007"/>
    <n v="346404.2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404000.06"/>
    <n v="1304000.06"/>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675000"/>
    <n v="184192.1"/>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1157221"/>
    <n v="759660.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en blanco)"/>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290044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1516371"/>
    <n v="370781.96"/>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922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88572"/>
    <n v="8841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2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30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4473151"/>
    <n v="2503704.8899999997"/>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2968284.4"/>
    <n v="2919553.0399999996"/>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44169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6189374"/>
    <n v="5822832.6199999992"/>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14180000"/>
    <n v="1775408.1800000002"/>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3000000"/>
    <n v="60427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33574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950514"/>
    <n v="2139886.3400000003"/>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6874600.0999999996"/>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3583113"/>
    <n v="441683.79000000004"/>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363040"/>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1176898"/>
    <n v="687453"/>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605000"/>
    <n v="375536.59"/>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283818"/>
    <n v="233766.87000000002"/>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49099"/>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939050.7000000002"/>
    <n v="1325428.2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66945807.100000001"/>
    <n v="19516207.239999998"/>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26965459"/>
    <n v="12256140.119999999"/>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880000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68018600"/>
    <n v="4131558.4800000004"/>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16363404"/>
    <n v="1219010.3900000001"/>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24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54100000"/>
    <n v="19305047.120000001"/>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85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20485000"/>
    <n v="15641994.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8200000"/>
    <n v="6254664.9300000006"/>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1797584"/>
    <n v="641026.68000000005"/>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288821"/>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522000"/>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13232808"/>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6300000"/>
    <n v="24874555.32"/>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24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5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25685138"/>
    <n v="18338656.799999997"/>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5150000"/>
    <n v="12180304.689999999"/>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2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434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452000"/>
    <n v="347675.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789600"/>
    <n v="670547.19999999995"/>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10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8158515"/>
    <n v="5192777.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94200"/>
    <n v="9420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622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4478958.3199999984"/>
    <n v="2474605.2199999997"/>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822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82767.739999999991"/>
    <n v="827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15000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513384"/>
    <n v="92983.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en blanco)"/>
    <s v="99 - MULTIPROVINCIAL"/>
    <n v="0"/>
    <n v="8000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120080.83"/>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1034526.250000002"/>
    <n v="5196843.97"/>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4000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1556728"/>
    <n v="1075658.7799999998"/>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28200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1107000"/>
    <n v="1016272.99"/>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625241"/>
    <n v="585317.07000000007"/>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3285342"/>
    <n v="3127901.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2017561"/>
    <n v="2009300.2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8593200"/>
    <n v="1375635.5099999998"/>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9900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4526000"/>
    <n v="108607.2"/>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6040000"/>
    <n v="5530368.1099999994"/>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90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10954225"/>
    <n v="3761489.4200000004"/>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168796343.97"/>
    <n v="136923789.4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0000000002328306"/>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1991321.9399999995"/>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52154064"/>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7691260.9600000009"/>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4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6000000.7199999997"/>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5273691.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5071660.33"/>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5000000.5500000007"/>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99999999976716936"/>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3000000.5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47845936"/>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00000009"/>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885767.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3160674.289999999"/>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8000000.7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2020799.94"/>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99999999930150807"/>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3091260.96"/>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7100499.96"/>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100000008940697"/>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5478888.5499999998"/>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7686260.9600000009"/>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15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14"/>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3675361.48"/>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4478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9241970.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7649177.4900000002"/>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5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99999999988358468"/>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399999997"/>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000000002"/>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49999999953433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1650052.299999997"/>
    <n v="15940278.33"/>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49999999953433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299999999580905"/>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49999999953433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3190801.79"/>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01117587"/>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4080429.83"/>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33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3500000"/>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5"/>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2847104.93"/>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10430813"/>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7047514.46"/>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8"/>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804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853264.7100000009"/>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5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36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99999999976716936"/>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0000000006984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5026656.370000001"/>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40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4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24826075.670000002"/>
    <n v="20551165.27"/>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46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8.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6308219.1099999994"/>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46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5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9.039999999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2000000.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199999998"/>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5391260.96"/>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46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5391260.96"/>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0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6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39999996"/>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29999999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7087637"/>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6882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300000012"/>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1943419.539999999"/>
    <n v="21725104.039999999"/>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2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29999999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2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87"/>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6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699999998"/>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49153424.59000003"/>
    <n v="106986693.9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8"/>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6953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173255"/>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6953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6257668"/>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30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5523505"/>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3033723"/>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3033723"/>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7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695311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2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6999999955"/>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695311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39753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96"/>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6953115"/>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6953115"/>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6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5"/>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2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5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4922387.55"/>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000000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3"/>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887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3"/>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2323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34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5859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5999999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34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34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2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6381647"/>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8672193.599999994"/>
    <n v="63225622.109999999"/>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6817775.8799999999"/>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6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21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2500000"/>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6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2500000"/>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695311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99999996"/>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399999995"/>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8518990.8599999994"/>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2500000"/>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6000000"/>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399999998"/>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2500000"/>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0999999996"/>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0670753.529999997"/>
    <n v="18254767.569999997"/>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2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29999995"/>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1"/>
    <s v="2.7 - OBRAS"/>
    <s v="2.7.1 - OBRAS EN EDIFICACIONES"/>
    <s v="S"/>
    <s v="03 - CONSTRUCCIÓN 2 ESTANCIAS INFANTILES EN LA PROVINCIA DE BARAHONA"/>
    <s v="10 - FONDO GENERAL"/>
    <n v="13045"/>
    <s v="04 - BARAHONA"/>
    <n v="0"/>
    <n v="4051905"/>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11037215"/>
    <n v="6703435.71"/>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845911.58000004"/>
    <n v="352459490.35000002"/>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3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en blanco)"/>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44610592.18000001"/>
    <n v="102964921.03"/>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60335627.859999999"/>
    <n v="45222346.990000002"/>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79999997"/>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38144965.85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78476317.969999999"/>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59999993"/>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65894350.16"/>
    <n v="121836073.25"/>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09361043.06999999"/>
    <n v="75448320.920000002"/>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89999998"/>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8345538.59"/>
    <n v="89865228.830000013"/>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09999998"/>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6140912.34"/>
    <n v="16946165.219999999"/>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68088518.84999999"/>
    <n v="126170343.23"/>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34073613.219999999"/>
    <n v="26106898.220000003"/>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95453603.81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31568648.060000006"/>
    <n v="25977276.920000002"/>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0000004"/>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5064906.2599999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3330289.459999997"/>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25091287.259999998"/>
    <n v="23201729.559999999"/>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51796515.68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01881488.07000001"/>
    <n v="48802464.950000003"/>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3129407.11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83004166.24000001"/>
    <n v="76228752.230000004"/>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6643702.18"/>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5171198.290000001"/>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55986721.74000001"/>
    <n v="126425828.10999998"/>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8207094.310000002"/>
    <n v="21863345.850000001"/>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53688976.030000009"/>
    <n v="40074159.32"/>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6385145.66000001"/>
    <n v="73347052.679999992"/>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98563506.409999996"/>
    <n v="45188037.260000005"/>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92077856.359999985"/>
    <n v="51859549.189999998"/>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14338074.05000001"/>
    <n v="100319385.59999999"/>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453713597.78999996"/>
    <n v="280444199.56999993"/>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68028753.150000006"/>
    <n v="32112778.330000002"/>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07903858.70999998"/>
    <n v="235079950.91"/>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19999993"/>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42170177.6300002"/>
    <n v="740314265.88999963"/>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40000002"/>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9360262.299999997"/>
    <n v="5727249.9799999995"/>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93142625.010000005"/>
    <n v="55501137.960000001"/>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3664644.479999997"/>
    <n v="36090066.549999997"/>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3390285.879999999"/>
    <n v="13390282.8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0000003"/>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85"/>
    <n v="62950838.039999992"/>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40772842.51999998"/>
    <n v="114323701.20999999"/>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8610453.9100000001"/>
    <n v="3978513.83"/>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0364805.93"/>
    <n v="30364802.16"/>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59999999"/>
    <n v="12050496.359999999"/>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7232102.0299999993"/>
    <n v="7231916.0300000003"/>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x v="2"/>
    <x v="10"/>
    <x v="42"/>
    <s v="2.7 - OBRAS"/>
    <s v="2.7.1 - OBRAS EN EDIFICACIONES"/>
    <s v="S"/>
    <s v="02 - CONSTRUCCIÓN DE PLANTELES EDUCATIVOS EN LA PROVINCIA BAHORUCO (FASE 3)"/>
    <s v="10 - FONDO GENERAL"/>
    <n v="13542"/>
    <s v="03 - BAHORUCO"/>
    <n v="0"/>
    <n v="11694775.609999999"/>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5335492"/>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65043616.84000003"/>
    <n v="241526654.29999995"/>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13747527.289999992"/>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10861722"/>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115566238.05000001"/>
    <n v="102258939.6800000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3335725.44"/>
    <n v="1418492.01"/>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8274172.71"/>
    <n v="6272581.2300000004"/>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22309384.699999999"/>
    <n v="16269970.310000008"/>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
    <n v="865843.27"/>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7258201.219999999"/>
    <n v="11746647.91"/>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21776412.449999999"/>
    <n v="19558532.469999999"/>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11845504"/>
    <n v="10435925.26"/>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45859926.519999996"/>
    <n v="36616751.13000000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2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4363434390.7199993"/>
    <n v="733221426.09999979"/>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66663139.739999995"/>
    <n v="17143964.080000002"/>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5383859.9800000004"/>
    <n v="3304825.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4005038302.3100004"/>
    <n v="1238252953.9099998"/>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3941835441.3199997"/>
    <n v="12067053.910000002"/>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20846066"/>
    <n v="10333968"/>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421354861.82999998"/>
    <n v="67688059.86999996"/>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375171591.92000002"/>
    <n v="0"/>
  </r>
  <r>
    <s v="2024"/>
    <x v="0"/>
    <x v="0"/>
    <x v="1"/>
    <x v="7"/>
    <s v="2 - Poder Ejecutivo"/>
    <s v="0206 - MINISTERIO DE EDUCACIÓN"/>
    <s v="0001 - MINISTERIO DE EDUCACION"/>
    <x v="2"/>
    <x v="10"/>
    <x v="40"/>
    <s v="2.7 - OBRAS"/>
    <s v="2.7.1 - OBRAS EN EDIFICACIONES"/>
    <s v="N"/>
    <s v="00 - N/A"/>
    <s v="10 - FONDO GENERAL"/>
    <s v="(en blanco)"/>
    <s v="99 - MULTIPROVINCIAL"/>
    <n v="566759670"/>
    <n v="1513592210.1599998"/>
    <n v="1162472520.8599999"/>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478741697.80000001"/>
    <n v="157812644.63999999"/>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48672099.19999999"/>
    <n v="30932309.02"/>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5181368.5199999958"/>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61279694.329999998"/>
    <n v="11816594.839999998"/>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029816023"/>
    <n v="462157732.33000004"/>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14000000"/>
    <n v="7341246.570000000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30263937.449999999"/>
    <n v="16730057.550000001"/>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85780030.68000001"/>
    <n v="111914607.45000002"/>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5962646.5200000005"/>
    <n v="914980.44"/>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1015156.8800000001"/>
    <n v="231354.00000000003"/>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211500"/>
    <n v="1340608.4300000002"/>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200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434904.08000000007"/>
    <n v="426956"/>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en blanco)"/>
    <s v="99 - MULTIPROVINCIAL"/>
    <n v="0"/>
    <n v="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2971650"/>
    <n v="1183958.58"/>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60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811720.4"/>
    <n v="803739.79"/>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45372480.189999998"/>
    <n v="9217862.9299999997"/>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3232547"/>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736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7275670"/>
    <n v="2021584.0900000003"/>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86088715.32999998"/>
    <n v="145653181.56"/>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3001000"/>
    <n v="291688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54971119.899999999"/>
    <n v="7618487.5600000005"/>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71516106.480000004"/>
    <n v="18359202.950000003"/>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101783.5"/>
    <n v="394064.6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11049066"/>
    <n v="658403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79659232"/>
    <n v="20305599.849999994"/>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26125851.859999999"/>
    <n v="1322934.04"/>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295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2501639.0700000003"/>
    <n v="819412.49"/>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en blanco)"/>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en blanco)"/>
    <s v="99 - MULTIPROVINCIAL"/>
    <n v="0"/>
    <n v="5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en blanco)"/>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en blanco)"/>
    <s v="99 - MULTIPROVINCIAL"/>
    <n v="0"/>
    <n v="747669.12"/>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en blanco)"/>
    <s v="99 - MULTIPROVINCIAL"/>
    <n v="0"/>
    <n v="462765.12"/>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en blanco)"/>
    <s v="99 - MULTIPROVINCIAL"/>
    <n v="0"/>
    <n v="12000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en blanco)"/>
    <s v="99 - MULTIPROVINCIAL"/>
    <n v="0"/>
    <n v="4176347.11"/>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en blanco)"/>
    <s v="99 - MULTIPROVINCIAL"/>
    <n v="0"/>
    <n v="1515800"/>
    <n v="45122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en blanco)"/>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en blanco)"/>
    <s v="99 - MULTIPROVINCIAL"/>
    <n v="0"/>
    <n v="400000"/>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2279000"/>
    <n v="23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5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28944.9"/>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60442196"/>
    <n v="30146342.319999997"/>
    <n v="12821100.809999997"/>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en blanco)"/>
    <s v="99 - MULTIPROVINCIAL"/>
    <n v="0"/>
    <n v="26986688.420000002"/>
    <n v="431799.9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664140"/>
    <n v="2977624.01"/>
    <n v="2229876.0099999998"/>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en blanco)"/>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305300"/>
    <n v="11966812.62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3014000"/>
    <n v="51677400"/>
    <n v="21863581.479999997"/>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23511590"/>
    <n v="51982147.159999996"/>
    <n v="5047191.3500000006"/>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4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265600"/>
    <n v="743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5952000"/>
    <n v="30952000"/>
    <n v="18203683.100000001"/>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en blanco)"/>
    <s v="99 - MULTIPROVINCIAL"/>
    <n v="0"/>
    <n v="45050000"/>
    <n v="19854442.07"/>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253100"/>
    <n v="11796104"/>
    <n v="3806225.15"/>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5348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5505200"/>
    <n v="4794000.01"/>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565600"/>
    <n v="1345100"/>
    <n v="19328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34342.93000000002"/>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550000"/>
    <n v="343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51217155"/>
    <n v="43555284.469999999"/>
    <n v="15025787.149999999"/>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1310000"/>
    <n v="1310000"/>
    <n v="442193.959999999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2145260.02"/>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2170000"/>
    <n v="22170000"/>
    <n v="49914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0167298"/>
    <n v="32183291.390000001"/>
    <n v="107115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1500000"/>
    <n v="31500000"/>
    <n v="7727588.1099999994"/>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663700"/>
    <n v="2118329.5099999998"/>
    <n v="730761.90999999992"/>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1546172.4100000001"/>
    <n v="1451421.000000000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413727"/>
    <n v="1649097.49"/>
    <n v="1610994.4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5147000"/>
    <n v="4974020.7600000007"/>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7118000"/>
    <n v="1968068.2899999998"/>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7100000"/>
    <n v="3411552.8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20725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15898304.129999999"/>
    <n v="15843626.41"/>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5885092.5699999994"/>
    <n v="4596361.46"/>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288617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55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239063.6"/>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150396.46"/>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3433292"/>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536205.31999999995"/>
    <n v="354298.37000000005"/>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57113.650000000023"/>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6"/>
    <n v="240956"/>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en blanco)"/>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en blanco)"/>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13215000"/>
    <n v="6277055.5899999999"/>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287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33260000"/>
    <n v="26834743.990000002"/>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575695000"/>
    <n v="214458470.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en blanco)"/>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77"/>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3350000"/>
    <n v="1134729.7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9380000"/>
    <n v="1764003.67"/>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52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2450000"/>
    <n v="1724725.1"/>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17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1031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1428145"/>
    <n v="625757.07000000007"/>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4381326"/>
    <n v="116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374228"/>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4012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1766689"/>
    <n v="1034687.35"/>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1491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523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44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3383331"/>
    <n v="1952026.58"/>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504016"/>
    <n v="177502.12"/>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1635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1766802"/>
    <n v="545494.79999999993"/>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1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59999999"/>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35349962"/>
    <n v="27130446.110000007"/>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9300000"/>
    <n v="6155609.7599999998"/>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2750000"/>
    <n v="2792362.96"/>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80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40250000"/>
    <n v="227397803.09999999"/>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5820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30000003"/>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1346200"/>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3684533"/>
    <n v="2684836.48"/>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9700000"/>
    <n v="2985726.9699999997"/>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70741.02"/>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7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3200000"/>
    <n v="61425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875178707"/>
    <n v="1331265004.84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268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7500000"/>
    <n v="5675117.5800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300000"/>
    <n v="5959267.1799999997"/>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2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7912681.6100000003"/>
    <n v="5471996.9999999991"/>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585446.8200000003"/>
    <n v="1544004.1300000001"/>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11154387.779999999"/>
    <n v="7204506.6499999994"/>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640000"/>
    <n v="185667.1"/>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2098000"/>
    <n v="1495264.04"/>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53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1100000"/>
    <n v="751698.39999999991"/>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559878.37"/>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3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529248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35210403"/>
    <n v="14161629.41"/>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5600000"/>
    <n v="14968155.00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3182000"/>
    <n v="273979.81"/>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48030000"/>
    <n v="39793403.040000007"/>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13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851700"/>
    <n v="530947.82000000007"/>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1385000"/>
    <n v="1244675.4999999998"/>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2750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1060000"/>
    <n v="779966.08000000007"/>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750000"/>
    <n v="50278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1150000"/>
    <n v="576107.27"/>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6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8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en blanco)"/>
    <s v="99 - MULTIPROVINCIAL"/>
    <n v="0"/>
    <n v="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en blanco)"/>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1164710.3999999999"/>
    <n v="562433.91"/>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1344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185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13537463"/>
    <n v="8040609.4199999999"/>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4991734"/>
    <n v="1955414.0000000005"/>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12200000"/>
    <n v="4186835.45"/>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3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428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23320000"/>
    <n v="124477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1000000"/>
    <n v="30301795.65000000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61814668.199999996"/>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3921339.4699999997"/>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15486154.599999998"/>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6639023"/>
    <n v="4426015.2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56666.640000000007"/>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800000"/>
    <n v="533333.36"/>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2011000"/>
    <n v="1340664.320000000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2365885"/>
    <n v="1694979.18"/>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5636000"/>
    <n v="468205.12"/>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99985"/>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1115300"/>
    <n v="601179.49"/>
  </r>
  <r>
    <s v="2024"/>
    <x v="0"/>
    <x v="0"/>
    <x v="1"/>
    <x v="7"/>
    <s v="2 - Poder Ejecutivo"/>
    <s v="0215 - MINISTERIO DE LA MUJER"/>
    <s v="0001 - MINISTERIO DE LA MUJER"/>
    <x v="0"/>
    <x v="0"/>
    <x v="10"/>
    <s v="2.6 - BIENES MUEBLES, INMUEBLES E INTANGIBLES"/>
    <s v="2.6.5 - MAQUINARIA, OTROS EQUIPOS Y HERRAMIENTAS"/>
    <s v="N"/>
    <s v="00 - N/A"/>
    <s v="70 - DONACION EXTERNA"/>
    <s v="(en blanco)"/>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28830"/>
    <n v="228829.59"/>
  </r>
  <r>
    <s v="2024"/>
    <x v="0"/>
    <x v="0"/>
    <x v="1"/>
    <x v="7"/>
    <s v="2 - Poder Ejecutivo"/>
    <s v="0215 - MINISTERIO DE LA MUJER"/>
    <s v="0001 - MINISTERIO DE LA MUJER"/>
    <x v="0"/>
    <x v="0"/>
    <x v="10"/>
    <s v="2.7 - OBRAS"/>
    <s v="2.7.1 - OBRAS EN EDIFICACIONES"/>
    <s v="N"/>
    <s v="00 - N/A"/>
    <s v="10 - FONDO GENERAL"/>
    <s v="(en blanco)"/>
    <s v="99 - MULTIPROVINCIAL"/>
    <n v="6000000"/>
    <n v="6000000"/>
    <n v="1931034.4700000002"/>
  </r>
  <r>
    <s v="2024"/>
    <x v="0"/>
    <x v="0"/>
    <x v="1"/>
    <x v="7"/>
    <s v="2 - Poder Ejecutivo"/>
    <s v="0215 - MINISTERIO DE LA MUJER"/>
    <s v="0001 - MINISTERIO DE LA MUJER"/>
    <x v="0"/>
    <x v="0"/>
    <x v="10"/>
    <s v="2.7 - OBRAS"/>
    <s v="2.7.1 - OBRAS EN EDIFICACIONES"/>
    <s v="N"/>
    <s v="00 - N/A"/>
    <s v="70 - DONACION EXTERNA"/>
    <s v="(en blanco)"/>
    <s v="99 - MULTIPROVINCIAL"/>
    <n v="168632586"/>
    <n v="13100000"/>
    <n v="999247.05999999994"/>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13097642.359999999"/>
    <n v="0"/>
  </r>
  <r>
    <s v="2024"/>
    <x v="0"/>
    <x v="0"/>
    <x v="1"/>
    <x v="7"/>
    <s v="2 - Poder Ejecutivo"/>
    <s v="0215 - MINISTERIO DE LA MUJER"/>
    <s v="0001 - MINISTERIO DE LA MUJER"/>
    <x v="1"/>
    <x v="2"/>
    <x v="3"/>
    <s v="2.6 - BIENES MUEBLES, INMUEBLES E INTANGIBLES"/>
    <s v="2.6.5 - MAQUINARIA, OTROS EQUIPOS Y HERRAMIENTAS"/>
    <s v="N"/>
    <s v="00 - N/A"/>
    <s v="70 - DONACION EXTERNA"/>
    <s v="(en blanco)"/>
    <s v="99 - MULTIPROVINCIAL"/>
    <n v="0"/>
    <n v="5401979.8099999996"/>
    <n v="0"/>
  </r>
  <r>
    <s v="2024"/>
    <x v="0"/>
    <x v="0"/>
    <x v="1"/>
    <x v="7"/>
    <s v="2 - Poder Ejecutivo"/>
    <s v="0215 - MINISTERIO DE LA MUJER"/>
    <s v="0001 - MINISTERIO DE LA MUJER"/>
    <x v="1"/>
    <x v="2"/>
    <x v="3"/>
    <s v="2.7 - OBRAS"/>
    <s v="2.7.1 - OBRAS EN EDIFICACIONES"/>
    <s v="N"/>
    <s v="00 - N/A"/>
    <s v="70 - DONACION EXTERNA"/>
    <s v="(en blanco)"/>
    <s v="99 - MULTIPROVINCIAL"/>
    <n v="0"/>
    <n v="11838985.539999999"/>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099000"/>
    <n v="1540139.65"/>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6370102.57"/>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216298"/>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2900000"/>
    <n v="32762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5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9250000"/>
    <n v="998814.38"/>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3507486.41"/>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12305064"/>
    <n v="2902584.84"/>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2927700"/>
    <n v="1145923.6800000002"/>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40000"/>
    <n v="38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67000"/>
    <n v="153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en blanco)"/>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17009970"/>
    <n v="10244428.490000002"/>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259000"/>
    <n v="189772.19"/>
  </r>
  <r>
    <s v="2024"/>
    <x v="0"/>
    <x v="0"/>
    <x v="1"/>
    <x v="7"/>
    <s v="2 - Poder Ejecutivo"/>
    <s v="0216 - MINISTERIO DE CULTURA"/>
    <s v="0001 - MINISTERIO DE CULTURA"/>
    <x v="2"/>
    <x v="8"/>
    <x v="20"/>
    <s v="2.7 - OBRAS"/>
    <s v="2.7.1 - OBRAS EN EDIFICACIONES"/>
    <s v="N"/>
    <s v="00 - N/A"/>
    <s v="10 - FONDO GENERAL"/>
    <s v="(en blanco)"/>
    <s v="99 - MULTIPROVINCIAL"/>
    <n v="3000000"/>
    <n v="14999000"/>
    <n v="6943070.6600000001"/>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2260000"/>
    <n v="1084279.29"/>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44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305000"/>
    <n v="34263.020000000004"/>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8302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3189512"/>
    <n v="3105867.1900000004"/>
  </r>
  <r>
    <s v="2024"/>
    <x v="0"/>
    <x v="0"/>
    <x v="1"/>
    <x v="7"/>
    <s v="2 - Poder Ejecutivo"/>
    <s v="0216 - MINISTERIO DE CULTURA"/>
    <s v="0005 - DIRECCIÓN GENERAL DE BELLAS ARTES"/>
    <x v="2"/>
    <x v="8"/>
    <x v="20"/>
    <s v="2.6 - BIENES MUEBLES, INMUEBLES E INTANGIBLES"/>
    <s v="2.6.1 - MOBILIARIO Y EQUIPO"/>
    <s v="N"/>
    <s v="00 - N/A"/>
    <s v="20 - FONDOS CON DESTINO ESPECÍFICO"/>
    <s v="(en blanco)"/>
    <s v="99 - MULTIPROVINCIAL"/>
    <n v="0"/>
    <n v="1670650"/>
    <n v="1571709.1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1601393"/>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en blanco)"/>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513635"/>
    <n v="388515.15999999992"/>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en blanco)"/>
    <s v="99 - MULTIPROVINCIAL"/>
    <n v="0"/>
    <n v="53750"/>
    <n v="51250"/>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5410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en blanco)"/>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45864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3670235.8"/>
    <n v="1517697.17"/>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799082.02"/>
    <n v="612701.06000000006"/>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3807000"/>
    <n v="112498.25"/>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5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4359380"/>
    <n v="338925.3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42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624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7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1279990"/>
    <n v="112498.25"/>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254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2167293"/>
    <n v="112498.25"/>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447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6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2329700"/>
    <n v="200806.69"/>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9386283"/>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7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672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2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382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79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4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536412"/>
    <n v="112498.25"/>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115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8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10060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2874425"/>
    <n v="541174.8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690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65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2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4216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2388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200000"/>
    <n v="112498.25"/>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56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593788"/>
    <n v="112498.25"/>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90980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9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33557930"/>
    <n v="1705152.51"/>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65673818"/>
    <n v="1391080.9"/>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438300"/>
    <n v="409160.66000000003"/>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21171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241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2604576"/>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633700"/>
    <n v="6492253.8699999992"/>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112498.25"/>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207208"/>
    <n v="169462.69"/>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21086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550000"/>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799999999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
    <n v="99104.98"/>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2897.57"/>
    <n v="928647.9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89999999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0933333.330000006"/>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216107.87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5264386.3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1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582669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30000000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26256875"/>
    <n v="894443.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509100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en blanco)"/>
    <s v="99 - MULTIPROVINCIAL"/>
    <n v="0"/>
    <n v="35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3830000"/>
    <n v="352877.01"/>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185395.48"/>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4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3689733.380000003"/>
    <n v="16750909.84"/>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518565.00000000023"/>
    <n v="239366.64"/>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40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100000"/>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31818966.490000002"/>
    <n v="2769161.57"/>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1053035"/>
    <n v="711856.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775173.6"/>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1534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30278235.459999993"/>
    <n v="878344.76"/>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3446900"/>
    <n v="1484262.71"/>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7807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30002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498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3129811"/>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2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23574742.899999999"/>
    <n v="2696792.449999999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5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3735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69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827989.4500000002"/>
    <n v="2424221.1800000002"/>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1090767.6499999999"/>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4450928.800000012"/>
    <n v="1944578.71"/>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en blanco)"/>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en blanco)"/>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781422"/>
    <n v="539889.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133142.16"/>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621500"/>
    <n v="539605.36"/>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1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1868000"/>
    <n v="216149.22"/>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93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8350000"/>
    <n v="2210263.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20619739"/>
    <n v="1304627.75"/>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262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6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427217.66999999993"/>
    <n v="213041.80000000002"/>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en blanco)"/>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en blanco)"/>
    <s v="01 - DISTRITO NACIONAL"/>
    <n v="0"/>
    <n v="17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4861461"/>
    <n v="550573.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841780"/>
    <n v="122245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3332254"/>
    <n v="8176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en blanco)"/>
    <s v="01 - DISTRITO NACIONAL"/>
    <n v="0"/>
    <n v="48000"/>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1289992"/>
    <n v="97595.95999999999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787569"/>
    <n v="191077.9199999999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2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17214060"/>
    <n v="10521819.379999999"/>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23959603"/>
    <n v="8708923.8200000022"/>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2890169"/>
    <n v="2736597.08"/>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8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27714590"/>
    <n v="19416626.07"/>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13600643"/>
    <n v="3630062.9199999995"/>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38730219"/>
    <n v="4036956.98"/>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28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7297514"/>
    <n v="2971042.57"/>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8831535"/>
    <n v="8490621.6600000001"/>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0000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1295000"/>
    <n v="902185.44"/>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4500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en blanco)"/>
    <s v="99 - MULTIPROVINCIAL"/>
    <n v="0"/>
    <n v="3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49524.88"/>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54397072.28999999"/>
    <n v="70385622.289999992"/>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883319557.94000006"/>
    <n v="529275879.74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26198434.47000001"/>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9793360.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73664848"/>
    <n v="862292638.60000014"/>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313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2"/>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4166092"/>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1278962.7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62800812"/>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951685.409999996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022368.1900000013"/>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30080292"/>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3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9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30000003"/>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63655574.850000001"/>
    <n v="63655574.600000009"/>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51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5064214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10000000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7275735.6300001"/>
    <n v="874107706.66999996"/>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0"/>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2529346.9700000002"/>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8999999994"/>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6372421.1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3"/>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24286905"/>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03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165821.51"/>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22900000"/>
    <n v="16508066.07"/>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1132777"/>
    <n v="1695939.660000000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3505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134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5100000"/>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215000"/>
    <n v="28389.8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529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1705000"/>
    <n v="863523.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11417223"/>
    <n v="10074236.979999999"/>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1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27115663"/>
    <n v="15306659.24"/>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1005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100610791.04999998"/>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85626688"/>
    <n v="83030222"/>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3993197"/>
    <n v="1325900"/>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3124640"/>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20917196"/>
    <n v="18880259"/>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3214871"/>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410231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80373584"/>
    <n v="179892705"/>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33162701"/>
    <n v="3316270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36646638"/>
    <n v="3664663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26699362"/>
    <n v="18532797.969999991"/>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5151045.72"/>
    <n v="3506460.0799999996"/>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873505.7699999999"/>
    <n v="484314.5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688444"/>
    <n v="3688444"/>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7207067"/>
    <n v="6180295.8600000003"/>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50000"/>
    <n v="124996.12"/>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3450000"/>
    <n v="215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4383918.93"/>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762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20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472001"/>
    <n v="441320"/>
  </r>
  <r>
    <s v="2024"/>
    <x v="0"/>
    <x v="0"/>
    <x v="1"/>
    <x v="8"/>
    <s v="2 - Poder Ejecutivo"/>
    <s v="0201 - PRESIDENCIA DE LA REPÚBLICA"/>
    <s v="0015 - DIRECCIÓN GENERAL DE DESARROLLO DE LA COMUNIDAD"/>
    <x v="2"/>
    <x v="4"/>
    <x v="6"/>
    <s v="2.6 - BIENES MUEBLES, INMUEBLES E INTANGIBLES"/>
    <s v="2.6.9 - EDIFICIOS, ESTRUCTURAS, TIERRAS, TERRENOS Y OBJETOS DE VALOR"/>
    <s v="N"/>
    <s v="00 - N/A"/>
    <s v="10 - FONDO GENERAL"/>
    <s v="(en blanco)"/>
    <s v="99 - MULTIPROVINCIAL"/>
    <n v="0"/>
    <n v="6372"/>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1205000"/>
    <n v="34999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en blanco)"/>
    <s v="99 - MULTIPROVINCIAL"/>
    <n v="0"/>
    <n v="315060"/>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52812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en blanco)"/>
    <s v="99 - MULTIPROVINCIAL"/>
    <n v="0"/>
    <n v="3000000"/>
    <n v="0"/>
  </r>
  <r>
    <s v="2024"/>
    <x v="0"/>
    <x v="0"/>
    <x v="1"/>
    <x v="8"/>
    <s v="2 - Poder Ejecutivo"/>
    <s v="0203 - MINISTERIO DE DEFENSA"/>
    <s v="0001 - EJERCITO DE LA REPUBLICA DOMINICANA"/>
    <x v="0"/>
    <x v="7"/>
    <x v="29"/>
    <s v="2.6 - BIENES MUEBLES, INMUEBLES E INTANGIBLES"/>
    <s v="2.6.9 - EDIFICIOS, ESTRUCTURAS, TIERRAS, TERRENOS Y OBJETOS DE VALOR"/>
    <s v="N"/>
    <s v="00 - N/A"/>
    <s v="10 - FONDO GENERAL"/>
    <s v="(en blanco)"/>
    <s v="99 - MULTIPROVINCIAL"/>
    <n v="0"/>
    <n v="223200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n v="1652"/>
  </r>
  <r>
    <s v="2024"/>
    <x v="0"/>
    <x v="0"/>
    <x v="1"/>
    <x v="8"/>
    <s v="2 - Poder Ejecutivo"/>
    <s v="0203 - MINISTERIO DE DEFENSA"/>
    <s v="0007 - ESC DE GRAD.DE COM.Y ESTADO MAYOR CONJ.'GRAL DE DIV. GREGORIO LUPERON'"/>
    <x v="2"/>
    <x v="10"/>
    <x v="24"/>
    <s v="2.6 - BIENES MUEBLES, INMUEBLES E INTANGIBLES"/>
    <s v="2.6.9 - EDIFICIOS, ESTRUCTURAS, TIERRAS, TERRENOS Y OBJETOS DE VALOR"/>
    <s v="N"/>
    <s v="00 - N/A"/>
    <s v="10 - FONDO GENERAL"/>
    <s v="(en blanco)"/>
    <s v="99 - MULTIPROVINCIAL"/>
    <n v="0"/>
    <n v="343200"/>
    <n v="0"/>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2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0"/>
    <n v="70000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2516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20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83333330"/>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55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04269728.69000001"/>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29850000"/>
    <n v="58806174.109999992"/>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26050000"/>
    <n v="91279407.409999996"/>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18749445.909999996"/>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4681910.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9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645733000"/>
    <n v="398271564.1100000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3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98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50000000"/>
    <n v="219937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069853125"/>
    <n v="19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44462225.769999996"/>
    <n v="44462225.769999996"/>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en blanco)"/>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648947225.54000008"/>
    <n v="648947225.54000008"/>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278703013.23999995"/>
    <n v="278703013.2400000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27682529.46000004"/>
    <n v="327682529.45999998"/>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9000002"/>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82672926.59999996"/>
    <n v="172204324.72999999"/>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7488405180"/>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848422760"/>
    <n v="444464429.70000005"/>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6 - MINISTERIO DE EDUCACIÓN"/>
    <s v="0001 - MINISTERIO DE EDUCACION"/>
    <x v="2"/>
    <x v="10"/>
    <x v="40"/>
    <s v="2.5 - TRANSFERENCIAS DE CAPITAL"/>
    <s v="2.5.1 - TRANSFERENCIAS DE CAPITAL AL SECTOR PRIVADO"/>
    <s v="N"/>
    <s v="00 - N/A"/>
    <s v="10 - FONDO GENERAL"/>
    <s v="(en blanco)"/>
    <s v="99 - MULTIPROVINCIAL"/>
    <n v="0"/>
    <n v="200000000"/>
    <n v="2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9305310000"/>
    <n v="8863309583.7200012"/>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365026053.909999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1555693746.1499996"/>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5001800"/>
    <n v="24238100.810000002"/>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35773866.690000005"/>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50392041.969999999"/>
    <n v="1834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90619991"/>
    <n v="1590619991"/>
    <n v="1049585235.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9683845"/>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112194837.05999999"/>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en blanco)"/>
    <s v="99 - MULTIPROVINCIAL"/>
    <n v="0"/>
    <n v="2410000000"/>
    <n v="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en blanco)"/>
    <s v="99 - MULTIPROVINCIAL"/>
    <n v="0"/>
    <n v="45000000"/>
    <n v="4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6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8749996.720000014"/>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500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77925157.9499998"/>
    <n v="2625268599.4200001"/>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5833333.3000000007"/>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en blanco)"/>
    <s v="99 - MULTIPROVINCIAL"/>
    <n v="8000000"/>
    <n v="8000000"/>
    <n v="6666666.6900000004"/>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51566380.710000008"/>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8333333.3399999999"/>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659706213"/>
    <n v="659706213"/>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178436291.00000006"/>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en blanco)"/>
    <s v="00 - NO CLASIFICADO"/>
    <n v="0"/>
    <n v="81000000"/>
    <n v="21977000.810000002"/>
  </r>
  <r>
    <s v="2024"/>
    <x v="0"/>
    <x v="1"/>
    <x v="2"/>
    <x v="13"/>
    <s v="2 - Poder Ejecutivo"/>
    <s v="0209 - MINISTERIO DE TRABAJO"/>
    <s v="0001 - MINISTERIO DE TRABAJO"/>
    <x v="5"/>
    <x v="23"/>
    <x v="113"/>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en blanco)"/>
    <s v="00 - NO CLASIFICADO"/>
    <n v="11207730147"/>
    <n v="11207730147"/>
    <n v="8282877215.0900002"/>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en blanco)"/>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en blanco)"/>
    <s v="00 - NO CLASIFICADO"/>
    <n v="74821769515"/>
    <n v="73391769515"/>
    <n v="54107091808.339989"/>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en blanco)"/>
    <s v="00 - NO CLASIFICADO"/>
    <n v="7407984508"/>
    <n v="6645984508"/>
    <n v="4179431081.9700003"/>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en blanco)"/>
    <s v="00 - NO CLASIFICADO"/>
    <n v="13873639655"/>
    <n v="13873639655"/>
    <n v="281133825.80000001"/>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37F5640-AB9B-404D-89C0-F4A3B2954702}" name="TablaDinámica9"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8:D41"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8">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41"/>
  <sheetViews>
    <sheetView showGridLines="0" tabSelected="1" topLeftCell="B1" zoomScaleNormal="100" workbookViewId="0">
      <selection activeCell="Q17" sqref="Q17"/>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hidden="1" customWidth="1"/>
    <col min="15" max="15" width="18.42578125" hidden="1" customWidth="1"/>
  </cols>
  <sheetData>
    <row r="1" spans="1:15" ht="28.5" customHeight="1" thickBot="1">
      <c r="A1" s="213" t="s">
        <v>0</v>
      </c>
      <c r="B1" s="213"/>
      <c r="C1" s="213"/>
      <c r="D1" s="213"/>
      <c r="E1" s="213"/>
      <c r="F1" s="213"/>
      <c r="G1" s="213"/>
      <c r="H1" s="213"/>
      <c r="I1" s="213"/>
      <c r="J1" s="213"/>
    </row>
    <row r="2" spans="1:15" ht="21" customHeight="1" thickBot="1">
      <c r="A2" s="214" t="s">
        <v>1</v>
      </c>
      <c r="B2" s="214"/>
      <c r="C2" s="214"/>
      <c r="D2" s="214"/>
      <c r="E2" s="214"/>
      <c r="F2" s="214"/>
      <c r="G2" s="214"/>
      <c r="H2" s="214"/>
      <c r="I2" s="214"/>
      <c r="J2" s="214"/>
      <c r="N2" s="115" t="s">
        <v>3325</v>
      </c>
      <c r="O2" s="144">
        <v>7447461.0319153201</v>
      </c>
    </row>
    <row r="3" spans="1:15" s="54" customFormat="1" ht="28.5" customHeight="1">
      <c r="A3" s="215" t="s">
        <v>2</v>
      </c>
      <c r="B3" s="215"/>
      <c r="C3" s="215"/>
      <c r="D3" s="215"/>
      <c r="E3" s="215"/>
      <c r="F3" s="215"/>
      <c r="G3" s="215"/>
      <c r="H3" s="215"/>
      <c r="I3" s="215"/>
      <c r="J3" s="215"/>
    </row>
    <row r="4" spans="1:15" ht="18.75" customHeight="1">
      <c r="A4" s="216" t="s">
        <v>3</v>
      </c>
      <c r="B4" s="216"/>
      <c r="C4" s="216"/>
      <c r="D4" s="216"/>
      <c r="E4" s="216"/>
      <c r="F4" s="216"/>
      <c r="G4" s="216"/>
      <c r="H4" s="216"/>
      <c r="I4" s="216"/>
      <c r="J4" s="216"/>
    </row>
    <row r="5" spans="1:15" ht="18.75" customHeight="1">
      <c r="A5" s="216" t="s">
        <v>4</v>
      </c>
      <c r="B5" s="216"/>
      <c r="C5" s="216"/>
      <c r="D5" s="216"/>
      <c r="E5" s="216"/>
      <c r="F5" s="216"/>
      <c r="G5" s="216"/>
      <c r="H5" s="216"/>
      <c r="I5" s="216"/>
      <c r="J5" s="216"/>
    </row>
    <row r="6" spans="1:15" ht="18.75">
      <c r="A6" s="225" t="s">
        <v>4303</v>
      </c>
      <c r="B6" s="225"/>
      <c r="C6" s="225"/>
      <c r="D6" s="225"/>
      <c r="E6" s="225"/>
      <c r="F6" s="225"/>
      <c r="G6" s="225"/>
      <c r="H6" s="225"/>
      <c r="I6" s="225"/>
      <c r="J6" s="225"/>
    </row>
    <row r="7" spans="1:15" ht="15.75">
      <c r="A7" s="226" t="s">
        <v>5</v>
      </c>
      <c r="B7" s="226"/>
      <c r="C7" s="226"/>
      <c r="D7" s="226"/>
      <c r="E7" s="226"/>
      <c r="F7" s="226"/>
      <c r="G7" s="226"/>
      <c r="H7" s="226"/>
      <c r="I7" s="226"/>
      <c r="J7" s="226"/>
    </row>
    <row r="8" spans="1:15" ht="15.75">
      <c r="A8" s="53"/>
      <c r="B8" s="53"/>
      <c r="C8" s="53"/>
      <c r="D8" s="53"/>
      <c r="E8" s="53"/>
      <c r="F8" s="53"/>
      <c r="G8" s="53"/>
    </row>
    <row r="9" spans="1:15" ht="15" customHeight="1">
      <c r="C9" s="220" t="s">
        <v>6</v>
      </c>
      <c r="D9" s="48" t="s">
        <v>7</v>
      </c>
      <c r="E9" s="161" t="s">
        <v>3732</v>
      </c>
      <c r="F9" s="221" t="s">
        <v>8</v>
      </c>
      <c r="G9" s="223" t="s">
        <v>3741</v>
      </c>
      <c r="H9" s="219" t="s">
        <v>3742</v>
      </c>
      <c r="L9" s="89"/>
    </row>
    <row r="10" spans="1:15" ht="15.75" thickBot="1">
      <c r="C10" s="220"/>
      <c r="D10" s="48" t="s">
        <v>3743</v>
      </c>
      <c r="E10" s="162" t="s">
        <v>3740</v>
      </c>
      <c r="F10" s="222"/>
      <c r="G10" s="224"/>
      <c r="H10" s="219"/>
    </row>
    <row r="11" spans="1:15">
      <c r="C11" s="220"/>
      <c r="D11" s="159">
        <v>1</v>
      </c>
      <c r="E11" s="159">
        <v>2</v>
      </c>
      <c r="F11" s="160">
        <v>3</v>
      </c>
      <c r="G11" s="160" t="s">
        <v>3744</v>
      </c>
      <c r="H11" s="159" t="s">
        <v>3745</v>
      </c>
    </row>
    <row r="12" spans="1:15" ht="15.75" thickBot="1">
      <c r="C12" s="55" t="s">
        <v>9</v>
      </c>
      <c r="D12" s="56">
        <f>SUM(D13:D16)</f>
        <v>1187374.4024359998</v>
      </c>
      <c r="E12" s="56">
        <f>SUM(E13:E16)</f>
        <v>1225758.1839090702</v>
      </c>
      <c r="F12" s="27">
        <f>SUM(F13:F16)</f>
        <v>951258.8</v>
      </c>
      <c r="G12" s="259">
        <f>IFERROR(F12/E12,"-")</f>
        <v>0.77605747404951997</v>
      </c>
      <c r="H12" s="164">
        <f>F12/$O$2</f>
        <v>0.12772927524205624</v>
      </c>
      <c r="J12" s="163"/>
    </row>
    <row r="13" spans="1:15">
      <c r="C13" s="57" t="s">
        <v>10</v>
      </c>
      <c r="D13" s="58">
        <v>1173750.340817</v>
      </c>
      <c r="E13" s="58">
        <v>1210517.7</v>
      </c>
      <c r="F13" s="181">
        <v>948190.4</v>
      </c>
      <c r="G13" s="260">
        <f>IFERROR(F13/E13,"-")</f>
        <v>0.78329329674402948</v>
      </c>
      <c r="H13" s="165">
        <f t="shared" ref="H13:H30" si="0">F13/$O$2</f>
        <v>0.12731726905808954</v>
      </c>
    </row>
    <row r="14" spans="1:15">
      <c r="C14" s="17" t="s">
        <v>11</v>
      </c>
      <c r="D14" s="58">
        <v>793.93865800000003</v>
      </c>
      <c r="E14" s="58">
        <v>1293.1794157499999</v>
      </c>
      <c r="F14" s="181">
        <v>218.4</v>
      </c>
      <c r="G14" s="260">
        <f t="shared" ref="G14:G19" si="1">IFERROR(F14/E14,"-")</f>
        <v>0.16888607825027549</v>
      </c>
      <c r="H14" s="165">
        <f t="shared" si="0"/>
        <v>2.9325430380108001E-5</v>
      </c>
    </row>
    <row r="15" spans="1:15">
      <c r="C15" s="57" t="s">
        <v>12</v>
      </c>
      <c r="D15" s="58">
        <v>11875.275</v>
      </c>
      <c r="E15" s="58">
        <v>12870.535561500001</v>
      </c>
      <c r="F15" s="181">
        <v>2697.8</v>
      </c>
      <c r="G15" s="260">
        <f t="shared" si="1"/>
        <v>0.20961054705990681</v>
      </c>
      <c r="H15" s="165">
        <f t="shared" si="0"/>
        <v>3.6224425860556487E-4</v>
      </c>
    </row>
    <row r="16" spans="1:15">
      <c r="C16" s="17" t="s">
        <v>13</v>
      </c>
      <c r="D16" s="58">
        <v>954.84796100000005</v>
      </c>
      <c r="E16" s="58">
        <v>1076.76893182</v>
      </c>
      <c r="F16" s="181">
        <v>152.19999999999999</v>
      </c>
      <c r="G16" s="260">
        <f t="shared" si="1"/>
        <v>0.14134880335258668</v>
      </c>
      <c r="H16" s="165">
        <f t="shared" si="0"/>
        <v>2.0436494981009328E-5</v>
      </c>
    </row>
    <row r="17" spans="3:8">
      <c r="C17" s="55" t="s">
        <v>14</v>
      </c>
      <c r="D17" s="56">
        <f>D18+D20</f>
        <v>1418686.51495</v>
      </c>
      <c r="E17" s="56">
        <f>E18+E20</f>
        <v>1459753.5999999999</v>
      </c>
      <c r="F17" s="27">
        <f>F18+F20</f>
        <v>1056620.5</v>
      </c>
      <c r="G17" s="259">
        <f>IFERROR(F17/E17,"-")</f>
        <v>0.72383483075499877</v>
      </c>
      <c r="H17" s="164">
        <f t="shared" si="0"/>
        <v>0.14187660673509572</v>
      </c>
    </row>
    <row r="18" spans="3:8">
      <c r="C18" s="57" t="s">
        <v>15</v>
      </c>
      <c r="D18" s="58">
        <v>1217765.8743179999</v>
      </c>
      <c r="E18" s="58">
        <v>1252817.3999999999</v>
      </c>
      <c r="F18" s="58">
        <v>932187.4</v>
      </c>
      <c r="G18" s="260">
        <f t="shared" si="1"/>
        <v>0.74407283934594148</v>
      </c>
      <c r="H18" s="165">
        <f t="shared" si="0"/>
        <v>0.12516848305821376</v>
      </c>
    </row>
    <row r="19" spans="3:8">
      <c r="C19" s="17" t="s">
        <v>16</v>
      </c>
      <c r="D19" s="58">
        <v>263816.79430499999</v>
      </c>
      <c r="E19" s="58">
        <v>263806.764432</v>
      </c>
      <c r="F19" s="58">
        <v>205199.6</v>
      </c>
      <c r="G19" s="260">
        <f t="shared" si="1"/>
        <v>0.77784055477809089</v>
      </c>
      <c r="H19" s="165">
        <f t="shared" si="0"/>
        <v>2.7552960548653891E-2</v>
      </c>
    </row>
    <row r="20" spans="3:8">
      <c r="C20" s="57" t="s">
        <v>17</v>
      </c>
      <c r="D20" s="58">
        <v>200920.640632</v>
      </c>
      <c r="E20" s="58">
        <v>206936.2</v>
      </c>
      <c r="F20" s="58">
        <v>124433.1</v>
      </c>
      <c r="G20" s="260">
        <f>IFERROR(F20/E20,"-")</f>
        <v>0.60131141868846538</v>
      </c>
      <c r="H20" s="165">
        <f t="shared" si="0"/>
        <v>1.6708123676881945E-2</v>
      </c>
    </row>
    <row r="21" spans="3:8">
      <c r="C21" s="59" t="s">
        <v>18</v>
      </c>
      <c r="D21" s="59"/>
      <c r="E21" s="59"/>
      <c r="F21" s="98"/>
      <c r="G21" s="166"/>
      <c r="H21" s="98"/>
    </row>
    <row r="22" spans="3:8">
      <c r="C22" s="60" t="s">
        <v>19</v>
      </c>
      <c r="D22" s="261">
        <f>(D13+D14)-D18</f>
        <v>-43221.594842999941</v>
      </c>
      <c r="E22" s="261">
        <f>(E13+E14)-E18</f>
        <v>-41006.520584249869</v>
      </c>
      <c r="F22" s="262">
        <f>(F13+F14)-F18</f>
        <v>16221.400000000023</v>
      </c>
      <c r="G22" s="260">
        <f>IFERROR(F22/E22,"-")</f>
        <v>-0.39558098977630585</v>
      </c>
      <c r="H22" s="263">
        <f t="shared" si="0"/>
        <v>2.1781114302558816E-3</v>
      </c>
    </row>
    <row r="23" spans="3:8">
      <c r="C23" s="60" t="s">
        <v>20</v>
      </c>
      <c r="D23" s="261">
        <f>(D15+D16)-D20</f>
        <v>-188090.51767100001</v>
      </c>
      <c r="E23" s="261">
        <f>(E15+E16)-E20</f>
        <v>-192988.89550668001</v>
      </c>
      <c r="F23" s="262">
        <f>(F15+F16)-F20</f>
        <v>-121583.1</v>
      </c>
      <c r="G23" s="260">
        <f t="shared" ref="G23:G25" si="2">IFERROR(F23/E23,"-")</f>
        <v>0.63000049656116919</v>
      </c>
      <c r="H23" s="263">
        <f t="shared" si="0"/>
        <v>-1.632544292329537E-2</v>
      </c>
    </row>
    <row r="24" spans="3:8">
      <c r="C24" s="60" t="s">
        <v>21</v>
      </c>
      <c r="D24" s="261">
        <f>(D12-(D17-D19))</f>
        <v>32504.681790999835</v>
      </c>
      <c r="E24" s="261">
        <f>(E12-(E17-E19))</f>
        <v>29811.348341070348</v>
      </c>
      <c r="F24" s="262">
        <f>(F12-(F17-F19))</f>
        <v>99837.900000000023</v>
      </c>
      <c r="G24" s="260">
        <f t="shared" si="2"/>
        <v>3.3489897490633069</v>
      </c>
      <c r="H24" s="263">
        <f t="shared" si="0"/>
        <v>1.3405629055614401E-2</v>
      </c>
    </row>
    <row r="25" spans="3:8">
      <c r="C25" s="60" t="s">
        <v>22</v>
      </c>
      <c r="D25" s="261">
        <f>D12-D17</f>
        <v>-231312.11251400015</v>
      </c>
      <c r="E25" s="261">
        <f>E12-E17</f>
        <v>-233995.41609092965</v>
      </c>
      <c r="F25" s="262">
        <f>F12-F17</f>
        <v>-105361.69999999995</v>
      </c>
      <c r="G25" s="260">
        <f t="shared" si="2"/>
        <v>0.4502724957614419</v>
      </c>
      <c r="H25" s="263">
        <f t="shared" si="0"/>
        <v>-1.4147331493039485E-2</v>
      </c>
    </row>
    <row r="26" spans="3:8">
      <c r="C26" s="59" t="s">
        <v>23</v>
      </c>
      <c r="D26" s="61">
        <f>D28-D30</f>
        <v>231312.11251400004</v>
      </c>
      <c r="E26" s="61">
        <f>E28-E30</f>
        <v>233995.42468102003</v>
      </c>
      <c r="F26" s="61">
        <f>F28-F30</f>
        <v>188496.7</v>
      </c>
      <c r="G26" s="264">
        <f>IFERROR(F26/E26,"-")</f>
        <v>0.80555720376565754</v>
      </c>
      <c r="H26" s="265">
        <f t="shared" si="0"/>
        <v>2.5310196212134175E-2</v>
      </c>
    </row>
    <row r="27" spans="3:8">
      <c r="C27" s="62"/>
      <c r="D27" s="62"/>
      <c r="E27" s="62"/>
      <c r="F27" s="99"/>
      <c r="G27" s="266"/>
      <c r="H27" s="263"/>
    </row>
    <row r="28" spans="3:8" ht="17.25" customHeight="1">
      <c r="C28" s="83" t="s">
        <v>24</v>
      </c>
      <c r="D28" s="19">
        <v>344980.21211800002</v>
      </c>
      <c r="E28" s="19">
        <v>347663.52428502002</v>
      </c>
      <c r="F28" s="19">
        <v>259041.7</v>
      </c>
      <c r="G28" s="259">
        <f>IFERROR(F28/E28,"-")</f>
        <v>0.74509311994327465</v>
      </c>
      <c r="H28" s="267">
        <f t="shared" si="0"/>
        <v>3.4782551918016588E-2</v>
      </c>
    </row>
    <row r="29" spans="3:8">
      <c r="C29" s="63"/>
      <c r="D29" s="268"/>
      <c r="E29" s="268"/>
      <c r="F29" s="269"/>
      <c r="G29" s="260"/>
      <c r="H29" s="263"/>
    </row>
    <row r="30" spans="3:8">
      <c r="C30" s="55" t="s">
        <v>25</v>
      </c>
      <c r="D30" s="19">
        <v>113668.099604</v>
      </c>
      <c r="E30" s="19">
        <v>113668.099604</v>
      </c>
      <c r="F30" s="270">
        <v>70545</v>
      </c>
      <c r="G30" s="271">
        <f>IFERROR(F30/E30,"-")</f>
        <v>0.62062267466216625</v>
      </c>
      <c r="H30" s="272">
        <f t="shared" si="0"/>
        <v>9.4723557058824116E-3</v>
      </c>
    </row>
    <row r="31" spans="3:8">
      <c r="C31" s="64" t="s">
        <v>26</v>
      </c>
      <c r="D31" s="65"/>
      <c r="E31" s="65"/>
      <c r="F31" s="65"/>
      <c r="G31" s="7"/>
    </row>
    <row r="32" spans="3:8" ht="27.75" customHeight="1">
      <c r="C32" s="218" t="s">
        <v>4310</v>
      </c>
      <c r="D32" s="218"/>
      <c r="E32" s="218"/>
      <c r="F32" s="218"/>
      <c r="G32" s="218"/>
      <c r="H32" s="218"/>
    </row>
    <row r="33" spans="3:8" ht="19.149999999999999" customHeight="1">
      <c r="C33" s="218" t="s">
        <v>27</v>
      </c>
      <c r="D33" s="218"/>
      <c r="E33" s="218"/>
      <c r="F33" s="218"/>
      <c r="G33" s="218"/>
      <c r="H33" s="218"/>
    </row>
    <row r="34" spans="3:8" ht="15" customHeight="1">
      <c r="C34" s="217" t="s">
        <v>28</v>
      </c>
      <c r="D34" s="217"/>
      <c r="E34" s="217"/>
      <c r="F34" s="217"/>
      <c r="G34" s="217"/>
      <c r="H34" s="217"/>
    </row>
    <row r="35" spans="3:8" ht="21.6" customHeight="1">
      <c r="C35" s="218" t="s">
        <v>3746</v>
      </c>
      <c r="D35" s="218"/>
      <c r="E35" s="218"/>
      <c r="F35" s="218"/>
      <c r="G35" s="218"/>
      <c r="H35" s="218"/>
    </row>
    <row r="36" spans="3:8" ht="18.600000000000001" customHeight="1">
      <c r="C36" s="218"/>
      <c r="D36" s="218"/>
      <c r="E36" s="218"/>
      <c r="F36" s="218"/>
      <c r="G36" s="218"/>
      <c r="H36" s="218"/>
    </row>
    <row r="37" spans="3:8">
      <c r="C37" s="217" t="s">
        <v>3753</v>
      </c>
      <c r="D37" s="217"/>
      <c r="E37" s="217"/>
      <c r="F37" s="217"/>
      <c r="G37" s="217"/>
      <c r="H37" s="217"/>
    </row>
    <row r="39" spans="3:8">
      <c r="E39" s="11"/>
      <c r="F39" s="45"/>
    </row>
    <row r="41" spans="3:8">
      <c r="E41" s="11"/>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56E3-E3A3-4811-8E81-0F84E252C963}">
  <dimension ref="C1:G187"/>
  <sheetViews>
    <sheetView showGridLines="0" workbookViewId="0">
      <selection activeCell="G14" sqref="G14"/>
    </sheetView>
  </sheetViews>
  <sheetFormatPr baseColWidth="10" defaultRowHeight="15"/>
  <cols>
    <col min="3" max="3" width="140.28515625" customWidth="1"/>
    <col min="4" max="4" width="15.85546875" customWidth="1"/>
    <col min="5" max="5" width="25.28515625" customWidth="1"/>
  </cols>
  <sheetData>
    <row r="1" spans="3:7" ht="28.5">
      <c r="C1" s="239" t="s">
        <v>0</v>
      </c>
      <c r="D1" s="239"/>
      <c r="E1" s="239"/>
      <c r="F1" s="239"/>
      <c r="G1" s="239"/>
    </row>
    <row r="2" spans="3:7" ht="21">
      <c r="C2" s="240" t="s">
        <v>1</v>
      </c>
      <c r="D2" s="240"/>
      <c r="E2" s="240"/>
      <c r="F2" s="240"/>
      <c r="G2" s="240"/>
    </row>
    <row r="3" spans="3:7">
      <c r="C3" s="241" t="s">
        <v>2</v>
      </c>
      <c r="D3" s="241"/>
      <c r="E3" s="241"/>
      <c r="F3" s="241"/>
      <c r="G3" s="241"/>
    </row>
    <row r="4" spans="3:7">
      <c r="C4" s="191"/>
      <c r="D4" s="191"/>
      <c r="E4" s="191"/>
      <c r="F4" s="191"/>
      <c r="G4" s="191"/>
    </row>
    <row r="5" spans="3:7" ht="18.75">
      <c r="C5" s="247" t="s">
        <v>29</v>
      </c>
      <c r="D5" s="247"/>
      <c r="E5" s="247"/>
      <c r="F5" s="247"/>
      <c r="G5" s="247"/>
    </row>
    <row r="6" spans="3:7" ht="18.75">
      <c r="C6" s="247" t="s">
        <v>3618</v>
      </c>
      <c r="D6" s="247"/>
      <c r="E6" s="247"/>
      <c r="F6" s="247"/>
      <c r="G6" s="247"/>
    </row>
    <row r="7" spans="3:7" ht="18.75">
      <c r="C7" s="249" t="s">
        <v>4303</v>
      </c>
      <c r="D7" s="249"/>
      <c r="E7" s="249"/>
      <c r="F7" s="249"/>
      <c r="G7" s="249"/>
    </row>
    <row r="8" spans="3:7" ht="15.75">
      <c r="C8" s="250" t="s">
        <v>5</v>
      </c>
      <c r="D8" s="250"/>
      <c r="E8" s="250"/>
      <c r="F8" s="250"/>
      <c r="G8" s="250"/>
    </row>
    <row r="12" spans="3:7">
      <c r="C12" s="251" t="s">
        <v>6</v>
      </c>
      <c r="D12" s="251" t="s">
        <v>3600</v>
      </c>
      <c r="E12" s="252" t="s">
        <v>8</v>
      </c>
    </row>
    <row r="13" spans="3:7">
      <c r="C13" s="251"/>
      <c r="D13" s="251"/>
      <c r="E13" s="252"/>
    </row>
    <row r="14" spans="3:7">
      <c r="C14" s="196" t="s">
        <v>278</v>
      </c>
      <c r="D14" s="197">
        <v>43932578214.970009</v>
      </c>
      <c r="E14" s="197">
        <v>31569690349.859997</v>
      </c>
    </row>
    <row r="15" spans="3:7">
      <c r="C15" s="198" t="s">
        <v>3601</v>
      </c>
      <c r="D15" s="199">
        <v>1900000000</v>
      </c>
      <c r="E15" s="199">
        <v>897008700</v>
      </c>
    </row>
    <row r="16" spans="3:7">
      <c r="C16" s="178" t="s">
        <v>55</v>
      </c>
      <c r="D16" s="208">
        <v>600000000</v>
      </c>
      <c r="E16" s="208">
        <v>597008700</v>
      </c>
    </row>
    <row r="17" spans="3:5">
      <c r="C17" s="209" t="s">
        <v>3602</v>
      </c>
      <c r="D17" s="210">
        <v>600000000</v>
      </c>
      <c r="E17" s="210">
        <v>597008700</v>
      </c>
    </row>
    <row r="18" spans="3:5">
      <c r="C18" s="178" t="s">
        <v>58</v>
      </c>
      <c r="D18" s="208">
        <v>1000000000</v>
      </c>
      <c r="E18" s="208">
        <v>0</v>
      </c>
    </row>
    <row r="19" spans="3:5">
      <c r="C19" s="209" t="s">
        <v>3603</v>
      </c>
      <c r="D19" s="210">
        <v>1000000000</v>
      </c>
      <c r="E19" s="210">
        <v>0</v>
      </c>
    </row>
    <row r="20" spans="3:5">
      <c r="C20" s="178" t="s">
        <v>61</v>
      </c>
      <c r="D20" s="208">
        <v>300000000</v>
      </c>
      <c r="E20" s="208">
        <v>300000000</v>
      </c>
    </row>
    <row r="21" spans="3:5">
      <c r="C21" s="209" t="s">
        <v>3623</v>
      </c>
      <c r="D21" s="210">
        <v>300000000</v>
      </c>
      <c r="E21" s="210">
        <v>300000000</v>
      </c>
    </row>
    <row r="22" spans="3:5">
      <c r="C22" s="178" t="s">
        <v>63</v>
      </c>
      <c r="D22" s="208">
        <v>0</v>
      </c>
      <c r="E22" s="208">
        <v>0</v>
      </c>
    </row>
    <row r="23" spans="3:5">
      <c r="C23" s="209" t="s">
        <v>3604</v>
      </c>
      <c r="D23" s="210">
        <v>0</v>
      </c>
      <c r="E23" s="210">
        <v>0</v>
      </c>
    </row>
    <row r="24" spans="3:5">
      <c r="C24" s="178" t="s">
        <v>76</v>
      </c>
      <c r="D24" s="208">
        <v>0</v>
      </c>
      <c r="E24" s="208">
        <v>0</v>
      </c>
    </row>
    <row r="25" spans="3:5">
      <c r="C25" s="209" t="s">
        <v>3603</v>
      </c>
      <c r="D25" s="210">
        <v>0</v>
      </c>
      <c r="E25" s="210">
        <v>0</v>
      </c>
    </row>
    <row r="26" spans="3:5">
      <c r="C26" s="200" t="s">
        <v>3605</v>
      </c>
      <c r="D26" s="201">
        <v>42032578214.970009</v>
      </c>
      <c r="E26" s="201">
        <v>30672681649.859997</v>
      </c>
    </row>
    <row r="27" spans="3:5">
      <c r="C27" s="178" t="s">
        <v>52</v>
      </c>
      <c r="D27" s="208">
        <v>21769853125</v>
      </c>
      <c r="E27" s="208">
        <v>16000000000</v>
      </c>
    </row>
    <row r="28" spans="3:5">
      <c r="C28" s="209" t="s">
        <v>3603</v>
      </c>
      <c r="D28" s="210">
        <v>21769853125</v>
      </c>
      <c r="E28" s="210">
        <v>16000000000</v>
      </c>
    </row>
    <row r="29" spans="3:5">
      <c r="C29" s="178" t="s">
        <v>61</v>
      </c>
      <c r="D29" s="208">
        <v>200000000</v>
      </c>
      <c r="E29" s="208">
        <v>161043446.63</v>
      </c>
    </row>
    <row r="30" spans="3:5">
      <c r="C30" s="209" t="s">
        <v>3606</v>
      </c>
      <c r="D30" s="210">
        <v>200000000</v>
      </c>
      <c r="E30" s="210">
        <v>161043446.63</v>
      </c>
    </row>
    <row r="31" spans="3:5">
      <c r="C31" s="178" t="s">
        <v>62</v>
      </c>
      <c r="D31" s="208">
        <v>19562725089.970005</v>
      </c>
      <c r="E31" s="208">
        <v>14011638203.230003</v>
      </c>
    </row>
    <row r="32" spans="3:5">
      <c r="C32" s="209" t="s">
        <v>3607</v>
      </c>
      <c r="D32" s="210">
        <v>1509036804.21</v>
      </c>
      <c r="E32" s="210">
        <v>1329083284.5</v>
      </c>
    </row>
    <row r="33" spans="3:5">
      <c r="C33" s="211" t="s">
        <v>948</v>
      </c>
      <c r="D33" s="208">
        <v>20869728</v>
      </c>
      <c r="E33" s="208">
        <v>0</v>
      </c>
    </row>
    <row r="34" spans="3:5">
      <c r="C34" s="211" t="s">
        <v>1040</v>
      </c>
      <c r="D34" s="208">
        <v>150000000</v>
      </c>
      <c r="E34" s="208">
        <v>134681910.34999999</v>
      </c>
    </row>
    <row r="35" spans="3:5">
      <c r="C35" s="211" t="s">
        <v>701</v>
      </c>
      <c r="D35" s="208">
        <v>29170712</v>
      </c>
      <c r="E35" s="208">
        <v>29140711.579999998</v>
      </c>
    </row>
    <row r="36" spans="3:5">
      <c r="C36" s="211" t="s">
        <v>3059</v>
      </c>
      <c r="D36" s="208">
        <v>1308996363.28</v>
      </c>
      <c r="E36" s="208">
        <v>1165260662.5699999</v>
      </c>
    </row>
    <row r="37" spans="3:5">
      <c r="C37" s="209" t="s">
        <v>3608</v>
      </c>
      <c r="D37" s="210">
        <v>11492662962.76</v>
      </c>
      <c r="E37" s="210">
        <v>8499107076.4499989</v>
      </c>
    </row>
    <row r="38" spans="3:5">
      <c r="C38" s="211" t="s">
        <v>820</v>
      </c>
      <c r="D38" s="208">
        <v>165405713</v>
      </c>
      <c r="E38" s="208">
        <v>147157401.03999999</v>
      </c>
    </row>
    <row r="39" spans="3:5">
      <c r="C39" s="211" t="s">
        <v>847</v>
      </c>
      <c r="D39" s="208">
        <v>174093174</v>
      </c>
      <c r="E39" s="208">
        <v>172938359.78999999</v>
      </c>
    </row>
    <row r="40" spans="3:5">
      <c r="C40" s="211" t="s">
        <v>849</v>
      </c>
      <c r="D40" s="208">
        <v>48368948</v>
      </c>
      <c r="E40" s="208">
        <v>46898765.590000004</v>
      </c>
    </row>
    <row r="41" spans="3:5">
      <c r="C41" s="211" t="s">
        <v>691</v>
      </c>
      <c r="D41" s="208">
        <v>146192519</v>
      </c>
      <c r="E41" s="208">
        <v>127681073.36</v>
      </c>
    </row>
    <row r="42" spans="3:5">
      <c r="C42" s="211" t="s">
        <v>641</v>
      </c>
      <c r="D42" s="208">
        <v>352440922.16000003</v>
      </c>
      <c r="E42" s="208">
        <v>242301798.01999998</v>
      </c>
    </row>
    <row r="43" spans="3:5">
      <c r="C43" s="211" t="s">
        <v>891</v>
      </c>
      <c r="D43" s="208">
        <v>13755537.970000001</v>
      </c>
      <c r="E43" s="208">
        <v>0</v>
      </c>
    </row>
    <row r="44" spans="3:5">
      <c r="C44" s="211" t="s">
        <v>632</v>
      </c>
      <c r="D44" s="208">
        <v>878672182.91999996</v>
      </c>
      <c r="E44" s="208">
        <v>469702050.63999999</v>
      </c>
    </row>
    <row r="45" spans="3:5">
      <c r="C45" s="211" t="s">
        <v>1092</v>
      </c>
      <c r="D45" s="208">
        <v>1677973</v>
      </c>
      <c r="E45" s="208">
        <v>1677971.01</v>
      </c>
    </row>
    <row r="46" spans="3:5">
      <c r="C46" s="211" t="s">
        <v>1111</v>
      </c>
      <c r="D46" s="208">
        <v>1363854204.5</v>
      </c>
      <c r="E46" s="208">
        <v>1335487116.8299999</v>
      </c>
    </row>
    <row r="47" spans="3:5">
      <c r="C47" s="211" t="s">
        <v>1099</v>
      </c>
      <c r="D47" s="208">
        <v>15427821.66</v>
      </c>
      <c r="E47" s="208">
        <v>13437943.35</v>
      </c>
    </row>
    <row r="48" spans="3:5">
      <c r="C48" s="211" t="s">
        <v>1094</v>
      </c>
      <c r="D48" s="208">
        <v>86015148.129999995</v>
      </c>
      <c r="E48" s="208">
        <v>47370556.140000001</v>
      </c>
    </row>
    <row r="49" spans="3:5">
      <c r="C49" s="211" t="s">
        <v>1090</v>
      </c>
      <c r="D49" s="208">
        <v>60482337</v>
      </c>
      <c r="E49" s="208">
        <v>55174592.420000002</v>
      </c>
    </row>
    <row r="50" spans="3:5">
      <c r="C50" s="211" t="s">
        <v>1113</v>
      </c>
      <c r="D50" s="208">
        <v>571950145</v>
      </c>
      <c r="E50" s="208">
        <v>543078557.25</v>
      </c>
    </row>
    <row r="51" spans="3:5">
      <c r="C51" s="211" t="s">
        <v>1058</v>
      </c>
      <c r="D51" s="208">
        <v>509759175.01999998</v>
      </c>
      <c r="E51" s="208">
        <v>235985047.11000001</v>
      </c>
    </row>
    <row r="52" spans="3:5">
      <c r="C52" s="211" t="s">
        <v>1114</v>
      </c>
      <c r="D52" s="208">
        <v>278566264.31</v>
      </c>
      <c r="E52" s="208">
        <v>266914077.93000001</v>
      </c>
    </row>
    <row r="53" spans="3:5">
      <c r="C53" s="211" t="s">
        <v>1105</v>
      </c>
      <c r="D53" s="208">
        <v>48643564.549999997</v>
      </c>
      <c r="E53" s="208">
        <v>36790854.289999999</v>
      </c>
    </row>
    <row r="54" spans="3:5">
      <c r="C54" s="211" t="s">
        <v>1116</v>
      </c>
      <c r="D54" s="208">
        <v>140565516.5</v>
      </c>
      <c r="E54" s="208">
        <v>80217041.730000004</v>
      </c>
    </row>
    <row r="55" spans="3:5">
      <c r="C55" s="211" t="s">
        <v>1079</v>
      </c>
      <c r="D55" s="208">
        <v>10902653.4</v>
      </c>
      <c r="E55" s="208">
        <v>0</v>
      </c>
    </row>
    <row r="56" spans="3:5">
      <c r="C56" s="211" t="s">
        <v>1077</v>
      </c>
      <c r="D56" s="208">
        <v>106130534.56</v>
      </c>
      <c r="E56" s="208">
        <v>0</v>
      </c>
    </row>
    <row r="57" spans="3:5">
      <c r="C57" s="211" t="s">
        <v>1117</v>
      </c>
      <c r="D57" s="208">
        <v>215283437.82999998</v>
      </c>
      <c r="E57" s="208">
        <v>137283432.38999999</v>
      </c>
    </row>
    <row r="58" spans="3:5">
      <c r="C58" s="211" t="s">
        <v>1068</v>
      </c>
      <c r="D58" s="208">
        <v>103146989</v>
      </c>
      <c r="E58" s="208">
        <v>82953336.420000002</v>
      </c>
    </row>
    <row r="59" spans="3:5">
      <c r="C59" s="211" t="s">
        <v>1119</v>
      </c>
      <c r="D59" s="208">
        <v>345400577</v>
      </c>
      <c r="E59" s="208">
        <v>193481646.23000002</v>
      </c>
    </row>
    <row r="60" spans="3:5">
      <c r="C60" s="211" t="s">
        <v>1110</v>
      </c>
      <c r="D60" s="208">
        <v>3029013379.4200001</v>
      </c>
      <c r="E60" s="208">
        <v>1743641955.9499998</v>
      </c>
    </row>
    <row r="61" spans="3:5">
      <c r="C61" s="211" t="s">
        <v>2619</v>
      </c>
      <c r="D61" s="208">
        <v>53233723.469999999</v>
      </c>
      <c r="E61" s="208">
        <v>53233723.469999999</v>
      </c>
    </row>
    <row r="62" spans="3:5">
      <c r="C62" s="211" t="s">
        <v>2657</v>
      </c>
      <c r="D62" s="208">
        <v>108369312</v>
      </c>
      <c r="E62" s="208">
        <v>84000000</v>
      </c>
    </row>
    <row r="63" spans="3:5">
      <c r="C63" s="211" t="s">
        <v>2659</v>
      </c>
      <c r="D63" s="208">
        <v>72957529</v>
      </c>
      <c r="E63" s="208">
        <v>71534995.530000001</v>
      </c>
    </row>
    <row r="64" spans="3:5">
      <c r="C64" s="211" t="s">
        <v>2661</v>
      </c>
      <c r="D64" s="208">
        <v>69236555</v>
      </c>
      <c r="E64" s="208">
        <v>30000000</v>
      </c>
    </row>
    <row r="65" spans="3:5">
      <c r="C65" s="211" t="s">
        <v>2583</v>
      </c>
      <c r="D65" s="208">
        <v>53741663.390000001</v>
      </c>
      <c r="E65" s="208">
        <v>40000000</v>
      </c>
    </row>
    <row r="66" spans="3:5">
      <c r="C66" s="211" t="s">
        <v>2752</v>
      </c>
      <c r="D66" s="208">
        <v>50427416</v>
      </c>
      <c r="E66" s="208">
        <v>41404518.990000002</v>
      </c>
    </row>
    <row r="67" spans="3:5">
      <c r="C67" s="211" t="s">
        <v>2662</v>
      </c>
      <c r="D67" s="208">
        <v>113070289</v>
      </c>
      <c r="E67" s="208">
        <v>41631448.32</v>
      </c>
    </row>
    <row r="68" spans="3:5">
      <c r="C68" s="211" t="s">
        <v>2779</v>
      </c>
      <c r="D68" s="208">
        <v>114000360</v>
      </c>
      <c r="E68" s="208">
        <v>108713359.47</v>
      </c>
    </row>
    <row r="69" spans="3:5">
      <c r="C69" s="211" t="s">
        <v>2664</v>
      </c>
      <c r="D69" s="208">
        <v>15169538</v>
      </c>
      <c r="E69" s="208">
        <v>12986969.74</v>
      </c>
    </row>
    <row r="70" spans="3:5">
      <c r="C70" s="211" t="s">
        <v>2780</v>
      </c>
      <c r="D70" s="208">
        <v>32242984</v>
      </c>
      <c r="E70" s="208">
        <v>20000000</v>
      </c>
    </row>
    <row r="71" spans="3:5">
      <c r="C71" s="211" t="s">
        <v>2650</v>
      </c>
      <c r="D71" s="208">
        <v>41124141</v>
      </c>
      <c r="E71" s="208">
        <v>41000000</v>
      </c>
    </row>
    <row r="72" spans="3:5">
      <c r="C72" s="211" t="s">
        <v>2617</v>
      </c>
      <c r="D72" s="208">
        <v>41289974</v>
      </c>
      <c r="E72" s="208">
        <v>37227389.609999999</v>
      </c>
    </row>
    <row r="73" spans="3:5">
      <c r="C73" s="211" t="s">
        <v>2651</v>
      </c>
      <c r="D73" s="208">
        <v>24531943</v>
      </c>
      <c r="E73" s="208">
        <v>24000000</v>
      </c>
    </row>
    <row r="74" spans="3:5">
      <c r="C74" s="211" t="s">
        <v>2769</v>
      </c>
      <c r="D74" s="208">
        <v>29312823</v>
      </c>
      <c r="E74" s="208">
        <v>29312822.010000002</v>
      </c>
    </row>
    <row r="75" spans="3:5">
      <c r="C75" s="211" t="s">
        <v>2653</v>
      </c>
      <c r="D75" s="208">
        <v>65973892</v>
      </c>
      <c r="E75" s="208">
        <v>65465440.479999997</v>
      </c>
    </row>
    <row r="76" spans="3:5">
      <c r="C76" s="211" t="s">
        <v>2644</v>
      </c>
      <c r="D76" s="208">
        <v>332612408</v>
      </c>
      <c r="E76" s="208">
        <v>306506200.08999997</v>
      </c>
    </row>
    <row r="77" spans="3:5">
      <c r="C77" s="211" t="s">
        <v>2645</v>
      </c>
      <c r="D77" s="208">
        <v>173171148.03</v>
      </c>
      <c r="E77" s="208">
        <v>141173722.96000001</v>
      </c>
    </row>
    <row r="78" spans="3:5">
      <c r="C78" s="211" t="s">
        <v>2771</v>
      </c>
      <c r="D78" s="208">
        <v>36216053</v>
      </c>
      <c r="E78" s="208">
        <v>31441154.539999999</v>
      </c>
    </row>
    <row r="79" spans="3:5">
      <c r="C79" s="211" t="s">
        <v>2772</v>
      </c>
      <c r="D79" s="208">
        <v>55775779</v>
      </c>
      <c r="E79" s="208">
        <v>55000000</v>
      </c>
    </row>
    <row r="80" spans="3:5">
      <c r="C80" s="211" t="s">
        <v>2754</v>
      </c>
      <c r="D80" s="208">
        <v>39272261</v>
      </c>
      <c r="E80" s="208">
        <v>39186252.890000001</v>
      </c>
    </row>
    <row r="81" spans="3:5">
      <c r="C81" s="211" t="s">
        <v>2586</v>
      </c>
      <c r="D81" s="208">
        <v>119701443</v>
      </c>
      <c r="E81" s="208">
        <v>110515404.09999999</v>
      </c>
    </row>
    <row r="82" spans="3:5">
      <c r="C82" s="211" t="s">
        <v>2588</v>
      </c>
      <c r="D82" s="208">
        <v>169161060</v>
      </c>
      <c r="E82" s="208">
        <v>130463855.62</v>
      </c>
    </row>
    <row r="83" spans="3:5">
      <c r="C83" s="211" t="s">
        <v>2663</v>
      </c>
      <c r="D83" s="208">
        <v>223001000</v>
      </c>
      <c r="E83" s="208">
        <v>212000000</v>
      </c>
    </row>
    <row r="84" spans="3:5">
      <c r="C84" s="211" t="s">
        <v>2748</v>
      </c>
      <c r="D84" s="208">
        <v>10836293</v>
      </c>
      <c r="E84" s="208">
        <v>10051584.199999999</v>
      </c>
    </row>
    <row r="85" spans="3:5">
      <c r="C85" s="211" t="s">
        <v>3117</v>
      </c>
      <c r="D85" s="208">
        <v>782484656.94000006</v>
      </c>
      <c r="E85" s="208">
        <v>782084656.94000006</v>
      </c>
    </row>
    <row r="86" spans="3:5">
      <c r="C86" s="209" t="s">
        <v>3609</v>
      </c>
      <c r="D86" s="210">
        <v>2446490293.1499996</v>
      </c>
      <c r="E86" s="210">
        <v>2287108178.0199995</v>
      </c>
    </row>
    <row r="87" spans="3:5">
      <c r="C87" s="211" t="s">
        <v>698</v>
      </c>
      <c r="D87" s="208">
        <v>266924973</v>
      </c>
      <c r="E87" s="208">
        <v>266924973</v>
      </c>
    </row>
    <row r="88" spans="3:5">
      <c r="C88" s="211" t="s">
        <v>932</v>
      </c>
      <c r="D88" s="208">
        <v>106110201</v>
      </c>
      <c r="E88" s="208">
        <v>106110200.62</v>
      </c>
    </row>
    <row r="89" spans="3:5">
      <c r="C89" s="211" t="s">
        <v>699</v>
      </c>
      <c r="D89" s="208">
        <v>102035793</v>
      </c>
      <c r="E89" s="208">
        <v>102035793</v>
      </c>
    </row>
    <row r="90" spans="3:5">
      <c r="C90" s="211" t="s">
        <v>762</v>
      </c>
      <c r="D90" s="208">
        <v>25000000</v>
      </c>
      <c r="E90" s="208">
        <v>21356510</v>
      </c>
    </row>
    <row r="91" spans="3:5">
      <c r="C91" s="211" t="s">
        <v>917</v>
      </c>
      <c r="D91" s="208">
        <v>204992952</v>
      </c>
      <c r="E91" s="208">
        <v>199135862.37</v>
      </c>
    </row>
    <row r="92" spans="3:5">
      <c r="C92" s="211" t="s">
        <v>1107</v>
      </c>
      <c r="D92" s="208">
        <v>324258309</v>
      </c>
      <c r="E92" s="208">
        <v>324258309</v>
      </c>
    </row>
    <row r="93" spans="3:5">
      <c r="C93" s="211" t="s">
        <v>1020</v>
      </c>
      <c r="D93" s="208">
        <v>9603433</v>
      </c>
      <c r="E93" s="208">
        <v>9603433</v>
      </c>
    </row>
    <row r="94" spans="3:5">
      <c r="C94" s="211" t="s">
        <v>4213</v>
      </c>
      <c r="D94" s="208">
        <v>300000000</v>
      </c>
      <c r="E94" s="208">
        <v>300000000</v>
      </c>
    </row>
    <row r="95" spans="3:5">
      <c r="C95" s="211" t="s">
        <v>2933</v>
      </c>
      <c r="D95" s="208">
        <v>13095510</v>
      </c>
      <c r="E95" s="208">
        <v>13095509.050000001</v>
      </c>
    </row>
    <row r="96" spans="3:5">
      <c r="C96" s="211" t="s">
        <v>3111</v>
      </c>
      <c r="D96" s="208">
        <v>62951107.869999997</v>
      </c>
      <c r="E96" s="208">
        <v>62951107.869999997</v>
      </c>
    </row>
    <row r="97" spans="3:5">
      <c r="C97" s="211" t="s">
        <v>3115</v>
      </c>
      <c r="D97" s="208">
        <v>231236955.62</v>
      </c>
      <c r="E97" s="208">
        <v>231236955.62</v>
      </c>
    </row>
    <row r="98" spans="3:5">
      <c r="C98" s="211" t="s">
        <v>3109</v>
      </c>
      <c r="D98" s="208">
        <v>491967368</v>
      </c>
      <c r="E98" s="208">
        <v>352972102.51999998</v>
      </c>
    </row>
    <row r="99" spans="3:5">
      <c r="C99" s="211" t="s">
        <v>3104</v>
      </c>
      <c r="D99" s="208">
        <v>14422574.66</v>
      </c>
      <c r="E99" s="208">
        <v>14422574.66</v>
      </c>
    </row>
    <row r="100" spans="3:5">
      <c r="C100" s="211" t="s">
        <v>1034</v>
      </c>
      <c r="D100" s="208">
        <v>18891116</v>
      </c>
      <c r="E100" s="208">
        <v>8004847.3099999996</v>
      </c>
    </row>
    <row r="101" spans="3:5">
      <c r="C101" s="211" t="s">
        <v>1039</v>
      </c>
      <c r="D101" s="208">
        <v>275000000</v>
      </c>
      <c r="E101" s="208">
        <v>275000000</v>
      </c>
    </row>
    <row r="102" spans="3:5">
      <c r="C102" s="209" t="s">
        <v>3610</v>
      </c>
      <c r="D102" s="210">
        <v>411452772.84000003</v>
      </c>
      <c r="E102" s="210">
        <v>197315021.56999999</v>
      </c>
    </row>
    <row r="103" spans="3:5">
      <c r="C103" s="211" t="s">
        <v>1011</v>
      </c>
      <c r="D103" s="208">
        <v>7853337</v>
      </c>
      <c r="E103" s="208">
        <v>7853337</v>
      </c>
    </row>
    <row r="104" spans="3:5">
      <c r="C104" s="211" t="s">
        <v>1013</v>
      </c>
      <c r="D104" s="208">
        <v>13329593</v>
      </c>
      <c r="E104" s="208">
        <v>13329593</v>
      </c>
    </row>
    <row r="105" spans="3:5">
      <c r="C105" s="211" t="s">
        <v>1015</v>
      </c>
      <c r="D105" s="208">
        <v>19343374</v>
      </c>
      <c r="E105" s="208">
        <v>19343374</v>
      </c>
    </row>
    <row r="106" spans="3:5">
      <c r="C106" s="211" t="s">
        <v>1016</v>
      </c>
      <c r="D106" s="208">
        <v>5830571</v>
      </c>
      <c r="E106" s="208">
        <v>5830571</v>
      </c>
    </row>
    <row r="107" spans="3:5">
      <c r="C107" s="211" t="s">
        <v>4206</v>
      </c>
      <c r="D107" s="208">
        <v>100000000</v>
      </c>
      <c r="E107" s="208">
        <v>100000000</v>
      </c>
    </row>
    <row r="108" spans="3:5">
      <c r="C108" s="211" t="s">
        <v>2804</v>
      </c>
      <c r="D108" s="208">
        <v>25000000</v>
      </c>
      <c r="E108" s="208">
        <v>17000000</v>
      </c>
    </row>
    <row r="109" spans="3:5">
      <c r="C109" s="211" t="s">
        <v>4217</v>
      </c>
      <c r="D109" s="208">
        <v>8507626</v>
      </c>
      <c r="E109" s="208">
        <v>8507625.2400000002</v>
      </c>
    </row>
    <row r="110" spans="3:5">
      <c r="C110" s="211" t="s">
        <v>2936</v>
      </c>
      <c r="D110" s="208">
        <v>50000000</v>
      </c>
      <c r="E110" s="208">
        <v>0</v>
      </c>
    </row>
    <row r="111" spans="3:5">
      <c r="C111" s="211" t="s">
        <v>4214</v>
      </c>
      <c r="D111" s="208">
        <v>60000000</v>
      </c>
      <c r="E111" s="208">
        <v>25450521.329999998</v>
      </c>
    </row>
    <row r="112" spans="3:5">
      <c r="C112" s="211" t="s">
        <v>3106</v>
      </c>
      <c r="D112" s="208">
        <v>121588271.84</v>
      </c>
      <c r="E112" s="208">
        <v>0</v>
      </c>
    </row>
    <row r="113" spans="3:5">
      <c r="C113" s="209" t="s">
        <v>3611</v>
      </c>
      <c r="D113" s="210">
        <v>653171976.01999998</v>
      </c>
      <c r="E113" s="210">
        <v>426239847.72000003</v>
      </c>
    </row>
    <row r="114" spans="3:5">
      <c r="C114" s="211" t="s">
        <v>1044</v>
      </c>
      <c r="D114" s="208">
        <v>7881779</v>
      </c>
      <c r="E114" s="208">
        <v>6305422.6500000004</v>
      </c>
    </row>
    <row r="115" spans="3:5">
      <c r="C115" s="211" t="s">
        <v>1911</v>
      </c>
      <c r="D115" s="208">
        <v>90242267</v>
      </c>
      <c r="E115" s="208">
        <v>90242266.400000006</v>
      </c>
    </row>
    <row r="116" spans="3:5">
      <c r="C116" s="211" t="s">
        <v>2997</v>
      </c>
      <c r="D116" s="208">
        <v>10000000</v>
      </c>
      <c r="E116" s="208">
        <v>10000000</v>
      </c>
    </row>
    <row r="117" spans="3:5">
      <c r="C117" s="211" t="s">
        <v>2916</v>
      </c>
      <c r="D117" s="208">
        <v>7000000</v>
      </c>
      <c r="E117" s="208">
        <v>0</v>
      </c>
    </row>
    <row r="118" spans="3:5">
      <c r="C118" s="211" t="s">
        <v>4209</v>
      </c>
      <c r="D118" s="208">
        <v>489</v>
      </c>
      <c r="E118" s="208">
        <v>0</v>
      </c>
    </row>
    <row r="119" spans="3:5">
      <c r="C119" s="211" t="s">
        <v>2918</v>
      </c>
      <c r="D119" s="208">
        <v>0</v>
      </c>
      <c r="E119" s="208">
        <v>0</v>
      </c>
    </row>
    <row r="120" spans="3:5">
      <c r="C120" s="211" t="s">
        <v>2797</v>
      </c>
      <c r="D120" s="208">
        <v>10000000</v>
      </c>
      <c r="E120" s="208">
        <v>10000000</v>
      </c>
    </row>
    <row r="121" spans="3:5">
      <c r="C121" s="211" t="s">
        <v>2963</v>
      </c>
      <c r="D121" s="208">
        <v>16696074</v>
      </c>
      <c r="E121" s="208">
        <v>16696073.539999999</v>
      </c>
    </row>
    <row r="122" spans="3:5">
      <c r="C122" s="211" t="s">
        <v>2999</v>
      </c>
      <c r="D122" s="208">
        <v>15000000</v>
      </c>
      <c r="E122" s="208">
        <v>15000000</v>
      </c>
    </row>
    <row r="123" spans="3:5">
      <c r="C123" s="211" t="s">
        <v>3020</v>
      </c>
      <c r="D123" s="208">
        <v>0</v>
      </c>
      <c r="E123" s="208">
        <v>0</v>
      </c>
    </row>
    <row r="124" spans="3:5">
      <c r="C124" s="211" t="s">
        <v>2826</v>
      </c>
      <c r="D124" s="208">
        <v>0</v>
      </c>
      <c r="E124" s="208">
        <v>0</v>
      </c>
    </row>
    <row r="125" spans="3:5">
      <c r="C125" s="211" t="s">
        <v>3055</v>
      </c>
      <c r="D125" s="208">
        <v>16283972</v>
      </c>
      <c r="E125" s="208">
        <v>16283971.310000001</v>
      </c>
    </row>
    <row r="126" spans="3:5">
      <c r="C126" s="211" t="s">
        <v>3000</v>
      </c>
      <c r="D126" s="208">
        <v>5412875</v>
      </c>
      <c r="E126" s="208">
        <v>5412874.0999999996</v>
      </c>
    </row>
    <row r="127" spans="3:5">
      <c r="C127" s="211" t="s">
        <v>2923</v>
      </c>
      <c r="D127" s="208">
        <v>0</v>
      </c>
      <c r="E127" s="208">
        <v>0</v>
      </c>
    </row>
    <row r="128" spans="3:5">
      <c r="C128" s="211" t="s">
        <v>2965</v>
      </c>
      <c r="D128" s="208">
        <v>11600000</v>
      </c>
      <c r="E128" s="208">
        <v>11600000</v>
      </c>
    </row>
    <row r="129" spans="3:5">
      <c r="C129" s="211" t="s">
        <v>2969</v>
      </c>
      <c r="D129" s="208">
        <v>12300000</v>
      </c>
      <c r="E129" s="208">
        <v>12300000</v>
      </c>
    </row>
    <row r="130" spans="3:5">
      <c r="C130" s="211" t="s">
        <v>2841</v>
      </c>
      <c r="D130" s="208">
        <v>15000000</v>
      </c>
      <c r="E130" s="208">
        <v>0</v>
      </c>
    </row>
    <row r="131" spans="3:5">
      <c r="C131" s="211" t="s">
        <v>2957</v>
      </c>
      <c r="D131" s="208">
        <v>15433950</v>
      </c>
      <c r="E131" s="208">
        <v>0</v>
      </c>
    </row>
    <row r="132" spans="3:5">
      <c r="C132" s="211" t="s">
        <v>2959</v>
      </c>
      <c r="D132" s="208">
        <v>12000000</v>
      </c>
      <c r="E132" s="208">
        <v>12000000</v>
      </c>
    </row>
    <row r="133" spans="3:5">
      <c r="C133" s="211" t="s">
        <v>2929</v>
      </c>
      <c r="D133" s="208">
        <v>20000000</v>
      </c>
      <c r="E133" s="208">
        <v>15094490.34</v>
      </c>
    </row>
    <row r="134" spans="3:5">
      <c r="C134" s="211" t="s">
        <v>3006</v>
      </c>
      <c r="D134" s="208">
        <v>25000000</v>
      </c>
      <c r="E134" s="208">
        <v>25000000</v>
      </c>
    </row>
    <row r="135" spans="3:5">
      <c r="C135" s="211" t="s">
        <v>3106</v>
      </c>
      <c r="D135" s="208">
        <v>13879729.02</v>
      </c>
      <c r="E135" s="208">
        <v>0</v>
      </c>
    </row>
    <row r="136" spans="3:5">
      <c r="C136" s="211" t="s">
        <v>3076</v>
      </c>
      <c r="D136" s="208">
        <v>34440841</v>
      </c>
      <c r="E136" s="208">
        <v>0</v>
      </c>
    </row>
    <row r="137" spans="3:5">
      <c r="C137" s="211" t="s">
        <v>3127</v>
      </c>
      <c r="D137" s="208">
        <v>270000000</v>
      </c>
      <c r="E137" s="208">
        <v>180304749.38</v>
      </c>
    </row>
    <row r="138" spans="3:5">
      <c r="C138" s="211" t="s">
        <v>3113</v>
      </c>
      <c r="D138" s="208">
        <v>45000000</v>
      </c>
      <c r="E138" s="208">
        <v>0</v>
      </c>
    </row>
    <row r="139" spans="3:5">
      <c r="C139" s="209" t="s">
        <v>3720</v>
      </c>
      <c r="D139" s="210">
        <v>15000000</v>
      </c>
      <c r="E139" s="210">
        <v>0</v>
      </c>
    </row>
    <row r="140" spans="3:5">
      <c r="C140" s="211" t="s">
        <v>3682</v>
      </c>
      <c r="D140" s="208">
        <v>15000000</v>
      </c>
      <c r="E140" s="208">
        <v>0</v>
      </c>
    </row>
    <row r="141" spans="3:5">
      <c r="C141" s="209" t="s">
        <v>3612</v>
      </c>
      <c r="D141" s="210">
        <v>1034910280.99</v>
      </c>
      <c r="E141" s="210">
        <v>770939561.5200001</v>
      </c>
    </row>
    <row r="142" spans="3:5">
      <c r="C142" s="211" t="s">
        <v>626</v>
      </c>
      <c r="D142" s="208">
        <v>50861077</v>
      </c>
      <c r="E142" s="208">
        <v>41431442.520000003</v>
      </c>
    </row>
    <row r="143" spans="3:5">
      <c r="C143" s="211" t="s">
        <v>3200</v>
      </c>
      <c r="D143" s="208">
        <v>539458884</v>
      </c>
      <c r="E143" s="208">
        <v>539458884</v>
      </c>
    </row>
    <row r="144" spans="3:5">
      <c r="C144" s="211" t="s">
        <v>665</v>
      </c>
      <c r="D144" s="208">
        <v>100000000</v>
      </c>
      <c r="E144" s="208">
        <v>4217527.25</v>
      </c>
    </row>
    <row r="145" spans="3:5">
      <c r="C145" s="211" t="s">
        <v>1909</v>
      </c>
      <c r="D145" s="208">
        <v>37249052</v>
      </c>
      <c r="E145" s="208">
        <v>37249052</v>
      </c>
    </row>
    <row r="146" spans="3:5">
      <c r="C146" s="211" t="s">
        <v>2128</v>
      </c>
      <c r="D146" s="208">
        <v>3788435</v>
      </c>
      <c r="E146" s="208">
        <v>3788434.01</v>
      </c>
    </row>
    <row r="147" spans="3:5">
      <c r="C147" s="211" t="s">
        <v>1905</v>
      </c>
      <c r="D147" s="208">
        <v>39321294</v>
      </c>
      <c r="E147" s="208">
        <v>38761938.630000003</v>
      </c>
    </row>
    <row r="148" spans="3:5">
      <c r="C148" s="211" t="s">
        <v>913</v>
      </c>
      <c r="D148" s="208">
        <v>5000000</v>
      </c>
      <c r="E148" s="208">
        <v>0</v>
      </c>
    </row>
    <row r="149" spans="3:5">
      <c r="C149" s="211" t="s">
        <v>986</v>
      </c>
      <c r="D149" s="208">
        <v>8607582</v>
      </c>
      <c r="E149" s="208">
        <v>8607582</v>
      </c>
    </row>
    <row r="150" spans="3:5">
      <c r="C150" s="211" t="s">
        <v>637</v>
      </c>
      <c r="D150" s="208">
        <v>93603888</v>
      </c>
      <c r="E150" s="208">
        <v>82635243.599999994</v>
      </c>
    </row>
    <row r="151" spans="3:5">
      <c r="C151" s="211" t="s">
        <v>2557</v>
      </c>
      <c r="D151" s="208">
        <v>2676046</v>
      </c>
      <c r="E151" s="208">
        <v>0</v>
      </c>
    </row>
    <row r="152" spans="3:5">
      <c r="C152" s="211" t="s">
        <v>3120</v>
      </c>
      <c r="D152" s="208">
        <v>3153003.25</v>
      </c>
      <c r="E152" s="208">
        <v>2522402.6</v>
      </c>
    </row>
    <row r="153" spans="3:5">
      <c r="C153" s="211" t="s">
        <v>3126</v>
      </c>
      <c r="D153" s="208">
        <v>5790644.7199999997</v>
      </c>
      <c r="E153" s="208">
        <v>4632515.78</v>
      </c>
    </row>
    <row r="154" spans="3:5">
      <c r="C154" s="211" t="s">
        <v>3096</v>
      </c>
      <c r="D154" s="208">
        <v>15943993</v>
      </c>
      <c r="E154" s="208">
        <v>0</v>
      </c>
    </row>
    <row r="155" spans="3:5">
      <c r="C155" s="211" t="s">
        <v>3702</v>
      </c>
      <c r="D155" s="208">
        <v>5500000</v>
      </c>
      <c r="E155" s="208">
        <v>0</v>
      </c>
    </row>
    <row r="156" spans="3:5">
      <c r="C156" s="211" t="s">
        <v>3128</v>
      </c>
      <c r="D156" s="208">
        <v>7462000</v>
      </c>
      <c r="E156" s="208">
        <v>2093380.71</v>
      </c>
    </row>
    <row r="157" spans="3:5">
      <c r="C157" s="211" t="s">
        <v>3129</v>
      </c>
      <c r="D157" s="208">
        <v>9462000</v>
      </c>
      <c r="E157" s="208">
        <v>0</v>
      </c>
    </row>
    <row r="158" spans="3:5">
      <c r="C158" s="211" t="s">
        <v>3093</v>
      </c>
      <c r="D158" s="208">
        <v>9462000</v>
      </c>
      <c r="E158" s="208">
        <v>2072397.35</v>
      </c>
    </row>
    <row r="159" spans="3:5">
      <c r="C159" s="211" t="s">
        <v>3130</v>
      </c>
      <c r="D159" s="208">
        <v>6774906</v>
      </c>
      <c r="E159" s="208">
        <v>1774905.47</v>
      </c>
    </row>
    <row r="160" spans="3:5">
      <c r="C160" s="211" t="s">
        <v>3119</v>
      </c>
      <c r="D160" s="208">
        <v>9462000</v>
      </c>
      <c r="E160" s="208">
        <v>0</v>
      </c>
    </row>
    <row r="161" spans="3:5">
      <c r="C161" s="211" t="s">
        <v>3098</v>
      </c>
      <c r="D161" s="208">
        <v>6462000</v>
      </c>
      <c r="E161" s="208">
        <v>1693855.6</v>
      </c>
    </row>
    <row r="162" spans="3:5">
      <c r="C162" s="211" t="s">
        <v>3122</v>
      </c>
      <c r="D162" s="208">
        <v>9462000</v>
      </c>
      <c r="E162" s="208">
        <v>0</v>
      </c>
    </row>
    <row r="163" spans="3:5">
      <c r="C163" s="211" t="s">
        <v>3124</v>
      </c>
      <c r="D163" s="208">
        <v>6462000</v>
      </c>
      <c r="E163" s="208">
        <v>0</v>
      </c>
    </row>
    <row r="164" spans="3:5">
      <c r="C164" s="211" t="s">
        <v>3125</v>
      </c>
      <c r="D164" s="208">
        <v>6462000</v>
      </c>
      <c r="E164" s="208">
        <v>0</v>
      </c>
    </row>
    <row r="165" spans="3:5">
      <c r="C165" s="211" t="s">
        <v>3100</v>
      </c>
      <c r="D165" s="208">
        <v>9462000</v>
      </c>
      <c r="E165" s="208">
        <v>0</v>
      </c>
    </row>
    <row r="166" spans="3:5">
      <c r="C166" s="211" t="s">
        <v>3094</v>
      </c>
      <c r="D166" s="208">
        <v>6462000</v>
      </c>
      <c r="E166" s="208">
        <v>0</v>
      </c>
    </row>
    <row r="167" spans="3:5">
      <c r="C167" s="211" t="s">
        <v>3102</v>
      </c>
      <c r="D167" s="208">
        <v>14340058.02</v>
      </c>
      <c r="E167" s="208">
        <v>0</v>
      </c>
    </row>
    <row r="168" spans="3:5">
      <c r="C168" s="211" t="s">
        <v>3649</v>
      </c>
      <c r="D168" s="208">
        <v>1900000</v>
      </c>
      <c r="E168" s="208">
        <v>0</v>
      </c>
    </row>
    <row r="169" spans="3:5">
      <c r="C169" s="211" t="s">
        <v>3668</v>
      </c>
      <c r="D169" s="208">
        <v>1500000</v>
      </c>
      <c r="E169" s="208">
        <v>0</v>
      </c>
    </row>
    <row r="170" spans="3:5">
      <c r="C170" s="211" t="s">
        <v>3648</v>
      </c>
      <c r="D170" s="208">
        <v>4500000</v>
      </c>
      <c r="E170" s="208">
        <v>0</v>
      </c>
    </row>
    <row r="171" spans="3:5">
      <c r="C171" s="211" t="s">
        <v>3673</v>
      </c>
      <c r="D171" s="208">
        <v>9521418</v>
      </c>
      <c r="E171" s="208">
        <v>0</v>
      </c>
    </row>
    <row r="172" spans="3:5">
      <c r="C172" s="211" t="s">
        <v>3696</v>
      </c>
      <c r="D172" s="208">
        <v>4000000</v>
      </c>
      <c r="E172" s="208">
        <v>0</v>
      </c>
    </row>
    <row r="173" spans="3:5">
      <c r="C173" s="211" t="s">
        <v>3694</v>
      </c>
      <c r="D173" s="208">
        <v>800000</v>
      </c>
      <c r="E173" s="208">
        <v>0</v>
      </c>
    </row>
    <row r="174" spans="3:5">
      <c r="C174" s="209" t="s">
        <v>3755</v>
      </c>
      <c r="D174" s="210">
        <v>2000000000</v>
      </c>
      <c r="E174" s="210">
        <v>501845233.44999993</v>
      </c>
    </row>
    <row r="175" spans="3:5">
      <c r="C175" s="211" t="s">
        <v>927</v>
      </c>
      <c r="D175" s="208">
        <v>1340000000</v>
      </c>
      <c r="E175" s="208">
        <v>430238596.92999995</v>
      </c>
    </row>
    <row r="176" spans="3:5">
      <c r="C176" s="211" t="s">
        <v>928</v>
      </c>
      <c r="D176" s="208">
        <v>440000000</v>
      </c>
      <c r="E176" s="208">
        <v>71606636.519999996</v>
      </c>
    </row>
    <row r="177" spans="3:5">
      <c r="C177" s="211" t="s">
        <v>624</v>
      </c>
      <c r="D177" s="208">
        <v>220000000</v>
      </c>
      <c r="E177" s="208">
        <v>0</v>
      </c>
    </row>
    <row r="178" spans="3:5">
      <c r="C178" s="178" t="s">
        <v>74</v>
      </c>
      <c r="D178" s="208">
        <v>500000000</v>
      </c>
      <c r="E178" s="208">
        <v>500000000</v>
      </c>
    </row>
    <row r="179" spans="3:5">
      <c r="C179" s="209" t="s">
        <v>3613</v>
      </c>
      <c r="D179" s="210">
        <v>500000000</v>
      </c>
      <c r="E179" s="210">
        <v>500000000</v>
      </c>
    </row>
    <row r="180" spans="3:5">
      <c r="C180" s="211" t="s">
        <v>2510</v>
      </c>
      <c r="D180" s="208">
        <v>250000000</v>
      </c>
      <c r="E180" s="208">
        <v>250000000</v>
      </c>
    </row>
    <row r="181" spans="3:5">
      <c r="C181" s="211" t="s">
        <v>808</v>
      </c>
      <c r="D181" s="208">
        <v>250000000</v>
      </c>
      <c r="E181" s="208">
        <v>250000000</v>
      </c>
    </row>
    <row r="182" spans="3:5">
      <c r="C182" s="202" t="s">
        <v>605</v>
      </c>
      <c r="D182" s="203">
        <v>43932578214.970009</v>
      </c>
      <c r="E182" s="203">
        <v>31569690349.859997</v>
      </c>
    </row>
    <row r="183" spans="3:5">
      <c r="C183" s="204" t="s">
        <v>26</v>
      </c>
      <c r="D183" s="205"/>
      <c r="E183" s="205"/>
    </row>
    <row r="184" spans="3:5" ht="30" customHeight="1">
      <c r="C184" s="253" t="s">
        <v>4305</v>
      </c>
      <c r="D184" s="253"/>
      <c r="E184" s="253"/>
    </row>
    <row r="185" spans="3:5">
      <c r="C185" s="206" t="s">
        <v>3614</v>
      </c>
      <c r="D185" s="206"/>
      <c r="E185" s="206"/>
    </row>
    <row r="186" spans="3:5">
      <c r="C186" s="204" t="s">
        <v>46</v>
      </c>
      <c r="D186" s="206"/>
      <c r="E186" s="206"/>
    </row>
    <row r="187" spans="3:5" ht="33.75">
      <c r="C187" s="206" t="s">
        <v>3746</v>
      </c>
      <c r="D187" s="206"/>
      <c r="E187" s="206"/>
    </row>
  </sheetData>
  <mergeCells count="11">
    <mergeCell ref="C8:G8"/>
    <mergeCell ref="C12:C13"/>
    <mergeCell ref="D12:D13"/>
    <mergeCell ref="E12:E13"/>
    <mergeCell ref="C184:E184"/>
    <mergeCell ref="C7:G7"/>
    <mergeCell ref="C1:G1"/>
    <mergeCell ref="C2:G2"/>
    <mergeCell ref="C3:G3"/>
    <mergeCell ref="C5:G5"/>
    <mergeCell ref="C6:G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E3905-AE7C-4EEE-B4DA-6B7080F93D48}">
  <dimension ref="A1:F41"/>
  <sheetViews>
    <sheetView showGridLines="0" zoomScale="81" zoomScaleNormal="80" workbookViewId="0">
      <selection activeCell="F22" sqref="F22"/>
    </sheetView>
  </sheetViews>
  <sheetFormatPr baseColWidth="10" defaultColWidth="11.42578125" defaultRowHeight="15"/>
  <cols>
    <col min="1" max="1" width="84.28515625" bestFit="1" customWidth="1"/>
    <col min="2" max="2" width="24" bestFit="1" customWidth="1"/>
    <col min="3" max="3" width="25.5703125" bestFit="1" customWidth="1"/>
    <col min="4" max="4" width="29.570312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13" t="s">
        <v>0</v>
      </c>
      <c r="B1" s="213"/>
      <c r="C1" s="213"/>
      <c r="D1" s="213"/>
      <c r="E1" s="213"/>
      <c r="F1" s="213"/>
    </row>
    <row r="2" spans="1:6" ht="21" customHeight="1">
      <c r="A2" s="214" t="s">
        <v>1</v>
      </c>
      <c r="B2" s="214"/>
      <c r="C2" s="214"/>
      <c r="D2" s="214"/>
      <c r="E2" s="214"/>
      <c r="F2" s="214"/>
    </row>
    <row r="3" spans="1:6" ht="15" customHeight="1">
      <c r="A3" s="227" t="s">
        <v>2</v>
      </c>
      <c r="B3" s="227"/>
      <c r="C3" s="227"/>
      <c r="D3" s="227"/>
      <c r="E3" s="227"/>
      <c r="F3" s="227"/>
    </row>
    <row r="5" spans="1:6" ht="18.75" customHeight="1">
      <c r="A5" s="229" t="s">
        <v>29</v>
      </c>
      <c r="B5" s="229"/>
      <c r="C5" s="229"/>
      <c r="D5" s="229"/>
      <c r="E5" s="229"/>
      <c r="F5" s="229"/>
    </row>
    <row r="6" spans="1:6" ht="18.75">
      <c r="A6" s="229" t="s">
        <v>3639</v>
      </c>
      <c r="B6" s="229"/>
      <c r="C6" s="229"/>
      <c r="D6" s="229"/>
      <c r="E6" s="229"/>
      <c r="F6" s="229"/>
    </row>
    <row r="7" spans="1:6" ht="18.75" customHeight="1">
      <c r="A7" s="254" t="s">
        <v>4304</v>
      </c>
      <c r="B7" s="254"/>
      <c r="C7" s="254"/>
      <c r="D7" s="254"/>
      <c r="E7" s="254"/>
      <c r="F7" s="254"/>
    </row>
    <row r="8" spans="1:6" ht="18.75" customHeight="1">
      <c r="A8" s="254" t="s">
        <v>4306</v>
      </c>
      <c r="B8" s="254"/>
      <c r="C8" s="254"/>
      <c r="D8" s="254"/>
      <c r="E8" s="254"/>
      <c r="F8" s="254"/>
    </row>
    <row r="9" spans="1:6" ht="15.75">
      <c r="A9" s="231" t="s">
        <v>3640</v>
      </c>
      <c r="B9" s="231"/>
      <c r="C9" s="231"/>
      <c r="D9" s="231"/>
      <c r="E9" s="231"/>
      <c r="F9" s="231"/>
    </row>
    <row r="18" spans="1:4">
      <c r="A18" s="207" t="s">
        <v>3641</v>
      </c>
      <c r="B18" t="s">
        <v>3642</v>
      </c>
      <c r="C18" t="s">
        <v>3736</v>
      </c>
      <c r="D18" t="s">
        <v>3643</v>
      </c>
    </row>
    <row r="19" spans="1:4">
      <c r="A19" s="176" t="s">
        <v>3644</v>
      </c>
      <c r="B19" s="44">
        <v>1532354614554</v>
      </c>
      <c r="C19" s="44">
        <v>1573421741929.2996</v>
      </c>
      <c r="D19" s="44">
        <v>1127165496108.0706</v>
      </c>
    </row>
    <row r="20" spans="1:4">
      <c r="A20" s="177" t="s">
        <v>14</v>
      </c>
      <c r="B20" s="44">
        <v>1418686514950</v>
      </c>
      <c r="C20" s="44">
        <v>1459753642325.2996</v>
      </c>
      <c r="D20" s="44">
        <v>1056620527067.0006</v>
      </c>
    </row>
    <row r="21" spans="1:4">
      <c r="A21" s="178" t="s">
        <v>15</v>
      </c>
      <c r="B21" s="44">
        <v>1217765874318</v>
      </c>
      <c r="C21" s="44">
        <v>1252817439421.9597</v>
      </c>
      <c r="D21" s="44">
        <v>932187415513.01062</v>
      </c>
    </row>
    <row r="22" spans="1:4">
      <c r="A22" s="179" t="s">
        <v>31</v>
      </c>
      <c r="B22" s="44">
        <v>486795809749</v>
      </c>
      <c r="C22" s="44">
        <v>494237121292.86975</v>
      </c>
      <c r="D22" s="44">
        <v>343138423043.06061</v>
      </c>
    </row>
    <row r="23" spans="1:4">
      <c r="A23" s="179" t="s">
        <v>32</v>
      </c>
      <c r="B23" s="44">
        <v>73535970561</v>
      </c>
      <c r="C23" s="44">
        <v>77666603043.320007</v>
      </c>
      <c r="D23" s="44">
        <v>54408990883.350006</v>
      </c>
    </row>
    <row r="24" spans="1:4">
      <c r="A24" s="179" t="s">
        <v>16</v>
      </c>
      <c r="B24" s="44">
        <v>263816794305</v>
      </c>
      <c r="C24" s="44">
        <v>263806764432</v>
      </c>
      <c r="D24" s="44">
        <v>205199551240.22998</v>
      </c>
    </row>
    <row r="25" spans="1:4">
      <c r="A25" s="179" t="s">
        <v>33</v>
      </c>
      <c r="B25" s="44">
        <v>14201850000</v>
      </c>
      <c r="C25" s="44">
        <v>21201850000</v>
      </c>
      <c r="D25" s="44">
        <v>18504231095.750004</v>
      </c>
    </row>
    <row r="26" spans="1:4">
      <c r="A26" s="179" t="s">
        <v>34</v>
      </c>
      <c r="B26" s="44">
        <v>379413090403</v>
      </c>
      <c r="C26" s="44">
        <v>395751711567.47998</v>
      </c>
      <c r="D26" s="44">
        <v>310874078634.82996</v>
      </c>
    </row>
    <row r="27" spans="1:4">
      <c r="A27" s="179" t="s">
        <v>35</v>
      </c>
      <c r="B27" s="44">
        <v>2359300</v>
      </c>
      <c r="C27" s="44">
        <v>153389086.28999999</v>
      </c>
      <c r="D27" s="44">
        <v>62140615.789999999</v>
      </c>
    </row>
    <row r="28" spans="1:4">
      <c r="A28" s="178" t="s">
        <v>17</v>
      </c>
      <c r="B28" s="44">
        <v>200920640632</v>
      </c>
      <c r="C28" s="44">
        <v>206936202903.34003</v>
      </c>
      <c r="D28" s="44">
        <v>124433111553.99002</v>
      </c>
    </row>
    <row r="29" spans="1:4">
      <c r="A29" s="179" t="s">
        <v>36</v>
      </c>
      <c r="B29" s="44">
        <v>75124304565</v>
      </c>
      <c r="C29" s="44">
        <v>58645217787.920036</v>
      </c>
      <c r="D29" s="44">
        <v>38339597885.830009</v>
      </c>
    </row>
    <row r="30" spans="1:4">
      <c r="A30" s="179" t="s">
        <v>37</v>
      </c>
      <c r="B30" s="44">
        <v>57840512900</v>
      </c>
      <c r="C30" s="44">
        <v>68672274411.389977</v>
      </c>
      <c r="D30" s="44">
        <v>33149541012.130005</v>
      </c>
    </row>
    <row r="31" spans="1:4">
      <c r="A31" s="179" t="s">
        <v>38</v>
      </c>
      <c r="B31" s="44">
        <v>9142603</v>
      </c>
      <c r="C31" s="44">
        <v>70116760.400000006</v>
      </c>
      <c r="D31" s="44">
        <v>17577764.089999996</v>
      </c>
    </row>
    <row r="32" spans="1:4">
      <c r="A32" s="179" t="s">
        <v>39</v>
      </c>
      <c r="B32" s="44">
        <v>2087679447</v>
      </c>
      <c r="C32" s="44">
        <v>4246107050.5499997</v>
      </c>
      <c r="D32" s="44">
        <v>1354547786.77</v>
      </c>
    </row>
    <row r="33" spans="1:4">
      <c r="A33" s="179" t="s">
        <v>40</v>
      </c>
      <c r="B33" s="44">
        <v>64412716842</v>
      </c>
      <c r="C33" s="44">
        <v>75124050602.080002</v>
      </c>
      <c r="D33" s="44">
        <v>51571847105.169998</v>
      </c>
    </row>
    <row r="34" spans="1:4">
      <c r="A34" s="179" t="s">
        <v>41</v>
      </c>
      <c r="B34" s="44">
        <v>1446284275</v>
      </c>
      <c r="C34" s="44">
        <v>178436291.00000006</v>
      </c>
      <c r="D34" s="44">
        <v>0</v>
      </c>
    </row>
    <row r="35" spans="1:4">
      <c r="A35" s="177" t="s">
        <v>3645</v>
      </c>
      <c r="B35" s="44">
        <v>113668099604</v>
      </c>
      <c r="C35" s="44">
        <v>113668099604</v>
      </c>
      <c r="D35" s="44">
        <v>70544969041.069992</v>
      </c>
    </row>
    <row r="36" spans="1:4">
      <c r="A36" s="178" t="s">
        <v>25</v>
      </c>
      <c r="B36" s="44">
        <v>113668099604</v>
      </c>
      <c r="C36" s="44">
        <v>113668099604</v>
      </c>
      <c r="D36" s="44">
        <v>70544969041.069992</v>
      </c>
    </row>
    <row r="37" spans="1:4">
      <c r="A37" s="179" t="s">
        <v>43</v>
      </c>
      <c r="B37" s="44">
        <v>4281932616</v>
      </c>
      <c r="C37" s="44">
        <v>4281932616</v>
      </c>
      <c r="D37" s="44">
        <v>225517410</v>
      </c>
    </row>
    <row r="38" spans="1:4">
      <c r="A38" s="179" t="s">
        <v>44</v>
      </c>
      <c r="B38" s="44">
        <v>109386166988</v>
      </c>
      <c r="C38" s="44">
        <v>107956166988</v>
      </c>
      <c r="D38" s="44">
        <v>68920073735.869995</v>
      </c>
    </row>
    <row r="39" spans="1:4">
      <c r="A39" s="179" t="s">
        <v>3646</v>
      </c>
      <c r="B39" s="44">
        <v>0</v>
      </c>
      <c r="C39" s="44">
        <v>0</v>
      </c>
      <c r="D39" s="44">
        <v>0</v>
      </c>
    </row>
    <row r="40" spans="1:4">
      <c r="A40" s="179" t="s">
        <v>3722</v>
      </c>
      <c r="B40" s="44">
        <v>0</v>
      </c>
      <c r="C40" s="44">
        <v>1430000000</v>
      </c>
      <c r="D40" s="44">
        <v>1399377895.2</v>
      </c>
    </row>
    <row r="41" spans="1:4">
      <c r="A41" s="176" t="s">
        <v>605</v>
      </c>
      <c r="B41" s="44">
        <v>1532354614554</v>
      </c>
      <c r="C41" s="44">
        <v>1573421741929.2996</v>
      </c>
      <c r="D41" s="44">
        <v>1127165496108.0706</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K35" sqref="K35"/>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13" t="s">
        <v>0</v>
      </c>
      <c r="B1" s="213"/>
      <c r="C1" s="213"/>
      <c r="D1" s="213"/>
      <c r="E1" s="213"/>
      <c r="F1" s="213"/>
      <c r="G1" s="3"/>
      <c r="H1" s="3"/>
    </row>
    <row r="2" spans="1:9" ht="21" customHeight="1">
      <c r="A2" s="214" t="s">
        <v>1</v>
      </c>
      <c r="B2" s="214"/>
      <c r="C2" s="214"/>
      <c r="D2" s="214"/>
      <c r="E2" s="214"/>
      <c r="F2" s="214"/>
      <c r="G2" s="2"/>
      <c r="H2" s="2"/>
    </row>
    <row r="3" spans="1:9" ht="15" customHeight="1">
      <c r="A3" s="227" t="s">
        <v>2</v>
      </c>
      <c r="B3" s="227"/>
      <c r="C3" s="227"/>
      <c r="D3" s="227"/>
      <c r="E3" s="227"/>
      <c r="F3" s="227"/>
      <c r="G3" s="1"/>
      <c r="H3" s="68"/>
    </row>
    <row r="5" spans="1:9" ht="18.75">
      <c r="A5" s="228" t="s">
        <v>29</v>
      </c>
      <c r="B5" s="228"/>
      <c r="C5" s="228"/>
      <c r="D5" s="228"/>
      <c r="E5" s="228"/>
      <c r="F5" s="228"/>
      <c r="G5" s="4"/>
      <c r="H5" s="50"/>
    </row>
    <row r="6" spans="1:9" ht="18.75" customHeight="1">
      <c r="A6" s="229" t="s">
        <v>30</v>
      </c>
      <c r="B6" s="229"/>
      <c r="C6" s="229"/>
      <c r="D6" s="229"/>
      <c r="E6" s="229"/>
      <c r="F6" s="229"/>
      <c r="G6" s="4"/>
      <c r="H6" s="4"/>
    </row>
    <row r="7" spans="1:9" ht="18.75">
      <c r="A7" s="225" t="s">
        <v>4303</v>
      </c>
      <c r="B7" s="225"/>
      <c r="C7" s="225"/>
      <c r="D7" s="225"/>
      <c r="E7" s="225"/>
      <c r="F7" s="225"/>
      <c r="G7" s="12"/>
      <c r="H7" s="51"/>
    </row>
    <row r="8" spans="1:9" ht="15.75">
      <c r="A8" s="231" t="s">
        <v>5</v>
      </c>
      <c r="B8" s="231"/>
      <c r="C8" s="231"/>
      <c r="D8" s="231"/>
      <c r="E8" s="231"/>
      <c r="F8" s="231"/>
      <c r="G8" s="49"/>
      <c r="H8" s="6"/>
    </row>
    <row r="9" spans="1:9">
      <c r="G9" s="12"/>
    </row>
    <row r="10" spans="1:9">
      <c r="G10" s="12"/>
      <c r="H10" s="12"/>
    </row>
    <row r="11" spans="1:9" ht="15" customHeight="1">
      <c r="B11" s="230" t="s">
        <v>6</v>
      </c>
      <c r="C11" s="46" t="s">
        <v>7</v>
      </c>
      <c r="D11" s="46" t="s">
        <v>3732</v>
      </c>
      <c r="E11" s="219" t="s">
        <v>8</v>
      </c>
    </row>
    <row r="12" spans="1:9" ht="15" customHeight="1">
      <c r="B12" s="230"/>
      <c r="C12" s="48" t="s">
        <v>3743</v>
      </c>
      <c r="D12" s="48" t="s">
        <v>3740</v>
      </c>
      <c r="E12" s="219"/>
      <c r="F12" s="12"/>
      <c r="G12" s="12"/>
      <c r="H12" s="12"/>
      <c r="I12" s="12"/>
    </row>
    <row r="13" spans="1:9">
      <c r="B13" s="21" t="s">
        <v>14</v>
      </c>
      <c r="C13" s="19">
        <f>+C14+C21</f>
        <v>1418686.51495</v>
      </c>
      <c r="D13" s="19">
        <f>+D14+D21</f>
        <v>1459753.6423252998</v>
      </c>
      <c r="E13" s="19">
        <f>+E14+E21</f>
        <v>1056620.5270670012</v>
      </c>
      <c r="G13" s="12"/>
      <c r="H13" s="12"/>
      <c r="I13" s="12"/>
    </row>
    <row r="14" spans="1:9">
      <c r="B14" s="22" t="s">
        <v>15</v>
      </c>
      <c r="C14" s="257">
        <f>SUM(C15:C20)</f>
        <v>1217765.8743179999</v>
      </c>
      <c r="D14" s="257">
        <f>SUM(D15:D20)</f>
        <v>1252817.4394219599</v>
      </c>
      <c r="E14" s="257">
        <f>SUM(E15:E20)</f>
        <v>932187.41551301128</v>
      </c>
      <c r="G14" s="12"/>
      <c r="H14" s="12"/>
      <c r="I14" s="12"/>
    </row>
    <row r="15" spans="1:9" ht="12.75" customHeight="1">
      <c r="B15" s="23" t="s">
        <v>31</v>
      </c>
      <c r="C15" s="76">
        <v>486795.80974900001</v>
      </c>
      <c r="D15" s="76">
        <v>494237.12129286979</v>
      </c>
      <c r="E15" s="69">
        <v>343138.42304306128</v>
      </c>
      <c r="F15" s="20"/>
      <c r="G15" s="12"/>
      <c r="H15" s="12"/>
      <c r="I15" s="12"/>
    </row>
    <row r="16" spans="1:9">
      <c r="B16" s="23" t="s">
        <v>32</v>
      </c>
      <c r="C16" s="76">
        <v>73535.970560999995</v>
      </c>
      <c r="D16" s="76">
        <v>77666.603043320007</v>
      </c>
      <c r="E16" s="69">
        <v>54408.990883350009</v>
      </c>
      <c r="F16" s="102"/>
      <c r="G16" s="12"/>
      <c r="H16" s="12"/>
    </row>
    <row r="17" spans="2:10">
      <c r="B17" s="23" t="s">
        <v>16</v>
      </c>
      <c r="C17" s="76">
        <v>263816.79430499999</v>
      </c>
      <c r="D17" s="76">
        <v>263806.764432</v>
      </c>
      <c r="E17" s="69">
        <v>205199.55124023001</v>
      </c>
      <c r="F17" s="20"/>
      <c r="G17" s="12"/>
      <c r="H17" s="12"/>
    </row>
    <row r="18" spans="2:10">
      <c r="B18" s="23" t="s">
        <v>33</v>
      </c>
      <c r="C18" s="69">
        <v>14201.85</v>
      </c>
      <c r="D18" s="69">
        <v>21201.85</v>
      </c>
      <c r="E18" s="69">
        <v>18504.231095750001</v>
      </c>
      <c r="F18" s="66"/>
      <c r="G18" s="12"/>
      <c r="H18" s="12"/>
    </row>
    <row r="19" spans="2:10">
      <c r="B19" s="23" t="s">
        <v>34</v>
      </c>
      <c r="C19" s="76">
        <v>379413.09040300001</v>
      </c>
      <c r="D19" s="76">
        <v>395751.71156748006</v>
      </c>
      <c r="E19" s="69">
        <v>310874.07863483002</v>
      </c>
      <c r="F19" s="20"/>
      <c r="G19" s="12"/>
      <c r="H19" s="12"/>
    </row>
    <row r="20" spans="2:10">
      <c r="B20" s="23" t="s">
        <v>35</v>
      </c>
      <c r="C20" s="76">
        <v>2.3593000000000002</v>
      </c>
      <c r="D20" s="76">
        <v>153.38908628999999</v>
      </c>
      <c r="E20" s="69">
        <v>62.140615789999998</v>
      </c>
      <c r="F20" s="20"/>
      <c r="G20" s="12"/>
      <c r="H20" s="12"/>
      <c r="J20" s="12"/>
    </row>
    <row r="21" spans="2:10">
      <c r="B21" s="22" t="s">
        <v>17</v>
      </c>
      <c r="C21" s="257">
        <f>SUM(C22:C27)</f>
        <v>200920.640632</v>
      </c>
      <c r="D21" s="257">
        <f>SUM(D22:D27)</f>
        <v>206936.20290333999</v>
      </c>
      <c r="E21" s="257">
        <f>SUM(E22:E27)</f>
        <v>124433.11155399002</v>
      </c>
      <c r="F21" s="20"/>
      <c r="G21" s="12"/>
      <c r="H21" s="12"/>
      <c r="I21" s="12"/>
    </row>
    <row r="22" spans="2:10">
      <c r="B22" s="23" t="s">
        <v>36</v>
      </c>
      <c r="C22" s="76">
        <v>75124.304564999999</v>
      </c>
      <c r="D22" s="76">
        <v>58645.21778792001</v>
      </c>
      <c r="E22" s="69">
        <v>38339.59788583</v>
      </c>
      <c r="F22" s="20"/>
      <c r="G22" s="12"/>
      <c r="H22" s="12"/>
      <c r="I22" s="42"/>
    </row>
    <row r="23" spans="2:10">
      <c r="B23" s="23" t="s">
        <v>37</v>
      </c>
      <c r="C23" s="76">
        <v>57840.512900000002</v>
      </c>
      <c r="D23" s="76">
        <v>68672.274411389983</v>
      </c>
      <c r="E23" s="69">
        <v>33149.541012130008</v>
      </c>
      <c r="F23" s="20"/>
      <c r="G23" s="12"/>
      <c r="H23" s="12"/>
    </row>
    <row r="24" spans="2:10">
      <c r="B24" s="23" t="s">
        <v>38</v>
      </c>
      <c r="C24" s="76">
        <v>9.1426029999999994</v>
      </c>
      <c r="D24" s="76">
        <v>70.116760400000004</v>
      </c>
      <c r="E24" s="69">
        <v>17.577764089999995</v>
      </c>
      <c r="F24" s="20"/>
      <c r="G24" s="12"/>
      <c r="H24" s="12"/>
    </row>
    <row r="25" spans="2:10">
      <c r="B25" s="23" t="s">
        <v>39</v>
      </c>
      <c r="C25" s="76">
        <v>2087.679447</v>
      </c>
      <c r="D25" s="76">
        <v>4246.1070505500002</v>
      </c>
      <c r="E25" s="69">
        <v>1354.5477867699999</v>
      </c>
      <c r="F25" s="20"/>
      <c r="G25" s="12"/>
      <c r="H25" s="12"/>
    </row>
    <row r="26" spans="2:10">
      <c r="B26" s="23" t="s">
        <v>40</v>
      </c>
      <c r="C26" s="76">
        <v>64412.716842000002</v>
      </c>
      <c r="D26" s="76">
        <v>75124.050602080024</v>
      </c>
      <c r="E26" s="69">
        <v>51571.847105170003</v>
      </c>
      <c r="F26" s="20"/>
      <c r="G26" s="12"/>
      <c r="H26" s="12"/>
    </row>
    <row r="27" spans="2:10">
      <c r="B27" s="23" t="s">
        <v>41</v>
      </c>
      <c r="C27" s="76">
        <v>1446.284275</v>
      </c>
      <c r="D27" s="76">
        <v>178.43629100000001</v>
      </c>
      <c r="E27" s="69">
        <v>0</v>
      </c>
      <c r="F27" s="20"/>
      <c r="G27" s="12"/>
      <c r="H27" s="12"/>
    </row>
    <row r="28" spans="2:10">
      <c r="B28" s="21" t="s">
        <v>42</v>
      </c>
      <c r="C28" s="19">
        <f>C29</f>
        <v>113668.099604</v>
      </c>
      <c r="D28" s="19">
        <f>D29</f>
        <v>113668.099604</v>
      </c>
      <c r="E28" s="19">
        <f>E29</f>
        <v>70544.969041070013</v>
      </c>
      <c r="F28" s="20"/>
      <c r="G28" s="12"/>
      <c r="H28" s="12"/>
    </row>
    <row r="29" spans="2:10">
      <c r="B29" s="22" t="s">
        <v>25</v>
      </c>
      <c r="C29" s="258">
        <f>SUM(C30:C32)</f>
        <v>113668.099604</v>
      </c>
      <c r="D29" s="258">
        <f>SUM(D30:D32)</f>
        <v>113668.099604</v>
      </c>
      <c r="E29" s="258">
        <f>SUM(E30:E32)</f>
        <v>70544.969041070013</v>
      </c>
      <c r="F29" s="20"/>
      <c r="G29" s="12"/>
      <c r="H29" s="12"/>
    </row>
    <row r="30" spans="2:10">
      <c r="B30" s="23" t="s">
        <v>43</v>
      </c>
      <c r="C30" s="35">
        <v>4281.9326160000001</v>
      </c>
      <c r="D30" s="76">
        <v>4281.9326160000001</v>
      </c>
      <c r="E30" s="69">
        <v>225.51741000000001</v>
      </c>
      <c r="F30" s="20"/>
      <c r="G30" s="12"/>
      <c r="H30" s="12"/>
    </row>
    <row r="31" spans="2:10">
      <c r="B31" s="18" t="s">
        <v>44</v>
      </c>
      <c r="C31" s="35">
        <v>109386.166988</v>
      </c>
      <c r="D31" s="76">
        <v>107956.166988</v>
      </c>
      <c r="E31" s="69">
        <v>68920.073735870013</v>
      </c>
      <c r="F31" s="20"/>
      <c r="G31" s="12"/>
      <c r="H31" s="12"/>
    </row>
    <row r="32" spans="2:10">
      <c r="B32" s="18" t="s">
        <v>3722</v>
      </c>
      <c r="C32" s="69">
        <v>0</v>
      </c>
      <c r="D32" s="69">
        <v>1430</v>
      </c>
      <c r="E32" s="69">
        <v>1399.3778952</v>
      </c>
      <c r="H32" s="12"/>
    </row>
    <row r="33" spans="2:20" ht="15" customHeight="1">
      <c r="B33" s="33" t="s">
        <v>45</v>
      </c>
      <c r="C33" s="29">
        <f>C13+C28</f>
        <v>1532354.6145540001</v>
      </c>
      <c r="D33" s="29">
        <f>D13+D28</f>
        <v>1573421.7419292999</v>
      </c>
      <c r="E33" s="29">
        <f>E13+E28</f>
        <v>1127165.4961080712</v>
      </c>
      <c r="H33" s="12"/>
      <c r="I33" s="8"/>
      <c r="J33" s="8"/>
      <c r="K33" s="8"/>
      <c r="L33" s="8"/>
      <c r="M33" s="8"/>
      <c r="N33" s="8"/>
      <c r="O33" s="8"/>
    </row>
    <row r="34" spans="2:20" ht="15" customHeight="1">
      <c r="B34" s="15" t="s">
        <v>26</v>
      </c>
      <c r="C34" s="15"/>
      <c r="D34" s="15"/>
      <c r="E34" s="67"/>
      <c r="F34" s="8"/>
      <c r="I34" s="8"/>
      <c r="J34" s="8"/>
      <c r="K34" s="8"/>
      <c r="L34" s="8"/>
      <c r="M34" s="8"/>
      <c r="N34" s="8"/>
      <c r="O34" s="8"/>
      <c r="P34" s="8"/>
      <c r="Q34" s="8"/>
      <c r="R34" s="8"/>
      <c r="S34" s="8"/>
    </row>
    <row r="35" spans="2:20" ht="20.45" customHeight="1">
      <c r="B35" s="218" t="s">
        <v>4310</v>
      </c>
      <c r="C35" s="218"/>
      <c r="D35" s="218"/>
      <c r="E35" s="218"/>
      <c r="F35" s="8"/>
      <c r="I35" s="8"/>
      <c r="J35" s="8"/>
      <c r="K35" s="8"/>
      <c r="L35" s="8"/>
      <c r="M35" s="8"/>
      <c r="N35" s="8"/>
      <c r="O35" s="8"/>
      <c r="P35" s="8"/>
      <c r="Q35" s="8"/>
      <c r="R35" s="8"/>
      <c r="S35" s="8"/>
      <c r="T35" s="8"/>
    </row>
    <row r="36" spans="2:20" ht="19.149999999999999" customHeight="1">
      <c r="B36" s="218" t="s">
        <v>46</v>
      </c>
      <c r="C36" s="218"/>
      <c r="D36" s="218"/>
      <c r="E36" s="218"/>
      <c r="F36" s="8"/>
      <c r="H36" s="8"/>
      <c r="I36" s="8"/>
      <c r="J36" s="8"/>
      <c r="K36" s="8"/>
      <c r="L36" s="8"/>
      <c r="M36" s="8"/>
      <c r="N36" s="8"/>
      <c r="O36" s="8"/>
      <c r="P36" s="8"/>
      <c r="Q36" s="8"/>
      <c r="R36" s="8"/>
      <c r="S36" s="8"/>
      <c r="T36" s="8"/>
    </row>
    <row r="37" spans="2:20">
      <c r="B37" s="218" t="s">
        <v>3746</v>
      </c>
      <c r="C37" s="218"/>
      <c r="D37" s="218"/>
      <c r="E37" s="218"/>
    </row>
    <row r="38" spans="2:20" ht="23.45" customHeight="1">
      <c r="B38" s="218"/>
      <c r="C38" s="218"/>
      <c r="D38" s="218"/>
      <c r="E38" s="218"/>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Normal="100" workbookViewId="0">
      <selection activeCell="N67" sqref="N67"/>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13" t="s">
        <v>0</v>
      </c>
      <c r="B1" s="213"/>
      <c r="C1" s="213"/>
      <c r="D1" s="213"/>
      <c r="E1" s="213"/>
      <c r="F1" s="213"/>
    </row>
    <row r="2" spans="1:9" ht="21" customHeight="1">
      <c r="A2" s="214" t="s">
        <v>1</v>
      </c>
      <c r="B2" s="214"/>
      <c r="C2" s="214"/>
      <c r="D2" s="214"/>
      <c r="E2" s="214"/>
      <c r="F2" s="214"/>
    </row>
    <row r="3" spans="1:9" ht="15" customHeight="1">
      <c r="A3" s="227" t="s">
        <v>2</v>
      </c>
      <c r="B3" s="227"/>
      <c r="C3" s="227"/>
      <c r="D3" s="227"/>
      <c r="E3" s="227"/>
      <c r="F3" s="227"/>
    </row>
    <row r="5" spans="1:9" ht="18.75" customHeight="1">
      <c r="A5" s="229" t="s">
        <v>29</v>
      </c>
      <c r="B5" s="229"/>
      <c r="C5" s="229"/>
      <c r="D5" s="229"/>
      <c r="E5" s="229"/>
      <c r="F5" s="229"/>
    </row>
    <row r="6" spans="1:9" ht="18.75" customHeight="1">
      <c r="A6" s="229" t="s">
        <v>47</v>
      </c>
      <c r="B6" s="229"/>
      <c r="C6" s="229"/>
      <c r="D6" s="229"/>
      <c r="E6" s="229"/>
      <c r="F6" s="229"/>
    </row>
    <row r="7" spans="1:9" ht="18.75">
      <c r="A7" s="225" t="s">
        <v>4303</v>
      </c>
      <c r="B7" s="225"/>
      <c r="C7" s="225"/>
      <c r="D7" s="225"/>
      <c r="E7" s="225"/>
      <c r="F7" s="225"/>
    </row>
    <row r="8" spans="1:9" ht="15.75">
      <c r="A8" s="231" t="s">
        <v>5</v>
      </c>
      <c r="B8" s="231"/>
      <c r="C8" s="231"/>
      <c r="D8" s="231"/>
      <c r="E8" s="231"/>
      <c r="F8" s="231"/>
    </row>
    <row r="10" spans="1:9">
      <c r="H10" s="42"/>
    </row>
    <row r="11" spans="1:9" ht="15" customHeight="1">
      <c r="B11" s="230" t="s">
        <v>6</v>
      </c>
      <c r="C11" s="47" t="s">
        <v>7</v>
      </c>
      <c r="D11" s="48" t="s">
        <v>3732</v>
      </c>
      <c r="E11" s="232" t="s">
        <v>8</v>
      </c>
    </row>
    <row r="12" spans="1:9">
      <c r="B12" s="230"/>
      <c r="C12" s="48" t="s">
        <v>3743</v>
      </c>
      <c r="D12" s="48" t="s">
        <v>3740</v>
      </c>
      <c r="E12" s="232"/>
    </row>
    <row r="13" spans="1:9">
      <c r="B13" s="24" t="s">
        <v>14</v>
      </c>
      <c r="C13" s="25">
        <f>C14+C17+C43+C45+C47+C49+C51+C53+C55</f>
        <v>1418686.5149499997</v>
      </c>
      <c r="D13" s="25">
        <f>D14+D17+D43+D45+D47+D49+D51+D53+D55</f>
        <v>1459753.6423253003</v>
      </c>
      <c r="E13" s="26">
        <f>E14+E17+E43+E45+E47+E49+E51+E53+E55</f>
        <v>1056620.5270670005</v>
      </c>
      <c r="H13" s="12"/>
      <c r="I13" s="45"/>
    </row>
    <row r="14" spans="1:9">
      <c r="B14" s="30" t="s">
        <v>48</v>
      </c>
      <c r="C14" s="27">
        <f>SUM(C15:C16)</f>
        <v>8903.7198360000002</v>
      </c>
      <c r="D14" s="27">
        <f>SUM(D15:D16)</f>
        <v>9103.7198360000002</v>
      </c>
      <c r="E14" s="27">
        <f>SUM(E15:E16)</f>
        <v>7619.7657933299988</v>
      </c>
      <c r="H14" s="12"/>
    </row>
    <row r="15" spans="1:9">
      <c r="B15" s="31" t="s">
        <v>49</v>
      </c>
      <c r="C15" s="69">
        <v>3010.7791240000001</v>
      </c>
      <c r="D15" s="69">
        <v>3110.7791240000001</v>
      </c>
      <c r="E15" s="69">
        <v>2608.9824939999999</v>
      </c>
      <c r="F15" s="28"/>
      <c r="H15" s="12"/>
    </row>
    <row r="16" spans="1:9">
      <c r="B16" s="31" t="s">
        <v>50</v>
      </c>
      <c r="C16" s="69">
        <v>5892.9407119999996</v>
      </c>
      <c r="D16" s="69">
        <v>5992.9407119999996</v>
      </c>
      <c r="E16" s="69">
        <v>5010.783299329999</v>
      </c>
      <c r="F16" s="28"/>
      <c r="H16" s="12"/>
    </row>
    <row r="17" spans="2:10">
      <c r="B17" s="30" t="s">
        <v>51</v>
      </c>
      <c r="C17" s="27">
        <f>SUM(C18:C42)</f>
        <v>1383831.7541819999</v>
      </c>
      <c r="D17" s="27">
        <f>SUM(D18:D42)</f>
        <v>1420908.1574081804</v>
      </c>
      <c r="E17" s="27">
        <f>SUM(E18:E42)</f>
        <v>1022336.3697951203</v>
      </c>
      <c r="F17" s="28"/>
    </row>
    <row r="18" spans="2:10">
      <c r="B18" s="31" t="s">
        <v>52</v>
      </c>
      <c r="C18" s="69">
        <v>134574.460999</v>
      </c>
      <c r="D18" s="69">
        <v>135997.71655053002</v>
      </c>
      <c r="E18" s="69">
        <v>95452.883580800029</v>
      </c>
      <c r="F18" s="79"/>
    </row>
    <row r="19" spans="2:10">
      <c r="B19" s="31" t="s">
        <v>53</v>
      </c>
      <c r="C19" s="69">
        <v>63356.076866000003</v>
      </c>
      <c r="D19" s="69">
        <v>70319.488159009983</v>
      </c>
      <c r="E19" s="69">
        <v>47186.897273139999</v>
      </c>
      <c r="F19" s="79"/>
      <c r="G19" s="79"/>
    </row>
    <row r="20" spans="2:10">
      <c r="B20" s="31" t="s">
        <v>54</v>
      </c>
      <c r="C20" s="69">
        <v>58313.394674000003</v>
      </c>
      <c r="D20" s="69">
        <v>62477.919459239965</v>
      </c>
      <c r="E20" s="69">
        <v>44225.673120209998</v>
      </c>
      <c r="F20" s="79"/>
      <c r="G20" s="79"/>
    </row>
    <row r="21" spans="2:10">
      <c r="B21" s="31" t="s">
        <v>55</v>
      </c>
      <c r="C21" s="69">
        <v>13587.977681</v>
      </c>
      <c r="D21" s="69">
        <v>13333.718539</v>
      </c>
      <c r="E21" s="69">
        <v>8932.4863110900005</v>
      </c>
      <c r="F21" s="79"/>
      <c r="G21" s="79"/>
    </row>
    <row r="22" spans="2:10">
      <c r="B22" s="31" t="s">
        <v>56</v>
      </c>
      <c r="C22" s="69">
        <v>23351.049641000001</v>
      </c>
      <c r="D22" s="69">
        <v>25020.166195440008</v>
      </c>
      <c r="E22" s="69">
        <v>17562.831630289984</v>
      </c>
      <c r="F22" s="79"/>
      <c r="G22" s="79"/>
    </row>
    <row r="23" spans="2:10">
      <c r="B23" s="31" t="s">
        <v>57</v>
      </c>
      <c r="C23" s="69">
        <v>297041.5</v>
      </c>
      <c r="D23" s="69">
        <v>297033.70386053034</v>
      </c>
      <c r="E23" s="69">
        <v>202929.16067092019</v>
      </c>
      <c r="F23" s="79"/>
      <c r="G23" s="79"/>
    </row>
    <row r="24" spans="2:10">
      <c r="B24" s="31" t="s">
        <v>58</v>
      </c>
      <c r="C24" s="69">
        <v>146276.98367799999</v>
      </c>
      <c r="D24" s="69">
        <v>153779.60917980998</v>
      </c>
      <c r="E24" s="69">
        <v>114519.41354869</v>
      </c>
      <c r="F24" s="79"/>
      <c r="G24" s="79"/>
    </row>
    <row r="25" spans="2:10">
      <c r="B25" s="32" t="s">
        <v>59</v>
      </c>
      <c r="C25" s="69">
        <v>3827.8653890000001</v>
      </c>
      <c r="D25" s="69">
        <v>4267.5330517699995</v>
      </c>
      <c r="E25" s="69">
        <v>2741.82701585</v>
      </c>
      <c r="F25" s="79"/>
      <c r="G25" s="79"/>
    </row>
    <row r="26" spans="2:10">
      <c r="B26" s="32" t="s">
        <v>60</v>
      </c>
      <c r="C26" s="69">
        <v>2838.7624080000001</v>
      </c>
      <c r="D26" s="69">
        <v>2894.0114146300002</v>
      </c>
      <c r="E26" s="69">
        <v>2107.54491177</v>
      </c>
      <c r="F26" s="79"/>
      <c r="G26" s="79"/>
      <c r="J26" s="69"/>
    </row>
    <row r="27" spans="2:10">
      <c r="B27" s="32" t="s">
        <v>61</v>
      </c>
      <c r="C27" s="69">
        <v>18541.650695</v>
      </c>
      <c r="D27" s="69">
        <v>21620.7648348</v>
      </c>
      <c r="E27" s="69">
        <v>13384.172293849993</v>
      </c>
      <c r="F27" s="79"/>
      <c r="G27" s="79"/>
    </row>
    <row r="28" spans="2:10">
      <c r="B28" s="32" t="s">
        <v>62</v>
      </c>
      <c r="C28" s="69">
        <v>85145.723815999998</v>
      </c>
      <c r="D28" s="69">
        <v>72085.834031999984</v>
      </c>
      <c r="E28" s="69">
        <v>49124.28011847</v>
      </c>
      <c r="F28" s="79"/>
      <c r="G28" s="79"/>
    </row>
    <row r="29" spans="2:10">
      <c r="B29" s="32" t="s">
        <v>63</v>
      </c>
      <c r="C29" s="69">
        <v>22483.984637000001</v>
      </c>
      <c r="D29" s="69">
        <v>29492.626397159998</v>
      </c>
      <c r="E29" s="69">
        <v>23145.414628320006</v>
      </c>
      <c r="F29" s="79"/>
      <c r="G29" s="79"/>
    </row>
    <row r="30" spans="2:10">
      <c r="B30" s="32" t="s">
        <v>64</v>
      </c>
      <c r="C30" s="69">
        <v>10076.578352</v>
      </c>
      <c r="D30" s="69">
        <v>9703.3688900000016</v>
      </c>
      <c r="E30" s="69">
        <v>4323.1544883400002</v>
      </c>
      <c r="F30" s="79"/>
      <c r="G30" s="79"/>
    </row>
    <row r="31" spans="2:10">
      <c r="B31" s="32" t="s">
        <v>65</v>
      </c>
      <c r="C31" s="69">
        <v>9648.5359410000001</v>
      </c>
      <c r="D31" s="69">
        <v>9648.5359410000001</v>
      </c>
      <c r="E31" s="69">
        <v>7929.3192913499988</v>
      </c>
      <c r="F31" s="79"/>
      <c r="G31" s="79"/>
    </row>
    <row r="32" spans="2:10">
      <c r="B32" s="32" t="s">
        <v>66</v>
      </c>
      <c r="C32" s="69">
        <v>1360.2491910000001</v>
      </c>
      <c r="D32" s="69">
        <v>1506.4923070199998</v>
      </c>
      <c r="E32" s="69">
        <v>872.26375250999956</v>
      </c>
      <c r="F32" s="79"/>
      <c r="G32" s="79"/>
    </row>
    <row r="33" spans="2:8">
      <c r="B33" s="32" t="s">
        <v>67</v>
      </c>
      <c r="C33" s="69">
        <v>4168.0412980000001</v>
      </c>
      <c r="D33" s="69">
        <v>4189.2909845499998</v>
      </c>
      <c r="E33" s="69">
        <v>2646.7834501499997</v>
      </c>
      <c r="F33" s="79"/>
      <c r="G33" s="79"/>
    </row>
    <row r="34" spans="2:8">
      <c r="B34" s="32" t="s">
        <v>68</v>
      </c>
      <c r="C34" s="69">
        <v>681.24267599999996</v>
      </c>
      <c r="D34" s="69">
        <v>691.69512099999986</v>
      </c>
      <c r="E34" s="69">
        <v>452.65958030000002</v>
      </c>
      <c r="F34" s="79"/>
      <c r="G34" s="79"/>
    </row>
    <row r="35" spans="2:8">
      <c r="B35" s="32" t="s">
        <v>69</v>
      </c>
      <c r="C35" s="69">
        <v>15623.942767</v>
      </c>
      <c r="D35" s="69">
        <v>18279.486383999996</v>
      </c>
      <c r="E35" s="69">
        <v>10273.224848709997</v>
      </c>
      <c r="F35" s="79"/>
      <c r="G35" s="79"/>
    </row>
    <row r="36" spans="2:8">
      <c r="B36" s="32" t="s">
        <v>70</v>
      </c>
      <c r="C36" s="69">
        <v>20784.213876999998</v>
      </c>
      <c r="D36" s="69">
        <v>20944.827557060002</v>
      </c>
      <c r="E36" s="69">
        <v>15132.843976149999</v>
      </c>
      <c r="F36" s="79"/>
      <c r="G36" s="79"/>
    </row>
    <row r="37" spans="2:8">
      <c r="B37" s="32" t="s">
        <v>71</v>
      </c>
      <c r="C37" s="69">
        <v>3702.7130470000002</v>
      </c>
      <c r="D37" s="69">
        <v>3706.6547036300003</v>
      </c>
      <c r="E37" s="69">
        <v>2090.3164100800004</v>
      </c>
      <c r="F37" s="79"/>
      <c r="G37" s="79"/>
    </row>
    <row r="38" spans="2:8">
      <c r="B38" s="32" t="s">
        <v>72</v>
      </c>
      <c r="C38" s="69">
        <v>2541.4112580000001</v>
      </c>
      <c r="D38" s="69">
        <v>2716.8197399999999</v>
      </c>
      <c r="E38" s="69">
        <v>1554.6457806199999</v>
      </c>
      <c r="F38" s="79"/>
      <c r="G38" s="79"/>
    </row>
    <row r="39" spans="2:8">
      <c r="B39" s="32" t="s">
        <v>73</v>
      </c>
      <c r="C39" s="69">
        <v>5610.5907100000004</v>
      </c>
      <c r="D39" s="69">
        <v>4141.297388</v>
      </c>
      <c r="E39" s="69">
        <v>1785.3876353700009</v>
      </c>
      <c r="F39" s="79"/>
      <c r="G39" s="79"/>
    </row>
    <row r="40" spans="2:8">
      <c r="B40" s="32" t="s">
        <v>74</v>
      </c>
      <c r="C40" s="69">
        <v>13772.254962000001</v>
      </c>
      <c r="D40" s="69">
        <v>20335.204962000003</v>
      </c>
      <c r="E40" s="69">
        <v>14021.339045539999</v>
      </c>
      <c r="F40" s="79"/>
      <c r="G40" s="79"/>
    </row>
    <row r="41" spans="2:8">
      <c r="B41" s="32" t="s">
        <v>75</v>
      </c>
      <c r="C41" s="69">
        <v>294634.03054200002</v>
      </c>
      <c r="D41" s="69">
        <v>294634.03054200002</v>
      </c>
      <c r="E41" s="69">
        <v>230159.78636723</v>
      </c>
      <c r="F41" s="79"/>
    </row>
    <row r="42" spans="2:8">
      <c r="B42" s="32" t="s">
        <v>76</v>
      </c>
      <c r="C42" s="69">
        <v>131888.519077</v>
      </c>
      <c r="D42" s="69">
        <v>142087.361214</v>
      </c>
      <c r="E42" s="69">
        <v>109782.06006536999</v>
      </c>
      <c r="F42" s="79"/>
    </row>
    <row r="43" spans="2:8">
      <c r="B43" s="30" t="s">
        <v>77</v>
      </c>
      <c r="C43" s="27">
        <f>C44</f>
        <v>8623.3245779999997</v>
      </c>
      <c r="D43" s="27">
        <f>D44</f>
        <v>9544.3245779999997</v>
      </c>
      <c r="E43" s="27">
        <f t="shared" ref="E43" si="0">E44</f>
        <v>8105.6615352099998</v>
      </c>
      <c r="F43" s="79"/>
    </row>
    <row r="44" spans="2:8">
      <c r="B44" s="31" t="s">
        <v>78</v>
      </c>
      <c r="C44" s="69">
        <v>8623.3245779999997</v>
      </c>
      <c r="D44" s="69">
        <v>9544.3245779999997</v>
      </c>
      <c r="E44" s="69">
        <v>8105.6615352099998</v>
      </c>
      <c r="F44" s="79"/>
    </row>
    <row r="45" spans="2:8">
      <c r="B45" s="30" t="s">
        <v>79</v>
      </c>
      <c r="C45" s="27">
        <f>C46</f>
        <v>11771.691736999999</v>
      </c>
      <c r="D45" s="27">
        <f>D46</f>
        <v>14292.491737</v>
      </c>
      <c r="E45" s="27">
        <f>E46</f>
        <v>13956.041295999999</v>
      </c>
      <c r="F45" s="79"/>
    </row>
    <row r="46" spans="2:8">
      <c r="B46" s="31" t="s">
        <v>80</v>
      </c>
      <c r="C46" s="69">
        <v>11771.691736999999</v>
      </c>
      <c r="D46" s="69">
        <v>14292.491737</v>
      </c>
      <c r="E46" s="69">
        <v>13956.041295999999</v>
      </c>
      <c r="F46" s="79"/>
      <c r="H46" s="69"/>
    </row>
    <row r="47" spans="2:8">
      <c r="B47" s="30" t="s">
        <v>81</v>
      </c>
      <c r="C47" s="27">
        <f>C48</f>
        <v>1524.2480869999999</v>
      </c>
      <c r="D47" s="27">
        <f>D48</f>
        <v>1524.2480869999999</v>
      </c>
      <c r="E47" s="27">
        <f>E48</f>
        <v>1270.1938572899999</v>
      </c>
      <c r="F47" s="79"/>
    </row>
    <row r="48" spans="2:8">
      <c r="B48" s="31" t="s">
        <v>82</v>
      </c>
      <c r="C48" s="69">
        <v>1524.2480869999999</v>
      </c>
      <c r="D48" s="69">
        <v>1524.2480869999999</v>
      </c>
      <c r="E48" s="69">
        <v>1270.1938572899999</v>
      </c>
      <c r="F48" s="79"/>
    </row>
    <row r="49" spans="2:8">
      <c r="B49" s="30" t="s">
        <v>83</v>
      </c>
      <c r="C49" s="27">
        <f>C50</f>
        <v>1825.371875</v>
      </c>
      <c r="D49" s="27">
        <f>D50</f>
        <v>1825.371875</v>
      </c>
      <c r="E49" s="27">
        <f>E50</f>
        <v>1521.0652958700002</v>
      </c>
      <c r="F49" s="79"/>
      <c r="G49" s="69"/>
      <c r="H49" s="69"/>
    </row>
    <row r="50" spans="2:8">
      <c r="B50" s="31" t="s">
        <v>84</v>
      </c>
      <c r="C50" s="69">
        <v>1825.371875</v>
      </c>
      <c r="D50" s="69">
        <v>1825.371875</v>
      </c>
      <c r="E50" s="69">
        <v>1521.0652958700002</v>
      </c>
      <c r="F50" s="79"/>
      <c r="G50" s="69"/>
    </row>
    <row r="51" spans="2:8">
      <c r="B51" s="30" t="s">
        <v>85</v>
      </c>
      <c r="C51" s="27">
        <f>C52</f>
        <v>337.728228</v>
      </c>
      <c r="D51" s="27">
        <f>D52</f>
        <v>402.08971300000002</v>
      </c>
      <c r="E51" s="27">
        <f>E52</f>
        <v>286.87055312000001</v>
      </c>
      <c r="F51" s="79"/>
    </row>
    <row r="52" spans="2:8">
      <c r="B52" s="31" t="s">
        <v>86</v>
      </c>
      <c r="C52" s="69">
        <v>337.728228</v>
      </c>
      <c r="D52" s="69">
        <v>402.08971300000002</v>
      </c>
      <c r="E52" s="69">
        <v>286.87055312000001</v>
      </c>
      <c r="F52" s="79"/>
    </row>
    <row r="53" spans="2:8">
      <c r="B53" s="30" t="s">
        <v>87</v>
      </c>
      <c r="C53" s="27">
        <f>C54</f>
        <v>1172.006944</v>
      </c>
      <c r="D53" s="27">
        <f>D54</f>
        <v>1172.006944</v>
      </c>
      <c r="E53" s="27">
        <f t="shared" ref="E53" si="1">E54</f>
        <v>1013.35998689</v>
      </c>
      <c r="F53" s="79"/>
    </row>
    <row r="54" spans="2:8">
      <c r="B54" s="31" t="s">
        <v>88</v>
      </c>
      <c r="C54" s="69">
        <v>1172.006944</v>
      </c>
      <c r="D54" s="69">
        <v>1172.006944</v>
      </c>
      <c r="E54" s="69">
        <v>1013.35998689</v>
      </c>
      <c r="F54" s="79"/>
      <c r="H54" s="69"/>
    </row>
    <row r="55" spans="2:8">
      <c r="B55" s="81" t="s">
        <v>89</v>
      </c>
      <c r="C55" s="27">
        <f>C56</f>
        <v>696.66948300000001</v>
      </c>
      <c r="D55" s="27">
        <f>D56</f>
        <v>981.23214712000004</v>
      </c>
      <c r="E55" s="27">
        <f>E56</f>
        <v>511.19895417000004</v>
      </c>
      <c r="F55" s="79"/>
    </row>
    <row r="56" spans="2:8">
      <c r="B56" s="31" t="s">
        <v>3090</v>
      </c>
      <c r="C56" s="69">
        <v>696.66948300000001</v>
      </c>
      <c r="D56" s="69">
        <v>981.23214712000004</v>
      </c>
      <c r="E56" s="69">
        <v>511.19895417000004</v>
      </c>
      <c r="F56" s="79"/>
    </row>
    <row r="57" spans="2:8">
      <c r="B57" s="82" t="s">
        <v>42</v>
      </c>
      <c r="C57" s="26">
        <f>C58</f>
        <v>113668.099604</v>
      </c>
      <c r="D57" s="26">
        <f>D58</f>
        <v>113668.099604</v>
      </c>
      <c r="E57" s="26">
        <f>E58</f>
        <v>70544.969041069999</v>
      </c>
      <c r="F57" s="79"/>
    </row>
    <row r="58" spans="2:8">
      <c r="B58" s="30" t="s">
        <v>51</v>
      </c>
      <c r="C58" s="27">
        <f>SUM(C59:C63)</f>
        <v>113668.099604</v>
      </c>
      <c r="D58" s="27">
        <f>SUM(D59:D63)</f>
        <v>113668.099604</v>
      </c>
      <c r="E58" s="27">
        <f>SUM(E59:E63)</f>
        <v>70544.969041069999</v>
      </c>
      <c r="F58" s="79"/>
      <c r="H58" s="69"/>
    </row>
    <row r="59" spans="2:8">
      <c r="B59" s="31" t="s">
        <v>57</v>
      </c>
      <c r="C59" s="70">
        <v>0</v>
      </c>
      <c r="D59" s="69">
        <v>81</v>
      </c>
      <c r="E59" s="69">
        <v>21.97700081</v>
      </c>
      <c r="F59" s="79"/>
      <c r="H59" s="69"/>
    </row>
    <row r="60" spans="2:8">
      <c r="B60" s="31" t="s">
        <v>61</v>
      </c>
      <c r="C60" s="70">
        <v>0</v>
      </c>
      <c r="D60" s="69">
        <v>681</v>
      </c>
      <c r="E60" s="69">
        <v>0</v>
      </c>
      <c r="F60" s="79"/>
      <c r="H60" s="69"/>
    </row>
    <row r="61" spans="2:8">
      <c r="B61" s="31" t="s">
        <v>71</v>
      </c>
      <c r="C61" s="28">
        <v>835.789266</v>
      </c>
      <c r="D61" s="28">
        <v>835.789266</v>
      </c>
      <c r="E61" s="69">
        <v>0</v>
      </c>
      <c r="F61" s="79"/>
      <c r="H61" s="69"/>
    </row>
    <row r="62" spans="2:8">
      <c r="B62" s="31" t="s">
        <v>75</v>
      </c>
      <c r="C62" s="28">
        <v>91550.686174999995</v>
      </c>
      <c r="D62" s="28">
        <v>91550.686174999995</v>
      </c>
      <c r="E62" s="69">
        <v>66062.427132490004</v>
      </c>
      <c r="F62" s="79"/>
    </row>
    <row r="63" spans="2:8">
      <c r="B63" s="31" t="s">
        <v>76</v>
      </c>
      <c r="C63" s="28">
        <v>21281.624163</v>
      </c>
      <c r="D63" s="28">
        <v>20519.624163</v>
      </c>
      <c r="E63" s="69">
        <v>4460.5649077699991</v>
      </c>
    </row>
    <row r="64" spans="2:8">
      <c r="B64" s="33" t="s">
        <v>90</v>
      </c>
      <c r="C64" s="29">
        <f>C13+C57</f>
        <v>1532354.6145539999</v>
      </c>
      <c r="D64" s="29">
        <f>D13+D57</f>
        <v>1573421.7419293004</v>
      </c>
      <c r="E64" s="256">
        <f>(E13+E57)</f>
        <v>1127165.4961080705</v>
      </c>
    </row>
    <row r="65" spans="2:6">
      <c r="B65" s="15" t="s">
        <v>26</v>
      </c>
      <c r="C65" s="15"/>
      <c r="D65" s="15"/>
      <c r="E65" s="16"/>
      <c r="F65" s="79"/>
    </row>
    <row r="66" spans="2:6" ht="36" customHeight="1">
      <c r="B66" s="218" t="s">
        <v>4310</v>
      </c>
      <c r="C66" s="218"/>
      <c r="D66" s="218"/>
      <c r="E66" s="218"/>
      <c r="F66" s="79"/>
    </row>
    <row r="67" spans="2:6">
      <c r="B67" s="15" t="s">
        <v>46</v>
      </c>
      <c r="C67" s="43"/>
      <c r="D67" s="43"/>
      <c r="E67" s="43"/>
      <c r="F67" s="79"/>
    </row>
    <row r="68" spans="2:6" ht="21" customHeight="1">
      <c r="B68" s="218" t="s">
        <v>3746</v>
      </c>
      <c r="C68" s="218"/>
      <c r="D68" s="218"/>
      <c r="E68" s="218"/>
    </row>
    <row r="69" spans="2:6">
      <c r="B69" s="218"/>
      <c r="C69" s="218"/>
      <c r="D69" s="218"/>
      <c r="E69" s="218"/>
    </row>
    <row r="70" spans="2:6">
      <c r="B70" s="39"/>
      <c r="C70" s="39"/>
      <c r="D70" s="39"/>
      <c r="E70" s="39"/>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Normal="100" workbookViewId="0">
      <selection activeCell="H160" sqref="H160"/>
    </sheetView>
  </sheetViews>
  <sheetFormatPr baseColWidth="10" defaultColWidth="11.42578125" defaultRowHeight="15"/>
  <cols>
    <col min="1" max="1" width="15.5703125" customWidth="1"/>
    <col min="2" max="2" width="78.42578125" customWidth="1"/>
    <col min="3" max="4" width="18.140625" bestFit="1" customWidth="1"/>
    <col min="5" max="5" width="19.28515625" customWidth="1"/>
    <col min="6" max="6" width="12.28515625" bestFit="1" customWidth="1"/>
    <col min="7" max="8" width="12.7109375" bestFit="1" customWidth="1"/>
  </cols>
  <sheetData>
    <row r="1" spans="1:6" ht="28.5" customHeight="1">
      <c r="A1" s="213" t="s">
        <v>0</v>
      </c>
      <c r="B1" s="213"/>
      <c r="C1" s="213"/>
      <c r="D1" s="213"/>
      <c r="E1" s="213"/>
    </row>
    <row r="2" spans="1:6" ht="21" customHeight="1">
      <c r="A2" s="214" t="s">
        <v>1</v>
      </c>
      <c r="B2" s="214"/>
      <c r="C2" s="214"/>
      <c r="D2" s="214"/>
      <c r="E2" s="214"/>
    </row>
    <row r="3" spans="1:6" ht="15" customHeight="1">
      <c r="A3" s="227" t="s">
        <v>2</v>
      </c>
      <c r="B3" s="227"/>
      <c r="C3" s="227"/>
      <c r="D3" s="227"/>
      <c r="E3" s="227"/>
    </row>
    <row r="5" spans="1:6" ht="18.75" customHeight="1">
      <c r="A5" s="229" t="s">
        <v>29</v>
      </c>
      <c r="B5" s="229"/>
      <c r="C5" s="229"/>
      <c r="D5" s="229"/>
      <c r="E5" s="229"/>
    </row>
    <row r="6" spans="1:6" ht="18.75" customHeight="1">
      <c r="A6" s="229" t="s">
        <v>91</v>
      </c>
      <c r="B6" s="229"/>
      <c r="C6" s="229"/>
      <c r="D6" s="229"/>
      <c r="E6" s="229"/>
    </row>
    <row r="7" spans="1:6" ht="18.75">
      <c r="A7" s="225" t="s">
        <v>4303</v>
      </c>
      <c r="B7" s="225"/>
      <c r="C7" s="225"/>
      <c r="D7" s="225"/>
      <c r="E7" s="225"/>
    </row>
    <row r="8" spans="1:6" ht="15.75">
      <c r="A8" s="231" t="s">
        <v>5</v>
      </c>
      <c r="B8" s="231"/>
      <c r="C8" s="231"/>
      <c r="D8" s="231"/>
      <c r="E8" s="231"/>
    </row>
    <row r="11" spans="1:6" ht="15" customHeight="1">
      <c r="B11" s="230" t="s">
        <v>6</v>
      </c>
      <c r="C11" s="47" t="s">
        <v>7</v>
      </c>
      <c r="D11" s="48" t="s">
        <v>3732</v>
      </c>
      <c r="E11" s="232" t="s">
        <v>8</v>
      </c>
    </row>
    <row r="12" spans="1:6">
      <c r="B12" s="230"/>
      <c r="C12" s="48" t="s">
        <v>3743</v>
      </c>
      <c r="D12" s="48" t="s">
        <v>3740</v>
      </c>
      <c r="E12" s="232"/>
    </row>
    <row r="13" spans="1:6">
      <c r="B13" s="21" t="s">
        <v>14</v>
      </c>
      <c r="C13" s="19">
        <f>C14+C38+C74+C104+C152</f>
        <v>1418686.51495</v>
      </c>
      <c r="D13" s="19">
        <f>D14+D38+D74+D104+D152</f>
        <v>1459753.6423266302</v>
      </c>
      <c r="E13" s="27">
        <f>E14+E38+E74+E104+E152</f>
        <v>1056620.52706833</v>
      </c>
    </row>
    <row r="14" spans="1:6" s="7" customFormat="1">
      <c r="B14" s="77" t="s">
        <v>92</v>
      </c>
      <c r="C14" s="71">
        <f>C15+C21+C24+C30</f>
        <v>219411.356799</v>
      </c>
      <c r="D14" s="71">
        <f>D15+D21+D24+D30</f>
        <v>239964.46566742001</v>
      </c>
      <c r="E14" s="70">
        <f>E15+E21+E24+E30</f>
        <v>171753.02465684994</v>
      </c>
      <c r="F14"/>
    </row>
    <row r="15" spans="1:6" s="7" customFormat="1">
      <c r="B15" s="40" t="s">
        <v>93</v>
      </c>
      <c r="C15" s="70">
        <f>SUM(C16:C20)</f>
        <v>95815.120186999993</v>
      </c>
      <c r="D15" s="70">
        <f>SUM(D16:D20)</f>
        <v>102141.96399089004</v>
      </c>
      <c r="E15" s="70">
        <f>SUM(E16:E20)</f>
        <v>77376.689174539963</v>
      </c>
      <c r="F15"/>
    </row>
    <row r="16" spans="1:6" s="7" customFormat="1">
      <c r="B16" s="18" t="s">
        <v>94</v>
      </c>
      <c r="C16" s="69">
        <v>8026.720875</v>
      </c>
      <c r="D16" s="69">
        <f>8512.38209533+11</f>
        <v>8523.3820953300001</v>
      </c>
      <c r="E16" s="69">
        <f>6717.66597708+11</f>
        <v>6728.6659770799997</v>
      </c>
      <c r="F16"/>
    </row>
    <row r="17" spans="2:6" s="7" customFormat="1">
      <c r="B17" s="18" t="s">
        <v>95</v>
      </c>
      <c r="C17" s="69">
        <v>51147.763555999998</v>
      </c>
      <c r="D17" s="69">
        <v>52751.837156710033</v>
      </c>
      <c r="E17" s="69">
        <v>35606.763200439964</v>
      </c>
      <c r="F17"/>
    </row>
    <row r="18" spans="2:6" s="7" customFormat="1">
      <c r="B18" s="18" t="s">
        <v>96</v>
      </c>
      <c r="C18" s="69">
        <v>24002.440665999999</v>
      </c>
      <c r="D18" s="69">
        <v>25815.073686050004</v>
      </c>
      <c r="E18" s="69">
        <v>20633.045668810002</v>
      </c>
      <c r="F18"/>
    </row>
    <row r="19" spans="2:6" s="7" customFormat="1">
      <c r="B19" s="18" t="s">
        <v>97</v>
      </c>
      <c r="C19" s="69">
        <v>11763.309937</v>
      </c>
      <c r="D19" s="69">
        <v>14286.994747999999</v>
      </c>
      <c r="E19" s="69">
        <v>13950.582257</v>
      </c>
      <c r="F19"/>
    </row>
    <row r="20" spans="2:6" s="7" customFormat="1">
      <c r="B20" s="18" t="s">
        <v>98</v>
      </c>
      <c r="C20" s="69">
        <v>874.88515299999995</v>
      </c>
      <c r="D20" s="69">
        <v>764.67630479999991</v>
      </c>
      <c r="E20" s="69">
        <v>457.63207121000016</v>
      </c>
      <c r="F20"/>
    </row>
    <row r="21" spans="2:6" s="7" customFormat="1">
      <c r="B21" s="40" t="s">
        <v>99</v>
      </c>
      <c r="C21" s="70">
        <f>SUM(C22:C23)</f>
        <v>13511.032861</v>
      </c>
      <c r="D21" s="70">
        <f t="shared" ref="D21:E21" si="0">SUM(D22:D23)</f>
        <v>13262.982359</v>
      </c>
      <c r="E21" s="70">
        <f t="shared" si="0"/>
        <v>8923.8081775700011</v>
      </c>
      <c r="F21"/>
    </row>
    <row r="22" spans="2:6" s="7" customFormat="1">
      <c r="B22" s="18" t="s">
        <v>100</v>
      </c>
      <c r="C22" s="69">
        <v>4815.7834160000002</v>
      </c>
      <c r="D22" s="69">
        <v>4547.4227410000003</v>
      </c>
      <c r="E22" s="69">
        <v>2682.4381755299996</v>
      </c>
      <c r="F22"/>
    </row>
    <row r="23" spans="2:6" s="7" customFormat="1">
      <c r="B23" s="18" t="s">
        <v>101</v>
      </c>
      <c r="C23" s="69">
        <v>8695.2494449999995</v>
      </c>
      <c r="D23" s="69">
        <v>8715.5596179999993</v>
      </c>
      <c r="E23" s="69">
        <v>6241.3700020400011</v>
      </c>
      <c r="F23"/>
    </row>
    <row r="24" spans="2:6" s="7" customFormat="1">
      <c r="B24" s="40" t="s">
        <v>102</v>
      </c>
      <c r="C24" s="70">
        <f>SUM(C25:C29)</f>
        <v>49384.238725999996</v>
      </c>
      <c r="D24" s="70">
        <f t="shared" ref="D24:E24" si="1">SUM(D25:D29)</f>
        <v>53584.255420079964</v>
      </c>
      <c r="E24" s="70">
        <f t="shared" si="1"/>
        <v>37132.023464089973</v>
      </c>
      <c r="F24"/>
    </row>
    <row r="25" spans="2:6" s="7" customFormat="1">
      <c r="B25" s="18" t="s">
        <v>103</v>
      </c>
      <c r="C25" s="69">
        <v>45493.198731999997</v>
      </c>
      <c r="D25" s="69">
        <v>49271.814115099973</v>
      </c>
      <c r="E25" s="69">
        <v>34918.017865299975</v>
      </c>
      <c r="F25"/>
    </row>
    <row r="26" spans="2:6" s="7" customFormat="1">
      <c r="B26" s="18" t="s">
        <v>104</v>
      </c>
      <c r="C26" s="69">
        <v>3641.4148620000001</v>
      </c>
      <c r="D26" s="69">
        <v>3910.3289959999997</v>
      </c>
      <c r="E26" s="69">
        <v>1942.5570782099996</v>
      </c>
      <c r="F26"/>
    </row>
    <row r="27" spans="2:6" s="7" customFormat="1">
      <c r="B27" s="18" t="s">
        <v>2810</v>
      </c>
      <c r="C27" s="69">
        <v>1</v>
      </c>
      <c r="D27" s="69">
        <v>1</v>
      </c>
      <c r="E27" s="69">
        <v>0.155</v>
      </c>
      <c r="F27"/>
    </row>
    <row r="28" spans="2:6" s="7" customFormat="1">
      <c r="B28" s="18" t="s">
        <v>2811</v>
      </c>
      <c r="C28" s="69">
        <v>177.195695</v>
      </c>
      <c r="D28" s="69">
        <v>327.63273298000001</v>
      </c>
      <c r="E28" s="69">
        <v>224.24236628</v>
      </c>
      <c r="F28"/>
    </row>
    <row r="29" spans="2:6" s="7" customFormat="1">
      <c r="B29" s="18" t="s">
        <v>105</v>
      </c>
      <c r="C29" s="69">
        <v>71.429436999999993</v>
      </c>
      <c r="D29" s="69">
        <v>73.479575999999994</v>
      </c>
      <c r="E29" s="69">
        <v>47.051154300000007</v>
      </c>
      <c r="F29"/>
    </row>
    <row r="30" spans="2:6" s="7" customFormat="1">
      <c r="B30" s="40" t="s">
        <v>106</v>
      </c>
      <c r="C30" s="70">
        <f>SUM(C31:C37)</f>
        <v>60700.965024999998</v>
      </c>
      <c r="D30" s="70">
        <f t="shared" ref="D30:E30" si="2">SUM(D31:D37)</f>
        <v>70975.263897450001</v>
      </c>
      <c r="E30" s="70">
        <f t="shared" si="2"/>
        <v>48320.503840650017</v>
      </c>
      <c r="F30"/>
    </row>
    <row r="31" spans="2:6" s="7" customFormat="1">
      <c r="B31" s="18" t="s">
        <v>107</v>
      </c>
      <c r="C31" s="69">
        <v>30411.775911000001</v>
      </c>
      <c r="D31" s="69">
        <v>35334.568202919996</v>
      </c>
      <c r="E31" s="69">
        <v>21789.698528720004</v>
      </c>
      <c r="F31"/>
    </row>
    <row r="32" spans="2:6" s="7" customFormat="1">
      <c r="B32" s="18" t="s">
        <v>108</v>
      </c>
      <c r="C32" s="69">
        <v>1533.4254550000001</v>
      </c>
      <c r="D32" s="69">
        <v>1386.8533560000001</v>
      </c>
      <c r="E32" s="69">
        <v>743.86905753000019</v>
      </c>
      <c r="F32"/>
    </row>
    <row r="33" spans="2:8" s="7" customFormat="1">
      <c r="B33" s="18" t="s">
        <v>109</v>
      </c>
      <c r="C33" s="69">
        <v>20384.001723000001</v>
      </c>
      <c r="D33" s="69">
        <v>22987.234713120008</v>
      </c>
      <c r="E33" s="69">
        <v>19040.098952410022</v>
      </c>
      <c r="F33"/>
    </row>
    <row r="34" spans="2:8" s="7" customFormat="1">
      <c r="B34" s="18" t="s">
        <v>110</v>
      </c>
      <c r="C34" s="69">
        <v>1357.523044</v>
      </c>
      <c r="D34" s="69">
        <v>2474.94793613</v>
      </c>
      <c r="E34" s="69">
        <v>1657.3123117100001</v>
      </c>
      <c r="F34"/>
    </row>
    <row r="35" spans="2:8" s="7" customFormat="1">
      <c r="B35" s="18" t="s">
        <v>111</v>
      </c>
      <c r="C35" s="69">
        <v>3043.332414</v>
      </c>
      <c r="D35" s="69">
        <v>3767.0485832799991</v>
      </c>
      <c r="E35" s="69">
        <v>1999.6384946700005</v>
      </c>
      <c r="F35"/>
    </row>
    <row r="36" spans="2:8" s="7" customFormat="1">
      <c r="B36" s="18" t="s">
        <v>112</v>
      </c>
      <c r="C36" s="69">
        <v>74.079167999999996</v>
      </c>
      <c r="D36" s="69">
        <v>74.079167999999996</v>
      </c>
      <c r="E36" s="69">
        <v>57.903449999999999</v>
      </c>
      <c r="F36"/>
    </row>
    <row r="37" spans="2:8" s="7" customFormat="1">
      <c r="B37" s="18" t="s">
        <v>113</v>
      </c>
      <c r="C37" s="69">
        <v>3896.8273100000001</v>
      </c>
      <c r="D37" s="69">
        <v>4950.5319380000001</v>
      </c>
      <c r="E37" s="69">
        <v>3031.9830456100003</v>
      </c>
      <c r="F37"/>
    </row>
    <row r="38" spans="2:8" s="7" customFormat="1">
      <c r="B38" s="77" t="s">
        <v>114</v>
      </c>
      <c r="C38" s="70">
        <f>C39+C43+C49+C51+C56+C59+C65+C67+C69</f>
        <v>268623.884854</v>
      </c>
      <c r="D38" s="70">
        <f t="shared" ref="D38:E38" si="3">D39+D43+D49+D51+D56+D59+D65+D67+D69</f>
        <v>268583.83030452003</v>
      </c>
      <c r="E38" s="70">
        <f t="shared" si="3"/>
        <v>193756.59289310002</v>
      </c>
      <c r="F38"/>
    </row>
    <row r="39" spans="2:8" s="7" customFormat="1">
      <c r="B39" s="40" t="s">
        <v>115</v>
      </c>
      <c r="C39" s="70">
        <f>SUM(C40:C42)</f>
        <v>24181.094950000002</v>
      </c>
      <c r="D39" s="70">
        <f t="shared" ref="D39:E39" si="4">SUM(D40:D42)</f>
        <v>31250.633662110002</v>
      </c>
      <c r="E39" s="70">
        <f t="shared" si="4"/>
        <v>24271.079320650006</v>
      </c>
      <c r="F39"/>
    </row>
    <row r="40" spans="2:8" s="7" customFormat="1">
      <c r="B40" s="18" t="s">
        <v>116</v>
      </c>
      <c r="C40" s="69">
        <v>22306.765070000001</v>
      </c>
      <c r="D40" s="69">
        <v>29314.932830160004</v>
      </c>
      <c r="E40" s="69">
        <v>23048.995974340007</v>
      </c>
      <c r="F40"/>
    </row>
    <row r="41" spans="2:8">
      <c r="B41" s="18" t="s">
        <v>117</v>
      </c>
      <c r="C41" s="69">
        <v>1632.201836</v>
      </c>
      <c r="D41" s="69">
        <v>1641.8154368299997</v>
      </c>
      <c r="E41" s="69">
        <v>1050.4388177300002</v>
      </c>
      <c r="G41" s="7"/>
      <c r="H41" s="7"/>
    </row>
    <row r="42" spans="2:8">
      <c r="B42" s="18" t="s">
        <v>118</v>
      </c>
      <c r="C42" s="69">
        <v>242.12804399999999</v>
      </c>
      <c r="D42" s="69">
        <v>293.88539512</v>
      </c>
      <c r="E42" s="69">
        <v>171.64452858000001</v>
      </c>
      <c r="G42" s="7"/>
      <c r="H42" s="7"/>
    </row>
    <row r="43" spans="2:8">
      <c r="B43" s="40" t="s">
        <v>119</v>
      </c>
      <c r="C43" s="70">
        <f>SUM(C44:C48)</f>
        <v>18352.875264000002</v>
      </c>
      <c r="D43" s="70">
        <f t="shared" ref="D43:E43" si="5">SUM(D44:D48)</f>
        <v>21336.336107499996</v>
      </c>
      <c r="E43" s="70">
        <f t="shared" si="5"/>
        <v>13188.322440010001</v>
      </c>
      <c r="G43" s="7"/>
      <c r="H43" s="7"/>
    </row>
    <row r="44" spans="2:8">
      <c r="B44" s="18" t="s">
        <v>120</v>
      </c>
      <c r="C44" s="69">
        <v>10685.424905</v>
      </c>
      <c r="D44" s="69">
        <v>16065.736966939998</v>
      </c>
      <c r="E44" s="69">
        <v>9847.739294609999</v>
      </c>
      <c r="G44" s="7"/>
      <c r="H44" s="7"/>
    </row>
    <row r="45" spans="2:8">
      <c r="B45" s="18" t="s">
        <v>121</v>
      </c>
      <c r="C45" s="69">
        <v>186.316699</v>
      </c>
      <c r="D45" s="69">
        <v>219.19744856</v>
      </c>
      <c r="E45" s="69">
        <v>197.75263099</v>
      </c>
      <c r="G45" s="7"/>
      <c r="H45" s="7"/>
    </row>
    <row r="46" spans="2:8">
      <c r="B46" s="18" t="s">
        <v>2812</v>
      </c>
      <c r="C46" s="69">
        <v>168.7</v>
      </c>
      <c r="D46" s="69">
        <v>300.58999999999997</v>
      </c>
      <c r="E46" s="69">
        <v>0</v>
      </c>
      <c r="G46" s="7"/>
      <c r="H46" s="7"/>
    </row>
    <row r="47" spans="2:8">
      <c r="B47" s="18" t="s">
        <v>122</v>
      </c>
      <c r="C47" s="69">
        <v>482.53408899999999</v>
      </c>
      <c r="D47" s="69">
        <v>332.177121</v>
      </c>
      <c r="E47" s="69">
        <v>168.32948330999997</v>
      </c>
      <c r="G47" s="7"/>
      <c r="H47" s="7"/>
    </row>
    <row r="48" spans="2:8">
      <c r="B48" s="18" t="s">
        <v>123</v>
      </c>
      <c r="C48" s="69">
        <v>6829.8995709999999</v>
      </c>
      <c r="D48" s="69">
        <v>4418.6345709999996</v>
      </c>
      <c r="E48" s="69">
        <v>2974.5010311000005</v>
      </c>
      <c r="G48" s="7"/>
      <c r="H48" s="7"/>
    </row>
    <row r="49" spans="2:8">
      <c r="B49" s="40" t="s">
        <v>124</v>
      </c>
      <c r="C49" s="70">
        <f>C50</f>
        <v>7309.9724660000002</v>
      </c>
      <c r="D49" s="70">
        <f t="shared" ref="D49:E49" si="6">D50</f>
        <v>9819.8949739500003</v>
      </c>
      <c r="E49" s="70">
        <f t="shared" si="6"/>
        <v>5169.14018046</v>
      </c>
      <c r="G49" s="7"/>
      <c r="H49" s="7"/>
    </row>
    <row r="50" spans="2:8">
      <c r="B50" s="18" t="s">
        <v>125</v>
      </c>
      <c r="C50" s="69">
        <v>7309.9724660000002</v>
      </c>
      <c r="D50" s="69">
        <v>9819.8949739500003</v>
      </c>
      <c r="E50" s="69">
        <v>5169.14018046</v>
      </c>
      <c r="G50" s="7"/>
      <c r="H50" s="7"/>
    </row>
    <row r="51" spans="2:8">
      <c r="B51" s="40" t="s">
        <v>126</v>
      </c>
      <c r="C51" s="70">
        <f>SUM(C52:C55)</f>
        <v>92264.417778000003</v>
      </c>
      <c r="D51" s="70">
        <f t="shared" ref="D51:E51" si="7">SUM(D52:D55)</f>
        <v>96687.09222713999</v>
      </c>
      <c r="E51" s="70">
        <f t="shared" si="7"/>
        <v>77961.069893970009</v>
      </c>
      <c r="G51" s="7"/>
      <c r="H51" s="7"/>
    </row>
    <row r="52" spans="2:8">
      <c r="B52" s="18" t="s">
        <v>127</v>
      </c>
      <c r="C52" s="69">
        <v>612.76176499999997</v>
      </c>
      <c r="D52" s="69">
        <v>653.91596400000003</v>
      </c>
      <c r="E52" s="69">
        <v>432.80928186999995</v>
      </c>
      <c r="G52" s="7"/>
      <c r="H52" s="7"/>
    </row>
    <row r="53" spans="2:8">
      <c r="B53" s="18" t="s">
        <v>128</v>
      </c>
      <c r="C53" s="69">
        <v>89379.551277999999</v>
      </c>
      <c r="D53" s="69">
        <v>93707.486155139995</v>
      </c>
      <c r="E53" s="69">
        <v>76378.845363350003</v>
      </c>
      <c r="G53" s="7"/>
      <c r="H53" s="7"/>
    </row>
    <row r="54" spans="2:8">
      <c r="B54" s="18" t="s">
        <v>129</v>
      </c>
      <c r="C54" s="69">
        <v>3.4314740000000001</v>
      </c>
      <c r="D54" s="69">
        <v>87.357162000000002</v>
      </c>
      <c r="E54" s="69">
        <v>36.652697589999995</v>
      </c>
      <c r="G54" s="7"/>
      <c r="H54" s="7"/>
    </row>
    <row r="55" spans="2:8">
      <c r="B55" s="18" t="s">
        <v>130</v>
      </c>
      <c r="C55" s="69">
        <v>2268.6732609999999</v>
      </c>
      <c r="D55" s="69">
        <v>2238.332946</v>
      </c>
      <c r="E55" s="69">
        <v>1112.7625511600004</v>
      </c>
      <c r="G55" s="7"/>
      <c r="H55" s="7"/>
    </row>
    <row r="56" spans="2:8">
      <c r="B56" s="40" t="s">
        <v>131</v>
      </c>
      <c r="C56" s="70">
        <f>SUM(C57:C58)</f>
        <v>762.08392100000003</v>
      </c>
      <c r="D56" s="70">
        <f t="shared" ref="D56:E56" si="8">SUM(D57:D58)</f>
        <v>939.32230272000004</v>
      </c>
      <c r="E56" s="70">
        <f t="shared" si="8"/>
        <v>566.10213180000017</v>
      </c>
      <c r="G56" s="7"/>
      <c r="H56" s="7"/>
    </row>
    <row r="57" spans="2:8">
      <c r="B57" s="18" t="s">
        <v>132</v>
      </c>
      <c r="C57" s="69">
        <v>749.45083599999998</v>
      </c>
      <c r="D57" s="69">
        <v>937.32854789999999</v>
      </c>
      <c r="E57" s="69">
        <v>564.11707550000017</v>
      </c>
      <c r="G57" s="7"/>
      <c r="H57" s="7"/>
    </row>
    <row r="58" spans="2:8">
      <c r="B58" s="18" t="s">
        <v>1124</v>
      </c>
      <c r="C58" s="69">
        <v>12.633084999999999</v>
      </c>
      <c r="D58" s="69">
        <v>1.9937548200000001</v>
      </c>
      <c r="E58" s="69">
        <v>1.9850563000000001</v>
      </c>
      <c r="G58" s="7"/>
      <c r="H58" s="7"/>
    </row>
    <row r="59" spans="2:8">
      <c r="B59" s="40" t="s">
        <v>133</v>
      </c>
      <c r="C59" s="70">
        <f>SUM(C60:C64)</f>
        <v>115004.34796799999</v>
      </c>
      <c r="D59" s="70">
        <f t="shared" ref="D59:E59" si="9">SUM(D60:D64)</f>
        <v>97219.404691960008</v>
      </c>
      <c r="E59" s="70">
        <f t="shared" si="9"/>
        <v>67456.714584609988</v>
      </c>
      <c r="G59" s="7"/>
      <c r="H59" s="7"/>
    </row>
    <row r="60" spans="2:8">
      <c r="B60" s="18" t="s">
        <v>134</v>
      </c>
      <c r="C60" s="69">
        <v>63779.679345999997</v>
      </c>
      <c r="D60" s="69">
        <v>48206.867851090006</v>
      </c>
      <c r="E60" s="69">
        <v>33739.515869339972</v>
      </c>
      <c r="G60" s="7"/>
      <c r="H60" s="7"/>
    </row>
    <row r="61" spans="2:8">
      <c r="B61" s="18" t="s">
        <v>135</v>
      </c>
      <c r="C61" s="69">
        <v>91.082204000000004</v>
      </c>
      <c r="D61" s="69">
        <v>81.245633400000003</v>
      </c>
      <c r="E61" s="69">
        <v>47.241925330000008</v>
      </c>
      <c r="G61" s="7"/>
      <c r="H61" s="7"/>
    </row>
    <row r="62" spans="2:8">
      <c r="B62" s="18" t="s">
        <v>136</v>
      </c>
      <c r="C62" s="69">
        <v>46244.887248999999</v>
      </c>
      <c r="D62" s="69">
        <v>43662.695827000003</v>
      </c>
      <c r="E62" s="69">
        <v>29924.829736190022</v>
      </c>
      <c r="G62" s="7"/>
      <c r="H62" s="7"/>
    </row>
    <row r="63" spans="2:8">
      <c r="B63" s="18" t="s">
        <v>137</v>
      </c>
      <c r="C63" s="69">
        <v>905.37626499999999</v>
      </c>
      <c r="D63" s="69">
        <v>1705.3762649999996</v>
      </c>
      <c r="E63" s="69">
        <v>1263.7025389299995</v>
      </c>
      <c r="G63" s="7"/>
      <c r="H63" s="7"/>
    </row>
    <row r="64" spans="2:8">
      <c r="B64" s="18" t="s">
        <v>138</v>
      </c>
      <c r="C64" s="69">
        <v>3983.3229040000001</v>
      </c>
      <c r="D64" s="69">
        <v>3563.2191154699999</v>
      </c>
      <c r="E64" s="69">
        <v>2481.4245148200002</v>
      </c>
      <c r="G64" s="7"/>
      <c r="H64" s="7"/>
    </row>
    <row r="65" spans="2:8">
      <c r="B65" s="40" t="s">
        <v>139</v>
      </c>
      <c r="C65" s="70">
        <f>C66</f>
        <v>2319.162116</v>
      </c>
      <c r="D65" s="70">
        <f t="shared" ref="D65:E65" si="10">D66</f>
        <v>3605.1964029999999</v>
      </c>
      <c r="E65" s="70">
        <f t="shared" si="10"/>
        <v>1244.54227911</v>
      </c>
      <c r="G65" s="7"/>
      <c r="H65" s="7"/>
    </row>
    <row r="66" spans="2:8">
      <c r="B66" s="18" t="s">
        <v>140</v>
      </c>
      <c r="C66" s="69">
        <v>2319.162116</v>
      </c>
      <c r="D66" s="69">
        <v>3605.1964029999999</v>
      </c>
      <c r="E66" s="69">
        <v>1244.54227911</v>
      </c>
      <c r="G66" s="7"/>
      <c r="H66" s="7"/>
    </row>
    <row r="67" spans="2:8">
      <c r="B67" s="40" t="s">
        <v>141</v>
      </c>
      <c r="C67" s="70">
        <f>C68</f>
        <v>149.70302000000001</v>
      </c>
      <c r="D67" s="70">
        <f t="shared" ref="D67:E67" si="11">D68</f>
        <v>149.70302000000001</v>
      </c>
      <c r="E67" s="70">
        <f t="shared" si="11"/>
        <v>124.7525167</v>
      </c>
      <c r="G67" s="7"/>
      <c r="H67" s="7"/>
    </row>
    <row r="68" spans="2:8">
      <c r="B68" s="18" t="s">
        <v>142</v>
      </c>
      <c r="C68" s="69">
        <v>149.70302000000001</v>
      </c>
      <c r="D68" s="69">
        <v>149.70302000000001</v>
      </c>
      <c r="E68" s="69">
        <v>124.7525167</v>
      </c>
      <c r="G68" s="7"/>
      <c r="H68" s="7"/>
    </row>
    <row r="69" spans="2:8">
      <c r="B69" s="40" t="s">
        <v>143</v>
      </c>
      <c r="C69" s="70">
        <f>SUM(C70:C73)</f>
        <v>8280.2273710000009</v>
      </c>
      <c r="D69" s="70">
        <f t="shared" ref="D69:E69" si="12">SUM(D70:D73)</f>
        <v>7576.2469161400004</v>
      </c>
      <c r="E69" s="70">
        <f t="shared" si="12"/>
        <v>3774.8695457899998</v>
      </c>
      <c r="G69" s="7"/>
      <c r="H69" s="7"/>
    </row>
    <row r="70" spans="2:8">
      <c r="B70" s="18" t="s">
        <v>987</v>
      </c>
      <c r="C70" s="69">
        <v>38.137005000000002</v>
      </c>
      <c r="D70" s="69">
        <v>71.473939999999999</v>
      </c>
      <c r="E70" s="69">
        <v>38.761938630000003</v>
      </c>
      <c r="G70" s="7"/>
      <c r="H70" s="7"/>
    </row>
    <row r="71" spans="2:8">
      <c r="B71" s="18" t="s">
        <v>3737</v>
      </c>
      <c r="C71" s="69">
        <v>0</v>
      </c>
      <c r="D71" s="69">
        <v>4.3079313399999997</v>
      </c>
      <c r="E71" s="69">
        <v>0</v>
      </c>
      <c r="G71" s="7"/>
      <c r="H71" s="7"/>
    </row>
    <row r="72" spans="2:8">
      <c r="B72" s="18" t="s">
        <v>144</v>
      </c>
      <c r="C72" s="69">
        <v>8068.4191090000004</v>
      </c>
      <c r="D72" s="69">
        <v>7326.7937878000002</v>
      </c>
      <c r="E72" s="69">
        <v>3591.3815596600002</v>
      </c>
      <c r="G72" s="7"/>
      <c r="H72" s="7"/>
    </row>
    <row r="73" spans="2:8">
      <c r="B73" s="18" t="s">
        <v>2813</v>
      </c>
      <c r="C73" s="69">
        <v>173.671257</v>
      </c>
      <c r="D73" s="69">
        <v>173.671257</v>
      </c>
      <c r="E73" s="69">
        <v>144.72604749999999</v>
      </c>
      <c r="G73" s="7"/>
      <c r="H73" s="7"/>
    </row>
    <row r="74" spans="2:8">
      <c r="B74" s="77" t="s">
        <v>145</v>
      </c>
      <c r="C74" s="70">
        <f>C75+C80+C95</f>
        <v>9784.2454699999998</v>
      </c>
      <c r="D74" s="70">
        <f t="shared" ref="D74:E74" si="13">D75+D80+D95</f>
        <v>9506.5020195100005</v>
      </c>
      <c r="E74" s="70">
        <f t="shared" si="13"/>
        <v>5862.6616595100004</v>
      </c>
      <c r="G74" s="7"/>
      <c r="H74" s="7"/>
    </row>
    <row r="75" spans="2:8">
      <c r="B75" s="40" t="s">
        <v>146</v>
      </c>
      <c r="C75" s="70">
        <f>SUM(C76:C79)</f>
        <v>900.97756499999991</v>
      </c>
      <c r="D75" s="70">
        <f t="shared" ref="D75:E75" si="14">SUM(D76:D79)</f>
        <v>1013.4456721299999</v>
      </c>
      <c r="E75" s="70">
        <f t="shared" si="14"/>
        <v>555.91477427999996</v>
      </c>
      <c r="G75" s="7"/>
      <c r="H75" s="7"/>
    </row>
    <row r="76" spans="2:8">
      <c r="B76" s="18" t="s">
        <v>147</v>
      </c>
      <c r="C76" s="69">
        <v>240.045174</v>
      </c>
      <c r="D76" s="69">
        <v>518.04517399999997</v>
      </c>
      <c r="E76" s="69">
        <v>263.13616210999999</v>
      </c>
      <c r="G76" s="7"/>
      <c r="H76" s="7"/>
    </row>
    <row r="77" spans="2:8">
      <c r="B77" s="18" t="s">
        <v>148</v>
      </c>
      <c r="C77" s="69">
        <v>469.84194600000001</v>
      </c>
      <c r="D77" s="69">
        <v>371.43902100000003</v>
      </c>
      <c r="E77" s="69">
        <v>246.43170258999999</v>
      </c>
      <c r="G77" s="7"/>
      <c r="H77" s="7"/>
    </row>
    <row r="78" spans="2:8">
      <c r="B78" s="18" t="s">
        <v>2552</v>
      </c>
      <c r="C78" s="69">
        <v>16.170945</v>
      </c>
      <c r="D78" s="69">
        <v>31.62577903</v>
      </c>
      <c r="E78" s="69">
        <v>2.5422580799999999</v>
      </c>
      <c r="G78" s="7"/>
      <c r="H78" s="7"/>
    </row>
    <row r="79" spans="2:8">
      <c r="B79" s="18" t="s">
        <v>149</v>
      </c>
      <c r="C79" s="69">
        <v>174.9195</v>
      </c>
      <c r="D79" s="69">
        <v>92.335698099999988</v>
      </c>
      <c r="E79" s="69">
        <v>43.804651499999999</v>
      </c>
      <c r="G79" s="7"/>
      <c r="H79" s="7"/>
    </row>
    <row r="80" spans="2:8" ht="16.899999999999999" customHeight="1">
      <c r="B80" s="40" t="s">
        <v>150</v>
      </c>
      <c r="C80" s="70">
        <f>SUM(C81:C94)</f>
        <v>8164.3254500000003</v>
      </c>
      <c r="D80" s="70">
        <f t="shared" ref="D80:E80" si="15">SUM(D81:D94)</f>
        <v>7803.5248020000017</v>
      </c>
      <c r="E80" s="70">
        <f t="shared" si="15"/>
        <v>4866.7196771200006</v>
      </c>
      <c r="G80" s="7"/>
      <c r="H80" s="7"/>
    </row>
    <row r="81" spans="2:8">
      <c r="B81" s="18" t="s">
        <v>151</v>
      </c>
      <c r="C81" s="69">
        <v>973.79100200000005</v>
      </c>
      <c r="D81" s="69">
        <v>289.57936599999999</v>
      </c>
      <c r="E81" s="69">
        <v>191.46838505000002</v>
      </c>
      <c r="G81" s="7"/>
      <c r="H81" s="7"/>
    </row>
    <row r="82" spans="2:8">
      <c r="B82" s="18" t="s">
        <v>2814</v>
      </c>
      <c r="C82" s="69">
        <v>0.79366499999999995</v>
      </c>
      <c r="D82" s="69">
        <v>2.225085</v>
      </c>
      <c r="E82" s="69">
        <v>1.9539839999999999</v>
      </c>
      <c r="G82" s="7"/>
      <c r="H82" s="7"/>
    </row>
    <row r="83" spans="2:8">
      <c r="B83" s="18" t="s">
        <v>152</v>
      </c>
      <c r="C83" s="69">
        <v>168.15633700000001</v>
      </c>
      <c r="D83" s="69">
        <v>173.84933699999999</v>
      </c>
      <c r="E83" s="69">
        <v>139.46377193999996</v>
      </c>
      <c r="G83" s="7"/>
      <c r="H83" s="7"/>
    </row>
    <row r="84" spans="2:8">
      <c r="B84" s="18" t="s">
        <v>153</v>
      </c>
      <c r="C84" s="69">
        <v>8.5482440000000004</v>
      </c>
      <c r="D84" s="69">
        <v>2.044254</v>
      </c>
      <c r="E84" s="69">
        <v>0.11047197</v>
      </c>
      <c r="G84" s="7"/>
      <c r="H84" s="7"/>
    </row>
    <row r="85" spans="2:8">
      <c r="B85" s="18" t="s">
        <v>154</v>
      </c>
      <c r="C85" s="69">
        <v>35.876055999999998</v>
      </c>
      <c r="D85" s="69">
        <v>30.150777000000001</v>
      </c>
      <c r="E85" s="69">
        <v>11.641038579999998</v>
      </c>
      <c r="G85" s="7"/>
      <c r="H85" s="7"/>
    </row>
    <row r="86" spans="2:8">
      <c r="B86" s="18" t="s">
        <v>155</v>
      </c>
      <c r="C86" s="69">
        <v>133.1</v>
      </c>
      <c r="D86" s="69">
        <v>167.1</v>
      </c>
      <c r="E86" s="69">
        <v>128.80780648999999</v>
      </c>
      <c r="G86" s="7"/>
      <c r="H86" s="7"/>
    </row>
    <row r="87" spans="2:8">
      <c r="B87" s="18" t="s">
        <v>2815</v>
      </c>
      <c r="C87" s="69">
        <v>103.47732499999999</v>
      </c>
      <c r="D87" s="69">
        <v>80.252440000000007</v>
      </c>
      <c r="E87" s="69">
        <v>40.465721970000004</v>
      </c>
      <c r="G87" s="7"/>
      <c r="H87" s="7"/>
    </row>
    <row r="88" spans="2:8">
      <c r="B88" s="18" t="s">
        <v>156</v>
      </c>
      <c r="C88" s="69">
        <v>901.64199499999995</v>
      </c>
      <c r="D88" s="69">
        <v>881.52062799999999</v>
      </c>
      <c r="E88" s="69">
        <v>545.24768181000002</v>
      </c>
      <c r="G88" s="7"/>
      <c r="H88" s="7"/>
    </row>
    <row r="89" spans="2:8">
      <c r="B89" s="18" t="s">
        <v>157</v>
      </c>
      <c r="C89" s="69">
        <v>631.89854400000002</v>
      </c>
      <c r="D89" s="69">
        <v>886.40868</v>
      </c>
      <c r="E89" s="69">
        <v>639.15182913000001</v>
      </c>
      <c r="G89" s="7"/>
      <c r="H89" s="7"/>
    </row>
    <row r="90" spans="2:8">
      <c r="B90" s="18" t="s">
        <v>158</v>
      </c>
      <c r="C90" s="69">
        <v>113.76155300000001</v>
      </c>
      <c r="D90" s="69">
        <v>107.411553</v>
      </c>
      <c r="E90" s="69">
        <v>68.576970640000013</v>
      </c>
      <c r="G90" s="7"/>
      <c r="H90" s="7"/>
    </row>
    <row r="91" spans="2:8">
      <c r="B91" s="18" t="s">
        <v>159</v>
      </c>
      <c r="C91" s="69">
        <v>9.6492640000000005</v>
      </c>
      <c r="D91" s="69">
        <v>3.155189</v>
      </c>
      <c r="E91" s="69">
        <v>0.89401626000000001</v>
      </c>
      <c r="G91" s="7"/>
      <c r="H91" s="7"/>
    </row>
    <row r="92" spans="2:8">
      <c r="B92" s="18" t="s">
        <v>2816</v>
      </c>
      <c r="C92" s="69">
        <v>84.934883999999997</v>
      </c>
      <c r="D92" s="69">
        <v>66.405835999999994</v>
      </c>
      <c r="E92" s="69">
        <v>8.586244129999999</v>
      </c>
      <c r="G92" s="7"/>
      <c r="H92" s="7"/>
    </row>
    <row r="93" spans="2:8">
      <c r="B93" s="18" t="s">
        <v>160</v>
      </c>
      <c r="C93" s="69">
        <v>12</v>
      </c>
      <c r="D93" s="69">
        <v>12</v>
      </c>
      <c r="E93" s="69">
        <v>11.469292699999999</v>
      </c>
      <c r="G93" s="7"/>
      <c r="H93" s="7"/>
    </row>
    <row r="94" spans="2:8">
      <c r="B94" s="18" t="s">
        <v>161</v>
      </c>
      <c r="C94" s="69">
        <v>4986.6965810000002</v>
      </c>
      <c r="D94" s="69">
        <v>5101.4216570000017</v>
      </c>
      <c r="E94" s="69">
        <v>3078.8824624500007</v>
      </c>
      <c r="G94" s="7"/>
      <c r="H94" s="7"/>
    </row>
    <row r="95" spans="2:8">
      <c r="B95" s="40" t="s">
        <v>162</v>
      </c>
      <c r="C95" s="70">
        <f>SUM(C96:C103)</f>
        <v>718.942455</v>
      </c>
      <c r="D95" s="70">
        <f t="shared" ref="D95:E95" si="16">SUM(D96:D103)</f>
        <v>689.53154538000001</v>
      </c>
      <c r="E95" s="70">
        <f t="shared" si="16"/>
        <v>440.02720810999995</v>
      </c>
      <c r="G95" s="7"/>
      <c r="H95" s="7"/>
    </row>
    <row r="96" spans="2:8">
      <c r="B96" s="18" t="s">
        <v>163</v>
      </c>
      <c r="C96" s="69">
        <v>282.064978</v>
      </c>
      <c r="D96" s="69">
        <v>264.23318704000002</v>
      </c>
      <c r="E96" s="69">
        <v>195.35087177999998</v>
      </c>
      <c r="G96" s="7"/>
      <c r="H96" s="7"/>
    </row>
    <row r="97" spans="2:8">
      <c r="B97" s="18" t="s">
        <v>164</v>
      </c>
      <c r="C97" s="69">
        <v>4.5381109999999998</v>
      </c>
      <c r="D97" s="69">
        <v>4.9909695000000003</v>
      </c>
      <c r="E97" s="69">
        <v>3.1871599699999997</v>
      </c>
      <c r="G97" s="7"/>
      <c r="H97" s="7"/>
    </row>
    <row r="98" spans="2:8">
      <c r="B98" s="18" t="s">
        <v>165</v>
      </c>
      <c r="C98" s="69">
        <v>149.27897200000001</v>
      </c>
      <c r="D98" s="69">
        <v>159.81680686999999</v>
      </c>
      <c r="E98" s="69">
        <v>104.57599241000001</v>
      </c>
      <c r="G98" s="7"/>
      <c r="H98" s="7"/>
    </row>
    <row r="99" spans="2:8">
      <c r="B99" s="18" t="s">
        <v>166</v>
      </c>
      <c r="C99" s="69">
        <v>16</v>
      </c>
      <c r="D99" s="69">
        <v>10.67550647</v>
      </c>
      <c r="E99" s="69">
        <v>5.4241638399999985</v>
      </c>
      <c r="G99" s="7"/>
      <c r="H99" s="7"/>
    </row>
    <row r="100" spans="2:8">
      <c r="B100" s="18" t="s">
        <v>2817</v>
      </c>
      <c r="C100" s="69">
        <v>62.669184000000001</v>
      </c>
      <c r="D100" s="69">
        <v>63.260972000000002</v>
      </c>
      <c r="E100" s="69">
        <v>32.778283909999999</v>
      </c>
      <c r="G100" s="7"/>
      <c r="H100" s="7"/>
    </row>
    <row r="101" spans="2:8">
      <c r="B101" s="18" t="s">
        <v>2818</v>
      </c>
      <c r="C101" s="69">
        <v>1.688957</v>
      </c>
      <c r="D101" s="69">
        <v>1.389006</v>
      </c>
      <c r="E101" s="69">
        <v>0</v>
      </c>
      <c r="G101" s="7"/>
      <c r="H101" s="7"/>
    </row>
    <row r="102" spans="2:8">
      <c r="B102" s="18" t="s">
        <v>167</v>
      </c>
      <c r="C102" s="69">
        <v>6.5523220000000002</v>
      </c>
      <c r="D102" s="69">
        <v>6.5504509999999998</v>
      </c>
      <c r="E102" s="69">
        <v>4.4246989399999999</v>
      </c>
      <c r="G102" s="7"/>
      <c r="H102" s="7"/>
    </row>
    <row r="103" spans="2:8">
      <c r="B103" s="18" t="s">
        <v>168</v>
      </c>
      <c r="C103" s="69">
        <v>196.14993100000001</v>
      </c>
      <c r="D103" s="69">
        <v>178.61464649999999</v>
      </c>
      <c r="E103" s="69">
        <v>94.286037259999958</v>
      </c>
      <c r="G103" s="7"/>
      <c r="H103" s="7"/>
    </row>
    <row r="104" spans="2:8">
      <c r="B104" s="77" t="s">
        <v>169</v>
      </c>
      <c r="C104" s="70">
        <f>C105+C110+C117+C124+C136+C147</f>
        <v>626232.99728500005</v>
      </c>
      <c r="D104" s="70">
        <f t="shared" ref="D104:E104" si="17">D105+D110+D117+D124+D136+D147</f>
        <v>647064.81379318016</v>
      </c>
      <c r="E104" s="70">
        <f t="shared" si="17"/>
        <v>455088.46149163996</v>
      </c>
      <c r="G104" s="7"/>
      <c r="H104" s="7"/>
    </row>
    <row r="105" spans="2:8">
      <c r="B105" s="40" t="s">
        <v>170</v>
      </c>
      <c r="C105" s="70">
        <f>SUM(C106:C109)</f>
        <v>26591.527885</v>
      </c>
      <c r="D105" s="70">
        <f t="shared" ref="D105:E105" si="18">SUM(D106:D109)</f>
        <v>31605.027745260002</v>
      </c>
      <c r="E105" s="70">
        <f t="shared" si="18"/>
        <v>24197.613345300004</v>
      </c>
      <c r="G105" s="7"/>
      <c r="H105" s="7"/>
    </row>
    <row r="106" spans="2:8">
      <c r="B106" s="18" t="s">
        <v>171</v>
      </c>
      <c r="C106" s="69">
        <v>3603.2551539999999</v>
      </c>
      <c r="D106" s="69">
        <v>4877.9376658400006</v>
      </c>
      <c r="E106" s="69">
        <v>3758.6468858900002</v>
      </c>
      <c r="G106" s="7"/>
      <c r="H106" s="7"/>
    </row>
    <row r="107" spans="2:8">
      <c r="B107" s="18" t="s">
        <v>172</v>
      </c>
      <c r="C107" s="69">
        <v>1105.454</v>
      </c>
      <c r="D107" s="69">
        <v>951.19317142000011</v>
      </c>
      <c r="E107" s="69">
        <v>359.48387325999994</v>
      </c>
      <c r="G107" s="7"/>
      <c r="H107" s="7"/>
    </row>
    <row r="108" spans="2:8">
      <c r="B108" s="18" t="s">
        <v>173</v>
      </c>
      <c r="C108" s="69">
        <v>21882.818730999999</v>
      </c>
      <c r="D108" s="69">
        <v>25762.070908000002</v>
      </c>
      <c r="E108" s="69">
        <v>20077.785336150002</v>
      </c>
      <c r="G108" s="7"/>
      <c r="H108" s="7"/>
    </row>
    <row r="109" spans="2:8">
      <c r="B109" s="18" t="s">
        <v>3721</v>
      </c>
      <c r="C109" s="69">
        <v>0</v>
      </c>
      <c r="D109" s="69">
        <v>13.826000000000001</v>
      </c>
      <c r="E109" s="69">
        <v>1.6972499999999999</v>
      </c>
      <c r="G109" s="7"/>
      <c r="H109" s="7"/>
    </row>
    <row r="110" spans="2:8">
      <c r="B110" s="40" t="s">
        <v>174</v>
      </c>
      <c r="C110" s="70">
        <f>SUM(C111:C116)</f>
        <v>133160.839893</v>
      </c>
      <c r="D110" s="70">
        <f t="shared" ref="D110:E110" si="19">SUM(D111:D116)</f>
        <v>138749.53957525996</v>
      </c>
      <c r="E110" s="70">
        <f t="shared" si="19"/>
        <v>101549.84018053001</v>
      </c>
      <c r="G110" s="7"/>
      <c r="H110" s="7"/>
    </row>
    <row r="111" spans="2:8">
      <c r="B111" s="18" t="s">
        <v>2819</v>
      </c>
      <c r="C111" s="69">
        <v>161.55573999999999</v>
      </c>
      <c r="D111" s="69">
        <v>168.65748063999999</v>
      </c>
      <c r="E111" s="69">
        <v>59.774999999999999</v>
      </c>
      <c r="G111" s="7"/>
      <c r="H111" s="7"/>
    </row>
    <row r="112" spans="2:8">
      <c r="B112" s="18" t="s">
        <v>175</v>
      </c>
      <c r="C112" s="69">
        <v>12981.049711</v>
      </c>
      <c r="D112" s="69">
        <v>13876.603460599996</v>
      </c>
      <c r="E112" s="69">
        <v>10003.932610850001</v>
      </c>
      <c r="G112" s="7"/>
      <c r="H112" s="7"/>
    </row>
    <row r="113" spans="2:8">
      <c r="B113" s="18" t="s">
        <v>176</v>
      </c>
      <c r="C113" s="69">
        <v>11127.355992000001</v>
      </c>
      <c r="D113" s="69">
        <v>11874.346332670002</v>
      </c>
      <c r="E113" s="69">
        <v>8944.1341819100016</v>
      </c>
      <c r="G113" s="7"/>
      <c r="H113" s="7"/>
    </row>
    <row r="114" spans="2:8">
      <c r="B114" s="18" t="s">
        <v>177</v>
      </c>
      <c r="C114" s="69">
        <v>30.27</v>
      </c>
      <c r="D114" s="69">
        <v>84.833674999999999</v>
      </c>
      <c r="E114" s="69">
        <v>35.332972060000003</v>
      </c>
      <c r="G114" s="7"/>
      <c r="H114" s="7"/>
    </row>
    <row r="115" spans="2:8">
      <c r="B115" s="18" t="s">
        <v>178</v>
      </c>
      <c r="C115" s="69">
        <v>9.5212959999999995</v>
      </c>
      <c r="D115" s="69">
        <v>10.007884000000001</v>
      </c>
      <c r="E115" s="69">
        <v>6.3050555500000005</v>
      </c>
      <c r="G115" s="7"/>
      <c r="H115" s="7"/>
    </row>
    <row r="116" spans="2:8">
      <c r="B116" s="18" t="s">
        <v>179</v>
      </c>
      <c r="C116" s="69">
        <v>108851.08715399999</v>
      </c>
      <c r="D116" s="69">
        <v>112735.09074234997</v>
      </c>
      <c r="E116" s="69">
        <v>82500.360360160004</v>
      </c>
      <c r="G116" s="7"/>
      <c r="H116" s="7"/>
    </row>
    <row r="117" spans="2:8">
      <c r="B117" s="40" t="s">
        <v>180</v>
      </c>
      <c r="C117" s="78">
        <f>SUM(C118:C123)</f>
        <v>9752.5831039999994</v>
      </c>
      <c r="D117" s="78">
        <f t="shared" ref="D117:E117" si="20">SUM(D118:D123)</f>
        <v>13192.39041271</v>
      </c>
      <c r="E117" s="78">
        <f t="shared" si="20"/>
        <v>8594.7172408199986</v>
      </c>
      <c r="G117" s="7"/>
      <c r="H117" s="7"/>
    </row>
    <row r="118" spans="2:8">
      <c r="B118" s="18" t="s">
        <v>181</v>
      </c>
      <c r="C118" s="69">
        <v>1475.270784</v>
      </c>
      <c r="D118" s="69">
        <v>1875.7076001399998</v>
      </c>
      <c r="E118" s="69">
        <v>1337.56393529</v>
      </c>
      <c r="G118" s="7"/>
      <c r="H118" s="7"/>
    </row>
    <row r="119" spans="2:8">
      <c r="B119" s="18" t="s">
        <v>182</v>
      </c>
      <c r="C119" s="69">
        <v>1292.268863</v>
      </c>
      <c r="D119" s="69">
        <v>3141.4851714900001</v>
      </c>
      <c r="E119" s="69">
        <v>2106.5224472799996</v>
      </c>
      <c r="G119" s="7"/>
      <c r="H119" s="7"/>
    </row>
    <row r="120" spans="2:8">
      <c r="B120" s="18" t="s">
        <v>183</v>
      </c>
      <c r="C120" s="69">
        <v>4430.4965069999998</v>
      </c>
      <c r="D120" s="69">
        <v>4612.9737694899995</v>
      </c>
      <c r="E120" s="69">
        <v>2984.1694700199996</v>
      </c>
      <c r="G120" s="7"/>
      <c r="H120" s="7"/>
    </row>
    <row r="121" spans="2:8">
      <c r="B121" s="18" t="s">
        <v>969</v>
      </c>
      <c r="C121" s="69">
        <v>0.70926299999999998</v>
      </c>
      <c r="D121" s="69">
        <v>0</v>
      </c>
      <c r="E121" s="69">
        <v>0</v>
      </c>
      <c r="G121" s="7"/>
      <c r="H121" s="7"/>
    </row>
    <row r="122" spans="2:8">
      <c r="B122" s="18" t="s">
        <v>184</v>
      </c>
      <c r="C122" s="69">
        <v>331.42829799999998</v>
      </c>
      <c r="D122" s="69">
        <v>917.64370353999982</v>
      </c>
      <c r="E122" s="69">
        <v>636.87147442999981</v>
      </c>
      <c r="G122" s="7"/>
      <c r="H122" s="7"/>
    </row>
    <row r="123" spans="2:8">
      <c r="B123" s="18" t="s">
        <v>185</v>
      </c>
      <c r="C123" s="69">
        <v>2222.4093889999999</v>
      </c>
      <c r="D123" s="69">
        <v>2644.5801680499999</v>
      </c>
      <c r="E123" s="69">
        <v>1529.5899137999995</v>
      </c>
      <c r="G123" s="7"/>
      <c r="H123" s="7"/>
    </row>
    <row r="124" spans="2:8">
      <c r="B124" s="40" t="s">
        <v>186</v>
      </c>
      <c r="C124" s="70">
        <f>SUM(C125:C135)</f>
        <v>299968.35136600002</v>
      </c>
      <c r="D124" s="70">
        <f t="shared" ref="D124:E124" si="21">SUM(D125:D135)</f>
        <v>301274.23664631008</v>
      </c>
      <c r="E124" s="70">
        <f t="shared" si="21"/>
        <v>206675.55282489999</v>
      </c>
      <c r="G124" s="7"/>
      <c r="H124" s="7"/>
    </row>
    <row r="125" spans="2:8">
      <c r="B125" s="18" t="s">
        <v>187</v>
      </c>
      <c r="C125" s="69">
        <v>20083.879982999999</v>
      </c>
      <c r="D125" s="69">
        <v>15409.680577900039</v>
      </c>
      <c r="E125" s="69">
        <v>8705.7530490900044</v>
      </c>
      <c r="G125" s="7"/>
      <c r="H125" s="7"/>
    </row>
    <row r="126" spans="2:8">
      <c r="B126" s="18" t="s">
        <v>1125</v>
      </c>
      <c r="C126" s="69">
        <v>101277.75752299999</v>
      </c>
      <c r="D126" s="69">
        <v>106515.60095316</v>
      </c>
      <c r="E126" s="69">
        <v>76369.656587199977</v>
      </c>
      <c r="G126" s="7"/>
      <c r="H126" s="7"/>
    </row>
    <row r="127" spans="2:8">
      <c r="B127" s="18" t="s">
        <v>1126</v>
      </c>
      <c r="C127" s="69">
        <v>31159.505327999999</v>
      </c>
      <c r="D127" s="69">
        <v>31229.343129020006</v>
      </c>
      <c r="E127" s="69">
        <v>21675.861081490002</v>
      </c>
      <c r="G127" s="7"/>
      <c r="H127" s="7"/>
    </row>
    <row r="128" spans="2:8">
      <c r="B128" s="18" t="s">
        <v>188</v>
      </c>
      <c r="C128" s="69">
        <v>24122.473035999999</v>
      </c>
      <c r="D128" s="69">
        <v>26130.150065160004</v>
      </c>
      <c r="E128" s="69">
        <v>18512.362630190004</v>
      </c>
      <c r="G128" s="7"/>
      <c r="H128" s="7"/>
    </row>
    <row r="129" spans="2:8">
      <c r="B129" s="18" t="s">
        <v>189</v>
      </c>
      <c r="C129" s="69">
        <v>3625.3491800000002</v>
      </c>
      <c r="D129" s="69">
        <v>3595.9577015</v>
      </c>
      <c r="E129" s="69">
        <v>2597.1480056600003</v>
      </c>
      <c r="G129" s="7"/>
      <c r="H129" s="7"/>
    </row>
    <row r="130" spans="2:8">
      <c r="B130" s="18" t="s">
        <v>190</v>
      </c>
      <c r="C130" s="69">
        <v>10281.253720000001</v>
      </c>
      <c r="D130" s="69">
        <v>12033.566955659993</v>
      </c>
      <c r="E130" s="69">
        <v>8295.3488603500027</v>
      </c>
      <c r="G130" s="7"/>
      <c r="H130" s="7"/>
    </row>
    <row r="131" spans="2:8">
      <c r="B131" s="18" t="s">
        <v>191</v>
      </c>
      <c r="C131" s="69">
        <v>1362.36232</v>
      </c>
      <c r="D131" s="69">
        <v>1307.4543214300002</v>
      </c>
      <c r="E131" s="69">
        <v>897.17707486000018</v>
      </c>
      <c r="G131" s="7"/>
      <c r="H131" s="7"/>
    </row>
    <row r="132" spans="2:8">
      <c r="B132" s="18" t="s">
        <v>192</v>
      </c>
      <c r="C132" s="69">
        <v>561.07786499999997</v>
      </c>
      <c r="D132" s="69">
        <v>648.29732531999991</v>
      </c>
      <c r="E132" s="69">
        <v>496.00862983000002</v>
      </c>
      <c r="G132" s="7"/>
      <c r="H132" s="7"/>
    </row>
    <row r="133" spans="2:8">
      <c r="B133" s="18" t="s">
        <v>193</v>
      </c>
      <c r="C133" s="69">
        <v>556.87523099999999</v>
      </c>
      <c r="D133" s="69">
        <v>667.85142940999981</v>
      </c>
      <c r="E133" s="69">
        <v>372.62269266999994</v>
      </c>
      <c r="G133" s="7"/>
      <c r="H133" s="7"/>
    </row>
    <row r="134" spans="2:8">
      <c r="B134" s="18" t="s">
        <v>194</v>
      </c>
      <c r="C134" s="69">
        <v>1057.9352120000001</v>
      </c>
      <c r="D134" s="69">
        <v>1891.4551536900001</v>
      </c>
      <c r="E134" s="69">
        <v>1225.60846803</v>
      </c>
      <c r="G134" s="7"/>
      <c r="H134" s="7"/>
    </row>
    <row r="135" spans="2:8">
      <c r="B135" s="18" t="s">
        <v>195</v>
      </c>
      <c r="C135" s="69">
        <v>105879.881968</v>
      </c>
      <c r="D135" s="69">
        <v>101844.87903406001</v>
      </c>
      <c r="E135" s="69">
        <v>67528.005745529983</v>
      </c>
      <c r="G135" s="7"/>
      <c r="H135" s="7"/>
    </row>
    <row r="136" spans="2:8">
      <c r="B136" s="40" t="s">
        <v>196</v>
      </c>
      <c r="C136" s="70">
        <f>SUM(C137:C146)</f>
        <v>155715.91962099998</v>
      </c>
      <c r="D136" s="70">
        <f t="shared" ref="D136:E136" si="22">SUM(D137:D146)</f>
        <v>161124.41823170005</v>
      </c>
      <c r="E136" s="70">
        <f t="shared" si="22"/>
        <v>113509.91180746998</v>
      </c>
      <c r="G136" s="7"/>
      <c r="H136" s="7"/>
    </row>
    <row r="137" spans="2:8" ht="15.75" customHeight="1">
      <c r="B137" s="18" t="s">
        <v>197</v>
      </c>
      <c r="C137" s="69">
        <v>73577.328735000003</v>
      </c>
      <c r="D137" s="69">
        <v>77695.465304320009</v>
      </c>
      <c r="E137" s="69">
        <v>54407.521664529995</v>
      </c>
      <c r="G137" s="7"/>
      <c r="H137" s="7"/>
    </row>
    <row r="138" spans="2:8" ht="15.75" customHeight="1">
      <c r="B138" s="18" t="s">
        <v>4179</v>
      </c>
      <c r="C138" s="69"/>
      <c r="D138" s="69">
        <v>0.6</v>
      </c>
      <c r="E138" s="69">
        <v>8.5000000000000006E-2</v>
      </c>
      <c r="G138" s="7"/>
      <c r="H138" s="7"/>
    </row>
    <row r="139" spans="2:8" ht="15.75" customHeight="1">
      <c r="B139" s="18" t="s">
        <v>2820</v>
      </c>
      <c r="C139" s="69">
        <v>293.62300900000002</v>
      </c>
      <c r="D139" s="69">
        <v>293.62300900000002</v>
      </c>
      <c r="E139" s="69">
        <v>251.95567014</v>
      </c>
      <c r="G139" s="7"/>
      <c r="H139" s="7"/>
    </row>
    <row r="140" spans="2:8" ht="15.75" customHeight="1">
      <c r="B140" s="18" t="s">
        <v>2508</v>
      </c>
      <c r="C140" s="69">
        <v>1656.8059290000001</v>
      </c>
      <c r="D140" s="69">
        <v>1690.1149949999999</v>
      </c>
      <c r="E140" s="69">
        <v>1383.3771712100001</v>
      </c>
      <c r="G140" s="7"/>
      <c r="H140" s="7"/>
    </row>
    <row r="141" spans="2:8" ht="15.75" customHeight="1">
      <c r="B141" s="18" t="s">
        <v>198</v>
      </c>
      <c r="C141" s="69">
        <v>250.74257399999999</v>
      </c>
      <c r="D141" s="69">
        <v>686.55573300000003</v>
      </c>
      <c r="E141" s="69">
        <v>375.10700877999994</v>
      </c>
      <c r="G141" s="7"/>
      <c r="H141" s="7"/>
    </row>
    <row r="142" spans="2:8">
      <c r="B142" s="18" t="s">
        <v>199</v>
      </c>
      <c r="C142" s="69">
        <v>3905.1047960000001</v>
      </c>
      <c r="D142" s="69">
        <v>3449.0746660000004</v>
      </c>
      <c r="E142" s="69">
        <v>2123.8841115400005</v>
      </c>
      <c r="G142" s="7"/>
      <c r="H142" s="7"/>
    </row>
    <row r="143" spans="2:8">
      <c r="B143" s="18" t="s">
        <v>200</v>
      </c>
      <c r="C143" s="69">
        <v>1671.91101</v>
      </c>
      <c r="D143" s="69">
        <v>2282.0815139399997</v>
      </c>
      <c r="E143" s="69">
        <v>1264.5658439599999</v>
      </c>
      <c r="G143" s="7"/>
      <c r="H143" s="7"/>
    </row>
    <row r="144" spans="2:8">
      <c r="B144" s="18" t="s">
        <v>201</v>
      </c>
      <c r="C144" s="69">
        <v>72103.426275999998</v>
      </c>
      <c r="D144" s="69">
        <v>71773.02571844004</v>
      </c>
      <c r="E144" s="69">
        <v>52057.854927849978</v>
      </c>
      <c r="G144" s="7"/>
      <c r="H144" s="7"/>
    </row>
    <row r="145" spans="2:8">
      <c r="B145" s="18" t="s">
        <v>2821</v>
      </c>
      <c r="C145" s="69">
        <v>1.6</v>
      </c>
      <c r="D145" s="69">
        <v>1.6</v>
      </c>
      <c r="E145" s="69">
        <v>0</v>
      </c>
      <c r="G145" s="7"/>
      <c r="H145" s="7"/>
    </row>
    <row r="146" spans="2:8">
      <c r="B146" s="18" t="s">
        <v>202</v>
      </c>
      <c r="C146" s="69">
        <v>2255.3772920000001</v>
      </c>
      <c r="D146" s="69">
        <v>3252.2772920000002</v>
      </c>
      <c r="E146" s="69">
        <v>1645.5604094600001</v>
      </c>
      <c r="G146" s="7"/>
      <c r="H146" s="7"/>
    </row>
    <row r="147" spans="2:8">
      <c r="B147" s="40" t="s">
        <v>203</v>
      </c>
      <c r="C147" s="70">
        <f>SUM(C148:C151)</f>
        <v>1043.775416</v>
      </c>
      <c r="D147" s="70">
        <f t="shared" ref="D147:E147" si="23">SUM(D148:D151)</f>
        <v>1119.20118194</v>
      </c>
      <c r="E147" s="70">
        <f t="shared" si="23"/>
        <v>560.82609262000005</v>
      </c>
      <c r="G147" s="7"/>
      <c r="H147" s="7"/>
    </row>
    <row r="148" spans="2:8">
      <c r="B148" s="18" t="s">
        <v>204</v>
      </c>
      <c r="C148" s="69">
        <v>146.32508799999999</v>
      </c>
      <c r="D148" s="69">
        <v>181.00784451999999</v>
      </c>
      <c r="E148" s="69">
        <v>97.415279049999995</v>
      </c>
      <c r="G148" s="7"/>
      <c r="H148" s="7"/>
    </row>
    <row r="149" spans="2:8">
      <c r="B149" s="18" t="s">
        <v>2822</v>
      </c>
      <c r="C149" s="69">
        <v>310</v>
      </c>
      <c r="D149" s="69">
        <v>125.00000000000001</v>
      </c>
      <c r="E149" s="69">
        <v>40.847186370000003</v>
      </c>
      <c r="G149" s="7"/>
      <c r="H149" s="7"/>
    </row>
    <row r="150" spans="2:8">
      <c r="B150" s="18" t="s">
        <v>205</v>
      </c>
      <c r="C150" s="69">
        <v>195.103174</v>
      </c>
      <c r="D150" s="69">
        <v>205.96232961999999</v>
      </c>
      <c r="E150" s="69">
        <v>97.324256550000015</v>
      </c>
      <c r="G150" s="7"/>
      <c r="H150" s="7"/>
    </row>
    <row r="151" spans="2:8">
      <c r="B151" s="18" t="s">
        <v>206</v>
      </c>
      <c r="C151" s="69">
        <v>392.34715399999999</v>
      </c>
      <c r="D151" s="69">
        <v>607.23100780000004</v>
      </c>
      <c r="E151" s="69">
        <v>325.23937065000001</v>
      </c>
      <c r="G151" s="7"/>
      <c r="H151" s="7"/>
    </row>
    <row r="152" spans="2:8" ht="15" customHeight="1">
      <c r="B152" s="77" t="s">
        <v>207</v>
      </c>
      <c r="C152" s="70">
        <f t="shared" ref="C152:E153" si="24">C153</f>
        <v>294634.03054200002</v>
      </c>
      <c r="D152" s="70">
        <f t="shared" si="24"/>
        <v>294634.03054200002</v>
      </c>
      <c r="E152" s="70">
        <f t="shared" si="24"/>
        <v>230159.78636723</v>
      </c>
      <c r="G152" s="7"/>
      <c r="H152" s="7"/>
    </row>
    <row r="153" spans="2:8">
      <c r="B153" s="40" t="s">
        <v>208</v>
      </c>
      <c r="C153" s="70">
        <f t="shared" si="24"/>
        <v>294634.03054200002</v>
      </c>
      <c r="D153" s="70">
        <f t="shared" si="24"/>
        <v>294634.03054200002</v>
      </c>
      <c r="E153" s="70">
        <f t="shared" si="24"/>
        <v>230159.78636723</v>
      </c>
      <c r="G153" s="7"/>
      <c r="H153" s="7"/>
    </row>
    <row r="154" spans="2:8">
      <c r="B154" s="18" t="s">
        <v>209</v>
      </c>
      <c r="C154" s="69">
        <v>294634.03054200002</v>
      </c>
      <c r="D154" s="69">
        <v>294634.03054200002</v>
      </c>
      <c r="E154" s="69">
        <v>230159.78636723</v>
      </c>
      <c r="G154" s="7"/>
      <c r="H154" s="7"/>
    </row>
    <row r="155" spans="2:8">
      <c r="B155" s="21" t="s">
        <v>42</v>
      </c>
      <c r="C155" s="27">
        <f>C156</f>
        <v>113668.099604</v>
      </c>
      <c r="D155" s="27">
        <f t="shared" ref="C155:E157" si="25">D156</f>
        <v>113668.099604</v>
      </c>
      <c r="E155" s="27">
        <f t="shared" si="25"/>
        <v>70544.969041070013</v>
      </c>
      <c r="G155" s="7"/>
    </row>
    <row r="156" spans="2:8">
      <c r="B156" s="41" t="s">
        <v>210</v>
      </c>
      <c r="C156" s="36">
        <f t="shared" si="25"/>
        <v>113668.099604</v>
      </c>
      <c r="D156" s="36">
        <f t="shared" si="25"/>
        <v>113668.099604</v>
      </c>
      <c r="E156" s="36">
        <f t="shared" si="25"/>
        <v>70544.969041070013</v>
      </c>
      <c r="G156" s="7"/>
    </row>
    <row r="157" spans="2:8">
      <c r="B157" s="40" t="s">
        <v>211</v>
      </c>
      <c r="C157" s="36">
        <f>C158</f>
        <v>113668.099604</v>
      </c>
      <c r="D157" s="36">
        <f t="shared" si="25"/>
        <v>113668.099604</v>
      </c>
      <c r="E157" s="36">
        <f t="shared" si="25"/>
        <v>70544.969041070013</v>
      </c>
      <c r="G157" s="7"/>
    </row>
    <row r="158" spans="2:8">
      <c r="B158" s="18" t="s">
        <v>212</v>
      </c>
      <c r="C158" s="28">
        <v>113668.099604</v>
      </c>
      <c r="D158" s="28">
        <v>113668.099604</v>
      </c>
      <c r="E158" s="69">
        <v>70544.969041070013</v>
      </c>
    </row>
    <row r="159" spans="2:8">
      <c r="B159" s="33" t="s">
        <v>45</v>
      </c>
      <c r="C159" s="98">
        <f>C13+C155</f>
        <v>1532354.6145540001</v>
      </c>
      <c r="D159" s="98">
        <f>D13+D155</f>
        <v>1573421.7419306303</v>
      </c>
      <c r="E159" s="256">
        <f>E13+E155</f>
        <v>1127165.4961093999</v>
      </c>
    </row>
    <row r="160" spans="2:8">
      <c r="B160" s="15" t="s">
        <v>26</v>
      </c>
      <c r="C160" s="16"/>
      <c r="D160" s="16"/>
      <c r="E160" s="16"/>
      <c r="G160" s="7"/>
    </row>
    <row r="161" spans="2:7" ht="21.6" customHeight="1">
      <c r="B161" s="218" t="s">
        <v>4310</v>
      </c>
      <c r="C161" s="218"/>
      <c r="D161" s="218"/>
      <c r="E161" s="218"/>
      <c r="G161" s="7"/>
    </row>
    <row r="162" spans="2:7" ht="12.75" customHeight="1">
      <c r="B162" s="15" t="s">
        <v>46</v>
      </c>
      <c r="C162" s="16"/>
      <c r="D162" s="16"/>
      <c r="E162" s="16"/>
      <c r="G162" s="7"/>
    </row>
    <row r="163" spans="2:7">
      <c r="B163" s="218" t="s">
        <v>3746</v>
      </c>
      <c r="C163" s="218"/>
      <c r="D163" s="218"/>
      <c r="E163" s="218"/>
      <c r="G163" s="7"/>
    </row>
    <row r="164" spans="2:7" ht="29.25" customHeight="1">
      <c r="B164" s="218"/>
      <c r="C164" s="218"/>
      <c r="D164" s="218"/>
      <c r="E164" s="218"/>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K29" sqref="K29"/>
    </sheetView>
  </sheetViews>
  <sheetFormatPr baseColWidth="10" defaultColWidth="11.42578125" defaultRowHeight="15"/>
  <cols>
    <col min="1" max="1" width="11.42578125" style="103"/>
    <col min="2" max="2" width="99.140625" style="103" customWidth="1"/>
    <col min="3" max="4" width="15.42578125" style="103" customWidth="1"/>
    <col min="5" max="5" width="17.7109375" style="103" customWidth="1"/>
    <col min="6" max="6" width="21.85546875" style="103" bestFit="1" customWidth="1"/>
    <col min="7" max="7" width="38.5703125" style="103" customWidth="1"/>
    <col min="8" max="16384" width="11.42578125" style="103"/>
  </cols>
  <sheetData>
    <row r="1" spans="2:7" ht="28.5">
      <c r="B1" s="213" t="s">
        <v>0</v>
      </c>
      <c r="C1" s="213"/>
      <c r="D1" s="213"/>
      <c r="E1" s="213"/>
    </row>
    <row r="2" spans="2:7" ht="45" customHeight="1">
      <c r="B2" s="234" t="s">
        <v>1</v>
      </c>
      <c r="C2" s="234"/>
      <c r="D2" s="234"/>
      <c r="E2" s="234"/>
    </row>
    <row r="3" spans="2:7" ht="15.6" customHeight="1">
      <c r="B3" s="215" t="s">
        <v>2</v>
      </c>
      <c r="C3" s="215"/>
      <c r="D3" s="215"/>
      <c r="E3" s="215"/>
    </row>
    <row r="4" spans="2:7" ht="13.9" customHeight="1">
      <c r="B4"/>
      <c r="C4"/>
      <c r="D4"/>
      <c r="E4"/>
    </row>
    <row r="5" spans="2:7" ht="18.75">
      <c r="B5" s="229" t="s">
        <v>29</v>
      </c>
      <c r="C5" s="229"/>
      <c r="D5" s="229"/>
      <c r="E5" s="229"/>
    </row>
    <row r="6" spans="2:7" ht="18.75">
      <c r="B6" s="229" t="s">
        <v>3324</v>
      </c>
      <c r="C6" s="229"/>
      <c r="D6" s="229"/>
      <c r="E6" s="229"/>
      <c r="G6" s="104"/>
    </row>
    <row r="7" spans="2:7" ht="18.75">
      <c r="B7" s="225" t="s">
        <v>4303</v>
      </c>
      <c r="C7" s="225"/>
      <c r="D7" s="225"/>
      <c r="E7" s="225"/>
      <c r="G7" s="104"/>
    </row>
    <row r="8" spans="2:7" ht="15.75">
      <c r="B8" s="231" t="s">
        <v>5</v>
      </c>
      <c r="C8" s="231"/>
      <c r="D8" s="231"/>
      <c r="E8" s="231"/>
      <c r="G8" s="105"/>
    </row>
    <row r="9" spans="2:7">
      <c r="B9"/>
      <c r="C9"/>
      <c r="D9"/>
      <c r="E9"/>
      <c r="G9" s="105"/>
    </row>
    <row r="10" spans="2:7">
      <c r="B10" s="111"/>
      <c r="C10" s="111"/>
      <c r="D10" s="111"/>
      <c r="E10" s="111"/>
      <c r="G10" s="105"/>
    </row>
    <row r="11" spans="2:7" ht="9.6" customHeight="1">
      <c r="B11" s="230" t="s">
        <v>6</v>
      </c>
      <c r="C11" s="233" t="s">
        <v>7</v>
      </c>
      <c r="D11" s="219" t="s">
        <v>3732</v>
      </c>
      <c r="E11" s="233" t="s">
        <v>8</v>
      </c>
    </row>
    <row r="12" spans="2:7" ht="13.15" customHeight="1">
      <c r="B12" s="230"/>
      <c r="C12" s="233"/>
      <c r="D12" s="219"/>
      <c r="E12" s="233"/>
    </row>
    <row r="13" spans="2:7" ht="15" customHeight="1">
      <c r="B13" s="230"/>
      <c r="C13" s="133" t="s">
        <v>3743</v>
      </c>
      <c r="D13" s="48" t="s">
        <v>3733</v>
      </c>
      <c r="E13" s="233"/>
      <c r="G13" s="106"/>
    </row>
    <row r="14" spans="2:7">
      <c r="B14" s="134" t="s">
        <v>3318</v>
      </c>
      <c r="C14" s="27">
        <f>C15+C17</f>
        <v>953.71309399999996</v>
      </c>
      <c r="D14" s="27">
        <f>D15+D17</f>
        <v>843.50424579999992</v>
      </c>
      <c r="E14" s="27">
        <f>E15+E17</f>
        <v>515.53552120999984</v>
      </c>
      <c r="F14" s="107"/>
      <c r="G14" s="108"/>
    </row>
    <row r="15" spans="2:7">
      <c r="B15" s="128" t="s">
        <v>93</v>
      </c>
      <c r="C15" s="70">
        <f>C16</f>
        <v>879.63392599999997</v>
      </c>
      <c r="D15" s="70">
        <f t="shared" ref="D15:E15" si="0">D16</f>
        <v>769.42507779999994</v>
      </c>
      <c r="E15" s="70">
        <f t="shared" si="0"/>
        <v>457.63207120999982</v>
      </c>
      <c r="F15" s="107"/>
      <c r="G15" s="106"/>
    </row>
    <row r="16" spans="2:7" ht="16.149999999999999" customHeight="1">
      <c r="B16" s="129" t="s">
        <v>98</v>
      </c>
      <c r="C16" s="69">
        <v>879.63392599999997</v>
      </c>
      <c r="D16" s="69">
        <v>769.42507779999994</v>
      </c>
      <c r="E16" s="69">
        <v>457.63207120999982</v>
      </c>
      <c r="F16" s="107"/>
      <c r="G16" s="113"/>
    </row>
    <row r="17" spans="2:7">
      <c r="B17" s="128" t="s">
        <v>106</v>
      </c>
      <c r="C17" s="70">
        <f>C18</f>
        <v>74.079167999999996</v>
      </c>
      <c r="D17" s="70">
        <f t="shared" ref="D17:E17" si="1">D18</f>
        <v>74.079167999999996</v>
      </c>
      <c r="E17" s="70">
        <f t="shared" si="1"/>
        <v>57.903449999999999</v>
      </c>
      <c r="F17" s="107"/>
      <c r="G17" s="113"/>
    </row>
    <row r="18" spans="2:7" ht="14.45" customHeight="1" thickBot="1">
      <c r="B18" s="130" t="s">
        <v>112</v>
      </c>
      <c r="C18" s="69">
        <v>74.079167999999996</v>
      </c>
      <c r="D18" s="69">
        <v>74.079167999999996</v>
      </c>
      <c r="E18" s="69">
        <v>57.903449999999999</v>
      </c>
      <c r="F18" s="107"/>
      <c r="G18" s="108"/>
    </row>
    <row r="19" spans="2:7" ht="13.9" customHeight="1">
      <c r="B19" s="127" t="s">
        <v>3319</v>
      </c>
      <c r="C19" s="27">
        <f t="shared" ref="C19:E20" si="2">C20</f>
        <v>243.726069</v>
      </c>
      <c r="D19" s="27">
        <f t="shared" si="2"/>
        <v>295.48342012000001</v>
      </c>
      <c r="E19" s="27">
        <f t="shared" si="2"/>
        <v>172.67169751</v>
      </c>
      <c r="F19" s="107"/>
      <c r="G19" s="108"/>
    </row>
    <row r="20" spans="2:7" ht="10.9" customHeight="1">
      <c r="B20" s="128" t="s">
        <v>115</v>
      </c>
      <c r="C20" s="70">
        <f t="shared" si="2"/>
        <v>243.726069</v>
      </c>
      <c r="D20" s="70">
        <f t="shared" si="2"/>
        <v>295.48342012000001</v>
      </c>
      <c r="E20" s="70">
        <f t="shared" si="2"/>
        <v>172.67169751</v>
      </c>
      <c r="F20" s="107"/>
      <c r="G20" s="109"/>
    </row>
    <row r="21" spans="2:7" ht="15.75" thickBot="1">
      <c r="B21" s="131" t="s">
        <v>118</v>
      </c>
      <c r="C21" s="69">
        <v>243.726069</v>
      </c>
      <c r="D21" s="69">
        <v>295.48342012000001</v>
      </c>
      <c r="E21" s="69">
        <v>172.67169751</v>
      </c>
      <c r="F21" s="107"/>
      <c r="G21" s="108"/>
    </row>
    <row r="22" spans="2:7">
      <c r="B22" s="127" t="s">
        <v>3320</v>
      </c>
      <c r="C22" s="27">
        <f>C23+C25+C27</f>
        <v>8867.0653839999995</v>
      </c>
      <c r="D22" s="27">
        <f t="shared" ref="D22:E22" si="3">D23+D25+D27</f>
        <v>10733.408032789999</v>
      </c>
      <c r="E22" s="27">
        <f t="shared" si="3"/>
        <v>6178.0269357000006</v>
      </c>
      <c r="F22" s="107"/>
      <c r="G22" s="108"/>
    </row>
    <row r="23" spans="2:7">
      <c r="B23" s="128" t="s">
        <v>174</v>
      </c>
      <c r="C23" s="70">
        <f>C24</f>
        <v>74.641091000000003</v>
      </c>
      <c r="D23" s="70">
        <f t="shared" ref="D23:E23" si="4">D24</f>
        <v>238.97579038000001</v>
      </c>
      <c r="E23" s="70">
        <f t="shared" si="4"/>
        <v>168.47173116000005</v>
      </c>
      <c r="F23" s="107"/>
      <c r="G23" s="108"/>
    </row>
    <row r="24" spans="2:7">
      <c r="B24" s="132" t="s">
        <v>177</v>
      </c>
      <c r="C24" s="69">
        <v>74.641091000000003</v>
      </c>
      <c r="D24" s="69">
        <v>238.97579038000001</v>
      </c>
      <c r="E24" s="69">
        <v>168.47173116000005</v>
      </c>
      <c r="F24" s="107"/>
      <c r="G24" s="108"/>
    </row>
    <row r="25" spans="2:7">
      <c r="B25" s="128" t="s">
        <v>3321</v>
      </c>
      <c r="C25" s="70">
        <f>C26</f>
        <v>3289.6718719999999</v>
      </c>
      <c r="D25" s="70">
        <f t="shared" ref="D25:E25" si="5">D26</f>
        <v>3833.82260705</v>
      </c>
      <c r="E25" s="70">
        <f t="shared" si="5"/>
        <v>2759.8748612299996</v>
      </c>
      <c r="F25" s="107"/>
      <c r="G25" s="108"/>
    </row>
    <row r="26" spans="2:7">
      <c r="B26" s="132" t="s">
        <v>2508</v>
      </c>
      <c r="C26" s="69">
        <v>3289.6718719999999</v>
      </c>
      <c r="D26" s="69">
        <v>3833.82260705</v>
      </c>
      <c r="E26" s="69">
        <v>2759.8748612299996</v>
      </c>
      <c r="F26" s="107"/>
      <c r="G26" s="108"/>
    </row>
    <row r="27" spans="2:7">
      <c r="B27" s="128" t="s">
        <v>203</v>
      </c>
      <c r="C27" s="70">
        <f>C28+C30+C31+C29</f>
        <v>5502.7524210000001</v>
      </c>
      <c r="D27" s="70">
        <f t="shared" ref="D27:E27" si="6">D28+D30+D31+D29</f>
        <v>6660.6096353599996</v>
      </c>
      <c r="E27" s="70">
        <f t="shared" si="6"/>
        <v>3249.6803433100008</v>
      </c>
      <c r="F27" s="107"/>
      <c r="G27" s="108"/>
    </row>
    <row r="28" spans="2:7" ht="15.6" customHeight="1">
      <c r="B28" s="132" t="s">
        <v>204</v>
      </c>
      <c r="C28" s="69">
        <v>146.32508799999999</v>
      </c>
      <c r="D28" s="69">
        <v>181.00784452000002</v>
      </c>
      <c r="E28" s="69">
        <v>97.415279050000009</v>
      </c>
      <c r="F28" s="107"/>
      <c r="G28" s="108"/>
    </row>
    <row r="29" spans="2:7" ht="24.75" customHeight="1">
      <c r="B29" s="132" t="s">
        <v>2822</v>
      </c>
      <c r="C29" s="69">
        <v>310</v>
      </c>
      <c r="D29" s="69">
        <v>125</v>
      </c>
      <c r="E29" s="69">
        <v>40.847186370000003</v>
      </c>
      <c r="F29" s="107"/>
      <c r="G29" s="108"/>
    </row>
    <row r="30" spans="2:7" ht="18.600000000000001" customHeight="1">
      <c r="B30" s="132" t="s">
        <v>205</v>
      </c>
      <c r="C30" s="69">
        <v>4653.7128890000004</v>
      </c>
      <c r="D30" s="69">
        <v>5747.0034930399997</v>
      </c>
      <c r="E30" s="69">
        <v>2786.0558580400007</v>
      </c>
      <c r="F30" s="107"/>
      <c r="G30" s="113"/>
    </row>
    <row r="31" spans="2:7" ht="19.899999999999999" customHeight="1">
      <c r="B31" s="132" t="s">
        <v>206</v>
      </c>
      <c r="C31" s="69">
        <v>392.71444400000001</v>
      </c>
      <c r="D31" s="69">
        <v>607.59829779999995</v>
      </c>
      <c r="E31" s="69">
        <v>325.36201985000002</v>
      </c>
      <c r="F31" s="107"/>
      <c r="G31" s="109"/>
    </row>
    <row r="32" spans="2:7">
      <c r="B32" s="135" t="s">
        <v>3322</v>
      </c>
      <c r="C32" s="29">
        <f>C14+C19+C22</f>
        <v>10064.504547</v>
      </c>
      <c r="D32" s="29">
        <f>D14+D19+D22</f>
        <v>11872.395698709999</v>
      </c>
      <c r="E32" s="92">
        <f>E14+E19+E22</f>
        <v>6866.2341544200008</v>
      </c>
      <c r="F32" s="107"/>
    </row>
    <row r="33" spans="2:6">
      <c r="B33" s="15" t="s">
        <v>26</v>
      </c>
      <c r="C33" s="112"/>
      <c r="D33" s="112"/>
      <c r="E33" s="112"/>
      <c r="F33" s="110"/>
    </row>
    <row r="34" spans="2:6" ht="39.6" customHeight="1">
      <c r="B34" s="218" t="s">
        <v>4310</v>
      </c>
      <c r="C34" s="218"/>
      <c r="D34" s="218"/>
      <c r="E34" s="218"/>
    </row>
    <row r="35" spans="2:6">
      <c r="B35" s="235" t="s">
        <v>46</v>
      </c>
      <c r="C35" s="235"/>
      <c r="D35" s="235"/>
      <c r="E35" s="235"/>
    </row>
    <row r="36" spans="2:6">
      <c r="B36" s="218" t="s">
        <v>3746</v>
      </c>
      <c r="C36" s="218"/>
      <c r="D36" s="218"/>
      <c r="E36" s="218"/>
    </row>
    <row r="37" spans="2:6" ht="25.5" customHeight="1">
      <c r="B37" s="218"/>
      <c r="C37" s="218"/>
      <c r="D37" s="218"/>
      <c r="E37" s="218"/>
    </row>
    <row r="263" spans="2:2">
      <c r="B263" s="103" t="s">
        <v>3323</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B57" sqref="B57:E57"/>
    </sheetView>
  </sheetViews>
  <sheetFormatPr baseColWidth="10" defaultColWidth="11.5703125" defaultRowHeight="15"/>
  <cols>
    <col min="1" max="1" width="11.5703125" style="114"/>
    <col min="2" max="2" width="87.85546875" style="114" bestFit="1" customWidth="1"/>
    <col min="3" max="4" width="24.7109375" style="114" customWidth="1"/>
    <col min="5" max="5" width="32.7109375" style="114" bestFit="1" customWidth="1"/>
    <col min="6" max="6" width="27.7109375" style="114" bestFit="1" customWidth="1"/>
    <col min="7" max="7" width="26.5703125" style="114" customWidth="1"/>
    <col min="8" max="8" width="20.28515625" style="114" customWidth="1"/>
    <col min="9" max="9" width="21.5703125" style="114" customWidth="1"/>
    <col min="10" max="12" width="11.5703125" style="114"/>
    <col min="13" max="13" width="36.28515625" style="114" bestFit="1" customWidth="1"/>
    <col min="14" max="14" width="17.7109375" style="114" bestFit="1" customWidth="1"/>
    <col min="15" max="16384" width="11.5703125" style="114"/>
  </cols>
  <sheetData>
    <row r="1" spans="2:14" ht="29.25" thickBot="1">
      <c r="B1" s="213" t="s">
        <v>0</v>
      </c>
      <c r="C1" s="213"/>
      <c r="D1" s="213"/>
      <c r="E1" s="213"/>
      <c r="F1" s="213"/>
      <c r="G1" s="213"/>
      <c r="H1" s="213"/>
      <c r="I1" s="213"/>
    </row>
    <row r="2" spans="2:14" ht="21" customHeight="1" thickBot="1">
      <c r="B2" s="214" t="s">
        <v>1</v>
      </c>
      <c r="C2" s="214"/>
      <c r="D2" s="214"/>
      <c r="E2" s="214"/>
      <c r="F2" s="214"/>
      <c r="G2" s="214"/>
      <c r="H2" s="214"/>
      <c r="I2" s="214"/>
      <c r="M2" s="115" t="s">
        <v>3325</v>
      </c>
      <c r="N2" s="144">
        <v>7447461.0319153201</v>
      </c>
    </row>
    <row r="3" spans="2:14" ht="14.45" customHeight="1">
      <c r="B3" s="227" t="s">
        <v>2</v>
      </c>
      <c r="C3" s="227"/>
      <c r="D3" s="227"/>
      <c r="E3" s="227"/>
      <c r="F3" s="227"/>
      <c r="G3" s="227"/>
      <c r="H3" s="227"/>
      <c r="I3" s="227"/>
    </row>
    <row r="4" spans="2:14" ht="14.45" customHeight="1">
      <c r="C4"/>
      <c r="D4"/>
      <c r="E4"/>
      <c r="F4"/>
      <c r="G4"/>
      <c r="H4"/>
      <c r="I4"/>
    </row>
    <row r="5" spans="2:14" ht="18" customHeight="1">
      <c r="B5" s="229" t="s">
        <v>29</v>
      </c>
      <c r="C5" s="229"/>
      <c r="D5" s="229"/>
      <c r="E5" s="229"/>
      <c r="F5" s="229"/>
      <c r="G5" s="229"/>
      <c r="H5" s="229"/>
      <c r="I5" s="229"/>
    </row>
    <row r="6" spans="2:14" ht="18" customHeight="1">
      <c r="B6" s="228" t="s">
        <v>3332</v>
      </c>
      <c r="C6" s="228"/>
      <c r="D6" s="228"/>
      <c r="E6" s="228"/>
      <c r="F6" s="228"/>
      <c r="G6" s="228"/>
      <c r="H6" s="228"/>
      <c r="I6" s="228"/>
    </row>
    <row r="7" spans="2:14" ht="18" customHeight="1">
      <c r="B7" s="225" t="s">
        <v>4303</v>
      </c>
      <c r="C7" s="225"/>
      <c r="D7" s="225"/>
      <c r="E7" s="225"/>
      <c r="F7" s="225"/>
      <c r="G7" s="225"/>
      <c r="H7" s="225"/>
      <c r="I7" s="225"/>
    </row>
    <row r="8" spans="2:14" ht="15.6" customHeight="1">
      <c r="B8" s="231" t="s">
        <v>5</v>
      </c>
      <c r="C8" s="231"/>
      <c r="D8" s="231"/>
      <c r="E8" s="231"/>
      <c r="F8" s="231"/>
      <c r="G8" s="231"/>
      <c r="H8" s="231"/>
      <c r="I8" s="231"/>
    </row>
    <row r="10" spans="2:14" ht="14.45" customHeight="1">
      <c r="B10" s="238" t="s">
        <v>6</v>
      </c>
      <c r="C10" s="236" t="s">
        <v>7</v>
      </c>
      <c r="D10" s="236" t="s">
        <v>3732</v>
      </c>
      <c r="E10" s="236" t="s">
        <v>8</v>
      </c>
      <c r="F10" s="236" t="s">
        <v>3328</v>
      </c>
      <c r="G10" s="236" t="s">
        <v>3329</v>
      </c>
      <c r="H10" s="236" t="s">
        <v>3330</v>
      </c>
      <c r="I10" s="236" t="s">
        <v>3331</v>
      </c>
    </row>
    <row r="11" spans="2:14" ht="14.45" customHeight="1">
      <c r="B11" s="238"/>
      <c r="C11" s="236"/>
      <c r="D11" s="236"/>
      <c r="E11" s="236"/>
      <c r="F11" s="236"/>
      <c r="G11" s="236"/>
      <c r="H11" s="236"/>
      <c r="I11" s="236"/>
    </row>
    <row r="12" spans="2:14" ht="14.45" customHeight="1">
      <c r="B12" s="238"/>
      <c r="C12" s="237"/>
      <c r="D12" s="237"/>
      <c r="E12" s="236"/>
      <c r="F12" s="236"/>
      <c r="G12" s="236"/>
      <c r="H12" s="236"/>
      <c r="I12" s="236"/>
    </row>
    <row r="13" spans="2:14" ht="19.899999999999999" customHeight="1">
      <c r="B13" s="238"/>
      <c r="C13" s="168" t="s">
        <v>3743</v>
      </c>
      <c r="D13" s="168" t="s">
        <v>3733</v>
      </c>
      <c r="E13" s="236"/>
      <c r="F13" s="236"/>
      <c r="G13" s="236"/>
      <c r="H13" s="236"/>
      <c r="I13" s="236"/>
    </row>
    <row r="14" spans="2:14" ht="13.15" customHeight="1">
      <c r="B14" s="238"/>
      <c r="C14" s="167">
        <v>1</v>
      </c>
      <c r="D14" s="167">
        <v>2</v>
      </c>
      <c r="E14" s="167">
        <v>3</v>
      </c>
      <c r="F14" s="167">
        <v>4</v>
      </c>
      <c r="G14" s="167">
        <v>5</v>
      </c>
      <c r="H14" s="167" t="s">
        <v>3734</v>
      </c>
      <c r="I14" s="167" t="s">
        <v>3735</v>
      </c>
    </row>
    <row r="15" spans="2:14">
      <c r="B15" s="125" t="s">
        <v>3318</v>
      </c>
      <c r="C15" s="151">
        <f t="shared" ref="C15:E16" si="0">C16</f>
        <v>1533.4254550000001</v>
      </c>
      <c r="D15" s="151">
        <f t="shared" si="0"/>
        <v>1386.8533560000001</v>
      </c>
      <c r="E15" s="151">
        <f t="shared" si="0"/>
        <v>743.86905752999996</v>
      </c>
      <c r="F15" s="151">
        <f t="shared" ref="E15:G16" si="1">F16</f>
        <v>743.86905752999996</v>
      </c>
      <c r="G15" s="151">
        <f t="shared" si="1"/>
        <v>0</v>
      </c>
      <c r="H15" s="137">
        <f>F15-G15</f>
        <v>743.86905752999996</v>
      </c>
      <c r="I15" s="126">
        <f>E15/$N$2</f>
        <v>9.9882235615900031E-5</v>
      </c>
      <c r="M15" s="143"/>
    </row>
    <row r="16" spans="2:14">
      <c r="B16" s="123" t="s">
        <v>106</v>
      </c>
      <c r="C16" s="152">
        <f>C17</f>
        <v>1533.4254550000001</v>
      </c>
      <c r="D16" s="152">
        <f t="shared" si="0"/>
        <v>1386.8533560000001</v>
      </c>
      <c r="E16" s="152">
        <f t="shared" si="1"/>
        <v>743.86905752999996</v>
      </c>
      <c r="F16" s="153">
        <f t="shared" si="1"/>
        <v>743.86905752999996</v>
      </c>
      <c r="G16" s="153">
        <f t="shared" si="1"/>
        <v>0</v>
      </c>
      <c r="H16" s="140">
        <f>F16-G16</f>
        <v>743.86905752999996</v>
      </c>
      <c r="I16" s="124">
        <f t="shared" ref="I16:I55" si="2">E16/$N$2</f>
        <v>9.9882235615900031E-5</v>
      </c>
    </row>
    <row r="17" spans="2:13">
      <c r="B17" s="119" t="s">
        <v>108</v>
      </c>
      <c r="C17" s="152">
        <v>1533.4254550000001</v>
      </c>
      <c r="D17" s="152">
        <v>1386.8533560000001</v>
      </c>
      <c r="E17" s="152">
        <v>743.86905752999996</v>
      </c>
      <c r="F17" s="152">
        <f>$E17</f>
        <v>743.86905752999996</v>
      </c>
      <c r="G17" s="153">
        <v>0</v>
      </c>
      <c r="H17" s="141">
        <f t="shared" ref="H17:H55" si="3">F17-G17</f>
        <v>743.86905752999996</v>
      </c>
      <c r="I17" s="120">
        <f t="shared" si="2"/>
        <v>9.9882235615900031E-5</v>
      </c>
    </row>
    <row r="18" spans="2:13">
      <c r="B18" s="125" t="s">
        <v>3319</v>
      </c>
      <c r="C18" s="151">
        <f>C19+C22+C27+C29</f>
        <v>139909.989952</v>
      </c>
      <c r="D18" s="151">
        <f t="shared" ref="D18:E18" si="4">D19+D22+D27+D29</f>
        <v>141919.88372303999</v>
      </c>
      <c r="E18" s="151">
        <f t="shared" si="4"/>
        <v>108618.34618897001</v>
      </c>
      <c r="F18" s="151">
        <f>F19+F22+F27+F29</f>
        <v>31242.574468250004</v>
      </c>
      <c r="G18" s="151">
        <f>G19+G22+G27+G29</f>
        <v>77375.771720720004</v>
      </c>
      <c r="H18" s="137">
        <f t="shared" si="3"/>
        <v>-46133.197252469996</v>
      </c>
      <c r="I18" s="126">
        <f t="shared" si="2"/>
        <v>1.4584614236113137E-2</v>
      </c>
      <c r="K18" s="116"/>
    </row>
    <row r="19" spans="2:13">
      <c r="B19" s="123" t="s">
        <v>119</v>
      </c>
      <c r="C19" s="155">
        <f>C21+C20</f>
        <v>651.23408900000004</v>
      </c>
      <c r="D19" s="155">
        <f t="shared" ref="D19:E19" si="5">D21+D20</f>
        <v>632.76712099999997</v>
      </c>
      <c r="E19" s="155">
        <f t="shared" si="5"/>
        <v>168.32948330999997</v>
      </c>
      <c r="F19" s="153">
        <f>SUM(F20:F21)</f>
        <v>168.32948330999997</v>
      </c>
      <c r="G19" s="154">
        <f>SUM(G20:G21)</f>
        <v>0</v>
      </c>
      <c r="H19" s="140">
        <f t="shared" si="3"/>
        <v>168.32948330999997</v>
      </c>
      <c r="I19" s="124">
        <f t="shared" si="2"/>
        <v>2.2602264394354193E-5</v>
      </c>
      <c r="K19" s="116"/>
    </row>
    <row r="20" spans="2:13">
      <c r="B20" s="119" t="s">
        <v>3327</v>
      </c>
      <c r="C20" s="152">
        <v>168.7</v>
      </c>
      <c r="D20" s="152">
        <v>300.58999999999997</v>
      </c>
      <c r="E20" s="152">
        <v>0</v>
      </c>
      <c r="F20" s="152">
        <f>$E20</f>
        <v>0</v>
      </c>
      <c r="G20" s="154">
        <v>0</v>
      </c>
      <c r="H20" s="140">
        <f t="shared" si="3"/>
        <v>0</v>
      </c>
      <c r="I20" s="124">
        <f t="shared" si="2"/>
        <v>0</v>
      </c>
      <c r="K20" s="150"/>
      <c r="M20" s="147"/>
    </row>
    <row r="21" spans="2:13">
      <c r="B21" s="119" t="s">
        <v>122</v>
      </c>
      <c r="C21" s="152">
        <v>482.53408899999999</v>
      </c>
      <c r="D21" s="152">
        <v>332.177121</v>
      </c>
      <c r="E21" s="152">
        <v>168.32948330999997</v>
      </c>
      <c r="F21" s="152">
        <f t="shared" ref="F21:F54" si="6">$E21</f>
        <v>168.32948330999997</v>
      </c>
      <c r="G21" s="152">
        <v>0</v>
      </c>
      <c r="H21" s="136">
        <f t="shared" si="3"/>
        <v>168.32948330999997</v>
      </c>
      <c r="I21" s="145">
        <f t="shared" si="2"/>
        <v>2.2602264394354193E-5</v>
      </c>
      <c r="K21" s="142"/>
    </row>
    <row r="22" spans="2:13" ht="15.75" thickBot="1">
      <c r="B22" s="123" t="s">
        <v>126</v>
      </c>
      <c r="C22" s="155">
        <f>SUM(C23:C26)</f>
        <v>92264.417778000003</v>
      </c>
      <c r="D22" s="155">
        <f t="shared" ref="D22:E22" si="7">SUM(D23:D26)</f>
        <v>96687.09222713999</v>
      </c>
      <c r="E22" s="155">
        <f t="shared" si="7"/>
        <v>77961.069893970009</v>
      </c>
      <c r="F22" s="155">
        <f>SUM(F23:F26)</f>
        <v>1149.41524875</v>
      </c>
      <c r="G22" s="155">
        <f>SUM(G23:G26)</f>
        <v>76811.654645219998</v>
      </c>
      <c r="H22" s="138">
        <f t="shared" si="3"/>
        <v>-75662.239396470002</v>
      </c>
      <c r="I22" s="146">
        <f t="shared" si="2"/>
        <v>1.0468140693838605E-2</v>
      </c>
    </row>
    <row r="23" spans="2:13" ht="15.75" thickBot="1">
      <c r="B23" s="119" t="s">
        <v>127</v>
      </c>
      <c r="C23" s="152">
        <v>612.76176499999997</v>
      </c>
      <c r="D23" s="152">
        <v>653.91596400000003</v>
      </c>
      <c r="E23" s="152">
        <v>432.80928187000006</v>
      </c>
      <c r="F23" s="172">
        <v>0</v>
      </c>
      <c r="G23" s="152">
        <f>$E23</f>
        <v>432.80928187000006</v>
      </c>
      <c r="H23" s="136">
        <f t="shared" si="3"/>
        <v>-432.80928187000006</v>
      </c>
      <c r="I23" s="145">
        <f t="shared" si="2"/>
        <v>5.811501127904408E-5</v>
      </c>
    </row>
    <row r="24" spans="2:13">
      <c r="B24" s="119" t="s">
        <v>128</v>
      </c>
      <c r="C24" s="152">
        <v>89379.551277999999</v>
      </c>
      <c r="D24" s="152">
        <v>93707.486155139995</v>
      </c>
      <c r="E24" s="152">
        <v>76378.845363350003</v>
      </c>
      <c r="F24" s="172">
        <v>0</v>
      </c>
      <c r="G24" s="152">
        <f>$E24</f>
        <v>76378.845363350003</v>
      </c>
      <c r="H24" s="136">
        <f>F24-G24</f>
        <v>-76378.845363350003</v>
      </c>
      <c r="I24" s="145">
        <f t="shared" si="2"/>
        <v>1.0255689158497963E-2</v>
      </c>
      <c r="K24" s="117"/>
    </row>
    <row r="25" spans="2:13">
      <c r="B25" s="119" t="s">
        <v>129</v>
      </c>
      <c r="C25" s="152">
        <v>3.4314740000000001</v>
      </c>
      <c r="D25" s="152">
        <v>87.357162000000002</v>
      </c>
      <c r="E25" s="152">
        <v>36.652697589999995</v>
      </c>
      <c r="F25" s="152">
        <f t="shared" si="6"/>
        <v>36.652697589999995</v>
      </c>
      <c r="G25" s="152">
        <v>0</v>
      </c>
      <c r="H25" s="136">
        <f t="shared" si="3"/>
        <v>36.652697589999995</v>
      </c>
      <c r="I25" s="145">
        <f t="shared" si="2"/>
        <v>4.9215024332357929E-6</v>
      </c>
    </row>
    <row r="26" spans="2:13">
      <c r="B26" s="119" t="s">
        <v>130</v>
      </c>
      <c r="C26" s="152">
        <v>2268.6732609999999</v>
      </c>
      <c r="D26" s="152">
        <v>2238.332946</v>
      </c>
      <c r="E26" s="152">
        <v>1112.7625511600002</v>
      </c>
      <c r="F26" s="152">
        <f t="shared" si="6"/>
        <v>1112.7625511600002</v>
      </c>
      <c r="G26" s="152">
        <v>0</v>
      </c>
      <c r="H26" s="136">
        <f t="shared" si="3"/>
        <v>1112.7625511600002</v>
      </c>
      <c r="I26" s="145">
        <f t="shared" si="2"/>
        <v>1.4941502162836058E-4</v>
      </c>
    </row>
    <row r="27" spans="2:13" ht="15.75" thickBot="1">
      <c r="B27" s="123" t="s">
        <v>131</v>
      </c>
      <c r="C27" s="155">
        <f>C28</f>
        <v>749.45083599999998</v>
      </c>
      <c r="D27" s="155">
        <f t="shared" ref="D27:E27" si="8">D28</f>
        <v>937.32854789999999</v>
      </c>
      <c r="E27" s="155">
        <f t="shared" si="8"/>
        <v>564.11707550000017</v>
      </c>
      <c r="F27" s="155">
        <f>F28</f>
        <v>0</v>
      </c>
      <c r="G27" s="155">
        <f>G28</f>
        <v>564.11707550000017</v>
      </c>
      <c r="H27" s="138">
        <f t="shared" si="3"/>
        <v>-564.11707550000017</v>
      </c>
      <c r="I27" s="146">
        <f t="shared" si="2"/>
        <v>7.5746227215226116E-5</v>
      </c>
    </row>
    <row r="28" spans="2:13">
      <c r="B28" s="119" t="s">
        <v>132</v>
      </c>
      <c r="C28" s="152">
        <v>749.45083599999998</v>
      </c>
      <c r="D28" s="152">
        <v>937.32854789999999</v>
      </c>
      <c r="E28" s="152">
        <v>564.11707550000017</v>
      </c>
      <c r="F28" s="172">
        <v>0</v>
      </c>
      <c r="G28" s="152">
        <f>$E28</f>
        <v>564.11707550000017</v>
      </c>
      <c r="H28" s="136">
        <f t="shared" si="3"/>
        <v>-564.11707550000017</v>
      </c>
      <c r="I28" s="145">
        <f t="shared" si="2"/>
        <v>7.5746227215226116E-5</v>
      </c>
    </row>
    <row r="29" spans="2:13">
      <c r="B29" s="123" t="s">
        <v>133</v>
      </c>
      <c r="C29" s="155">
        <f>C30</f>
        <v>46244.887248999999</v>
      </c>
      <c r="D29" s="155">
        <f t="shared" ref="D29:E29" si="9">D30</f>
        <v>43662.695827000003</v>
      </c>
      <c r="E29" s="155">
        <f t="shared" si="9"/>
        <v>29924.829736190004</v>
      </c>
      <c r="F29" s="155">
        <f>F30</f>
        <v>29924.829736190004</v>
      </c>
      <c r="G29" s="152">
        <f>G30</f>
        <v>0</v>
      </c>
      <c r="H29" s="138">
        <f t="shared" si="3"/>
        <v>29924.829736190004</v>
      </c>
      <c r="I29" s="146">
        <f t="shared" si="2"/>
        <v>4.0181250506649523E-3</v>
      </c>
    </row>
    <row r="30" spans="2:13">
      <c r="B30" s="119" t="s">
        <v>136</v>
      </c>
      <c r="C30" s="152">
        <v>46244.887248999999</v>
      </c>
      <c r="D30" s="152">
        <v>43662.695827000003</v>
      </c>
      <c r="E30" s="152">
        <v>29924.829736190004</v>
      </c>
      <c r="F30" s="152">
        <f t="shared" si="6"/>
        <v>29924.829736190004</v>
      </c>
      <c r="G30" s="154">
        <v>0</v>
      </c>
      <c r="H30" s="141">
        <f t="shared" si="3"/>
        <v>29924.829736190004</v>
      </c>
      <c r="I30" s="120">
        <f t="shared" si="2"/>
        <v>4.0181250506649523E-3</v>
      </c>
    </row>
    <row r="31" spans="2:13">
      <c r="B31" s="125" t="s">
        <v>3326</v>
      </c>
      <c r="C31" s="151">
        <f>C32+C35+C46</f>
        <v>9052.3133450000005</v>
      </c>
      <c r="D31" s="151">
        <f t="shared" ref="D31:E31" si="10">D32+D35+D46</f>
        <v>8851.8154404799989</v>
      </c>
      <c r="E31" s="151">
        <f t="shared" si="10"/>
        <v>5442.3497144100002</v>
      </c>
      <c r="F31" s="151">
        <f>F32+F35+F46</f>
        <v>5433.7634702799996</v>
      </c>
      <c r="G31" s="151">
        <f>G32+G35+G46</f>
        <v>8.586244129999999</v>
      </c>
      <c r="H31" s="137">
        <f>F31-G31</f>
        <v>5425.17722615</v>
      </c>
      <c r="I31" s="126">
        <f t="shared" si="2"/>
        <v>7.3076578596213877E-4</v>
      </c>
    </row>
    <row r="32" spans="2:13">
      <c r="B32" s="123" t="s">
        <v>146</v>
      </c>
      <c r="C32" s="155">
        <f>C33+C34</f>
        <v>414.964674</v>
      </c>
      <c r="D32" s="155">
        <f t="shared" ref="D32:E32" si="11">D33+D34</f>
        <v>610.38087209999992</v>
      </c>
      <c r="E32" s="155">
        <f t="shared" si="11"/>
        <v>306.94081360999996</v>
      </c>
      <c r="F32" s="155">
        <f>SUM(F33:F34)</f>
        <v>306.94081360999996</v>
      </c>
      <c r="G32" s="154">
        <f>SUM(G33:G34)</f>
        <v>0</v>
      </c>
      <c r="H32" s="140">
        <f t="shared" si="3"/>
        <v>306.94081360999996</v>
      </c>
      <c r="I32" s="124">
        <f t="shared" si="2"/>
        <v>4.1214155038158244E-5</v>
      </c>
    </row>
    <row r="33" spans="2:9">
      <c r="B33" s="119" t="s">
        <v>147</v>
      </c>
      <c r="C33" s="152">
        <v>240.045174</v>
      </c>
      <c r="D33" s="152">
        <v>518.04517399999997</v>
      </c>
      <c r="E33" s="152">
        <v>263.13616210999999</v>
      </c>
      <c r="F33" s="152">
        <f t="shared" si="6"/>
        <v>263.13616210999999</v>
      </c>
      <c r="G33" s="154">
        <v>0</v>
      </c>
      <c r="H33" s="141">
        <f t="shared" si="3"/>
        <v>263.13616210999999</v>
      </c>
      <c r="I33" s="120">
        <f t="shared" si="2"/>
        <v>3.5332331513029383E-5</v>
      </c>
    </row>
    <row r="34" spans="2:9">
      <c r="B34" s="119" t="s">
        <v>149</v>
      </c>
      <c r="C34" s="152">
        <v>174.9195</v>
      </c>
      <c r="D34" s="152">
        <v>92.335698099999988</v>
      </c>
      <c r="E34" s="152">
        <v>43.804651499999999</v>
      </c>
      <c r="F34" s="152">
        <f t="shared" si="6"/>
        <v>43.804651499999999</v>
      </c>
      <c r="G34" s="152">
        <v>0</v>
      </c>
      <c r="H34" s="136">
        <f>F34-G34</f>
        <v>43.804651499999999</v>
      </c>
      <c r="I34" s="120">
        <f t="shared" si="2"/>
        <v>5.8818235251288615E-6</v>
      </c>
    </row>
    <row r="35" spans="2:9">
      <c r="B35" s="123" t="s">
        <v>150</v>
      </c>
      <c r="C35" s="155">
        <f>SUM(C36:C45)</f>
        <v>7918.4062160000003</v>
      </c>
      <c r="D35" s="155">
        <f t="shared" ref="D35:E35" si="12">SUM(D36:D45)</f>
        <v>7551.9030229999998</v>
      </c>
      <c r="E35" s="155">
        <f t="shared" si="12"/>
        <v>4695.3816926899999</v>
      </c>
      <c r="F35" s="155">
        <f>SUM(F36:F45)</f>
        <v>4686.7954485599994</v>
      </c>
      <c r="G35" s="155">
        <f>SUM(G36:G45)</f>
        <v>8.586244129999999</v>
      </c>
      <c r="H35" s="138">
        <f>F35-G35</f>
        <v>4678.2092044299998</v>
      </c>
      <c r="I35" s="124">
        <f t="shared" si="2"/>
        <v>6.3046744018779421E-4</v>
      </c>
    </row>
    <row r="36" spans="2:9">
      <c r="B36" s="119" t="s">
        <v>151</v>
      </c>
      <c r="C36" s="152">
        <v>973.79100200000005</v>
      </c>
      <c r="D36" s="152">
        <v>289.57936599999999</v>
      </c>
      <c r="E36" s="152">
        <v>191.46838504999999</v>
      </c>
      <c r="F36" s="152">
        <f t="shared" si="6"/>
        <v>191.46838504999999</v>
      </c>
      <c r="G36" s="152">
        <v>0</v>
      </c>
      <c r="H36" s="136">
        <f t="shared" si="3"/>
        <v>191.46838504999999</v>
      </c>
      <c r="I36" s="120">
        <f t="shared" si="2"/>
        <v>2.5709216097873107E-5</v>
      </c>
    </row>
    <row r="37" spans="2:9">
      <c r="B37" s="119" t="s">
        <v>152</v>
      </c>
      <c r="C37" s="152">
        <v>168.15633700000001</v>
      </c>
      <c r="D37" s="152">
        <v>173.84933699999999</v>
      </c>
      <c r="E37" s="152">
        <v>139.46377193999999</v>
      </c>
      <c r="F37" s="152">
        <f t="shared" si="6"/>
        <v>139.46377193999999</v>
      </c>
      <c r="G37" s="152">
        <v>0</v>
      </c>
      <c r="H37" s="136">
        <f t="shared" si="3"/>
        <v>139.46377193999999</v>
      </c>
      <c r="I37" s="145">
        <f t="shared" si="2"/>
        <v>1.8726351348780812E-5</v>
      </c>
    </row>
    <row r="38" spans="2:9">
      <c r="B38" s="119" t="s">
        <v>154</v>
      </c>
      <c r="C38" s="152">
        <v>35.876055999999998</v>
      </c>
      <c r="D38" s="152">
        <v>30.150777000000001</v>
      </c>
      <c r="E38" s="152">
        <v>11.64103858</v>
      </c>
      <c r="F38" s="152">
        <f t="shared" si="6"/>
        <v>11.64103858</v>
      </c>
      <c r="G38" s="152">
        <v>0</v>
      </c>
      <c r="H38" s="136">
        <f t="shared" si="3"/>
        <v>11.64103858</v>
      </c>
      <c r="I38" s="145">
        <f t="shared" si="2"/>
        <v>1.5630882162543099E-6</v>
      </c>
    </row>
    <row r="39" spans="2:9">
      <c r="B39" s="119" t="s">
        <v>156</v>
      </c>
      <c r="C39" s="152">
        <v>901.64199499999995</v>
      </c>
      <c r="D39" s="152">
        <v>881.52062799999999</v>
      </c>
      <c r="E39" s="152">
        <v>545.24768181000002</v>
      </c>
      <c r="F39" s="152">
        <f t="shared" si="6"/>
        <v>545.24768181000002</v>
      </c>
      <c r="G39" s="152">
        <v>0</v>
      </c>
      <c r="H39" s="136">
        <f t="shared" si="3"/>
        <v>545.24768181000002</v>
      </c>
      <c r="I39" s="145">
        <f t="shared" si="2"/>
        <v>7.321255921627488E-5</v>
      </c>
    </row>
    <row r="40" spans="2:9">
      <c r="B40" s="119" t="s">
        <v>157</v>
      </c>
      <c r="C40" s="152">
        <v>631.89854400000002</v>
      </c>
      <c r="D40" s="152">
        <v>886.40868</v>
      </c>
      <c r="E40" s="152">
        <v>639.1518291299999</v>
      </c>
      <c r="F40" s="152">
        <f t="shared" si="6"/>
        <v>639.1518291299999</v>
      </c>
      <c r="G40" s="152">
        <v>0</v>
      </c>
      <c r="H40" s="136">
        <f t="shared" si="3"/>
        <v>639.1518291299999</v>
      </c>
      <c r="I40" s="145">
        <f t="shared" si="2"/>
        <v>8.5821439869370397E-5</v>
      </c>
    </row>
    <row r="41" spans="2:9">
      <c r="B41" s="119" t="s">
        <v>158</v>
      </c>
      <c r="C41" s="152">
        <v>113.76155300000001</v>
      </c>
      <c r="D41" s="152">
        <v>107.411553</v>
      </c>
      <c r="E41" s="152">
        <v>68.576970640000013</v>
      </c>
      <c r="F41" s="152">
        <f t="shared" si="6"/>
        <v>68.576970640000013</v>
      </c>
      <c r="G41" s="152">
        <v>0</v>
      </c>
      <c r="H41" s="136">
        <f t="shared" si="3"/>
        <v>68.576970640000013</v>
      </c>
      <c r="I41" s="145">
        <f t="shared" si="2"/>
        <v>9.2081006327016064E-6</v>
      </c>
    </row>
    <row r="42" spans="2:9" ht="15.75" thickBot="1">
      <c r="B42" s="119" t="s">
        <v>159</v>
      </c>
      <c r="C42" s="152">
        <v>9.6492640000000005</v>
      </c>
      <c r="D42" s="152">
        <v>3.155189</v>
      </c>
      <c r="E42" s="152">
        <v>0.89401626000000001</v>
      </c>
      <c r="F42" s="152">
        <f t="shared" si="6"/>
        <v>0.89401626000000001</v>
      </c>
      <c r="G42" s="152">
        <v>0</v>
      </c>
      <c r="H42" s="136">
        <f t="shared" si="3"/>
        <v>0.89401626000000001</v>
      </c>
      <c r="I42" s="145">
        <f t="shared" si="2"/>
        <v>1.2004309336682478E-7</v>
      </c>
    </row>
    <row r="43" spans="2:9">
      <c r="B43" s="119" t="s">
        <v>2816</v>
      </c>
      <c r="C43" s="152">
        <v>84.934883999999997</v>
      </c>
      <c r="D43" s="152">
        <v>66.405835999999994</v>
      </c>
      <c r="E43" s="152">
        <v>8.586244129999999</v>
      </c>
      <c r="F43" s="173">
        <v>0</v>
      </c>
      <c r="G43" s="152">
        <f>$E43</f>
        <v>8.586244129999999</v>
      </c>
      <c r="H43" s="136">
        <f t="shared" si="3"/>
        <v>-8.586244129999999</v>
      </c>
      <c r="I43" s="145">
        <f t="shared" si="2"/>
        <v>1.1529089032093679E-6</v>
      </c>
    </row>
    <row r="44" spans="2:9">
      <c r="B44" s="119" t="s">
        <v>160</v>
      </c>
      <c r="C44" s="152">
        <v>12</v>
      </c>
      <c r="D44" s="152">
        <v>12</v>
      </c>
      <c r="E44" s="152">
        <v>11.4692927</v>
      </c>
      <c r="F44" s="152">
        <f t="shared" si="6"/>
        <v>11.4692927</v>
      </c>
      <c r="G44" s="152">
        <v>0</v>
      </c>
      <c r="H44" s="136">
        <f t="shared" si="3"/>
        <v>11.4692927</v>
      </c>
      <c r="I44" s="145">
        <f t="shared" si="2"/>
        <v>1.5400272187863137E-6</v>
      </c>
    </row>
    <row r="45" spans="2:9">
      <c r="B45" s="119" t="s">
        <v>161</v>
      </c>
      <c r="C45" s="152">
        <v>4986.6965810000002</v>
      </c>
      <c r="D45" s="152">
        <v>5101.4216569999999</v>
      </c>
      <c r="E45" s="152">
        <v>3078.8824624499998</v>
      </c>
      <c r="F45" s="152">
        <f t="shared" si="6"/>
        <v>3078.8824624499998</v>
      </c>
      <c r="G45" s="152">
        <v>0</v>
      </c>
      <c r="H45" s="136">
        <f t="shared" si="3"/>
        <v>3078.8824624499998</v>
      </c>
      <c r="I45" s="145">
        <f t="shared" si="2"/>
        <v>4.1341370559117653E-4</v>
      </c>
    </row>
    <row r="46" spans="2:9">
      <c r="B46" s="123" t="s">
        <v>162</v>
      </c>
      <c r="C46" s="155">
        <f>SUM(C47:C54)</f>
        <v>718.942455</v>
      </c>
      <c r="D46" s="155">
        <f t="shared" ref="D46:E46" si="13">SUM(D47:D54)</f>
        <v>689.53154538000001</v>
      </c>
      <c r="E46" s="155">
        <f t="shared" si="13"/>
        <v>440.02720810999995</v>
      </c>
      <c r="F46" s="155">
        <f>SUM(F47:F54)</f>
        <v>440.02720810999995</v>
      </c>
      <c r="G46" s="152">
        <f>SUM(G47:G54)</f>
        <v>0</v>
      </c>
      <c r="H46" s="138">
        <f t="shared" si="3"/>
        <v>440.02720810999995</v>
      </c>
      <c r="I46" s="146">
        <f t="shared" si="2"/>
        <v>5.9084190736186345E-5</v>
      </c>
    </row>
    <row r="47" spans="2:9">
      <c r="B47" s="119" t="s">
        <v>163</v>
      </c>
      <c r="C47" s="152">
        <v>282.064978</v>
      </c>
      <c r="D47" s="152">
        <v>264.23318704000002</v>
      </c>
      <c r="E47" s="152">
        <v>195.35087177999998</v>
      </c>
      <c r="F47" s="152">
        <f t="shared" si="6"/>
        <v>195.35087177999998</v>
      </c>
      <c r="G47" s="152">
        <v>0</v>
      </c>
      <c r="H47" s="136">
        <f t="shared" si="3"/>
        <v>195.35087177999998</v>
      </c>
      <c r="I47" s="145">
        <f t="shared" si="2"/>
        <v>2.6230532921601621E-5</v>
      </c>
    </row>
    <row r="48" spans="2:9">
      <c r="B48" s="119" t="s">
        <v>164</v>
      </c>
      <c r="C48" s="152">
        <v>4.5381109999999998</v>
      </c>
      <c r="D48" s="152">
        <v>4.9909695000000003</v>
      </c>
      <c r="E48" s="152">
        <v>3.1871599699999997</v>
      </c>
      <c r="F48" s="152">
        <f t="shared" si="6"/>
        <v>3.1871599699999997</v>
      </c>
      <c r="G48" s="152">
        <v>0</v>
      </c>
      <c r="H48" s="136">
        <f t="shared" si="3"/>
        <v>3.1871599699999997</v>
      </c>
      <c r="I48" s="145">
        <f t="shared" si="2"/>
        <v>4.2795255407739056E-7</v>
      </c>
    </row>
    <row r="49" spans="2:9">
      <c r="B49" s="119" t="s">
        <v>165</v>
      </c>
      <c r="C49" s="152">
        <v>149.27897200000001</v>
      </c>
      <c r="D49" s="152">
        <v>159.81680686999997</v>
      </c>
      <c r="E49" s="152">
        <v>104.57599241000001</v>
      </c>
      <c r="F49" s="152">
        <f t="shared" si="6"/>
        <v>104.57599241000001</v>
      </c>
      <c r="G49" s="152">
        <v>0</v>
      </c>
      <c r="H49" s="136">
        <f t="shared" si="3"/>
        <v>104.57599241000001</v>
      </c>
      <c r="I49" s="120">
        <f t="shared" si="2"/>
        <v>1.4041831432464092E-5</v>
      </c>
    </row>
    <row r="50" spans="2:9">
      <c r="B50" s="119" t="s">
        <v>166</v>
      </c>
      <c r="C50" s="152">
        <v>16</v>
      </c>
      <c r="D50" s="152">
        <v>10.675506469999998</v>
      </c>
      <c r="E50" s="152">
        <v>5.4241638400000003</v>
      </c>
      <c r="F50" s="152">
        <f t="shared" si="6"/>
        <v>5.4241638400000003</v>
      </c>
      <c r="G50" s="152">
        <v>0</v>
      </c>
      <c r="H50" s="136">
        <f t="shared" si="3"/>
        <v>5.4241638400000003</v>
      </c>
      <c r="I50" s="120">
        <f t="shared" si="2"/>
        <v>7.2832389679587581E-7</v>
      </c>
    </row>
    <row r="51" spans="2:9">
      <c r="B51" s="119" t="s">
        <v>2817</v>
      </c>
      <c r="C51" s="152">
        <v>62.669184000000001</v>
      </c>
      <c r="D51" s="152">
        <v>63.260972000000002</v>
      </c>
      <c r="E51" s="152">
        <v>32.778283909999999</v>
      </c>
      <c r="F51" s="152">
        <f t="shared" si="6"/>
        <v>32.778283909999999</v>
      </c>
      <c r="G51" s="152">
        <v>0</v>
      </c>
      <c r="H51" s="136">
        <f t="shared" si="3"/>
        <v>32.778283909999999</v>
      </c>
      <c r="I51" s="120">
        <f t="shared" si="2"/>
        <v>4.4012696098082379E-6</v>
      </c>
    </row>
    <row r="52" spans="2:9">
      <c r="B52" s="119" t="s">
        <v>2818</v>
      </c>
      <c r="C52" s="152">
        <v>1.688957</v>
      </c>
      <c r="D52" s="152">
        <v>1.389006</v>
      </c>
      <c r="E52" s="152">
        <v>0</v>
      </c>
      <c r="F52" s="152">
        <f t="shared" si="6"/>
        <v>0</v>
      </c>
      <c r="G52" s="152">
        <v>0</v>
      </c>
      <c r="H52" s="136">
        <f t="shared" si="3"/>
        <v>0</v>
      </c>
      <c r="I52" s="120">
        <f t="shared" si="2"/>
        <v>0</v>
      </c>
    </row>
    <row r="53" spans="2:9">
      <c r="B53" s="119" t="s">
        <v>167</v>
      </c>
      <c r="C53" s="152">
        <v>6.5523220000000002</v>
      </c>
      <c r="D53" s="152">
        <v>6.5504509999999998</v>
      </c>
      <c r="E53" s="152">
        <v>4.4246989400000007</v>
      </c>
      <c r="F53" s="152">
        <f t="shared" si="6"/>
        <v>4.4246989400000007</v>
      </c>
      <c r="G53" s="152">
        <v>0</v>
      </c>
      <c r="H53" s="136">
        <f t="shared" si="3"/>
        <v>4.4246989400000007</v>
      </c>
      <c r="I53" s="120">
        <f t="shared" si="2"/>
        <v>5.9412179815891793E-7</v>
      </c>
    </row>
    <row r="54" spans="2:9">
      <c r="B54" s="119" t="s">
        <v>168</v>
      </c>
      <c r="C54" s="152">
        <v>196.14993100000001</v>
      </c>
      <c r="D54" s="152">
        <v>178.61464650000002</v>
      </c>
      <c r="E54" s="152">
        <v>94.286037259999972</v>
      </c>
      <c r="F54" s="158">
        <f t="shared" si="6"/>
        <v>94.286037259999972</v>
      </c>
      <c r="G54" s="152">
        <v>0</v>
      </c>
      <c r="H54" s="136">
        <f t="shared" si="3"/>
        <v>94.286037259999972</v>
      </c>
      <c r="I54" s="120">
        <f t="shared" si="2"/>
        <v>1.266015852328021E-5</v>
      </c>
    </row>
    <row r="55" spans="2:9">
      <c r="B55" s="148" t="s">
        <v>605</v>
      </c>
      <c r="C55" s="156">
        <f>C15+C18+C31</f>
        <v>150495.728752</v>
      </c>
      <c r="D55" s="156">
        <f>D15+D18+D31</f>
        <v>152158.55251951999</v>
      </c>
      <c r="E55" s="156">
        <f>E15+E18+E31</f>
        <v>114804.56496091001</v>
      </c>
      <c r="F55" s="156">
        <f>F15+F18+F31</f>
        <v>37420.206996060006</v>
      </c>
      <c r="G55" s="156">
        <f>G15+G18+G31</f>
        <v>77384.357964850002</v>
      </c>
      <c r="H55" s="139">
        <f t="shared" si="3"/>
        <v>-39964.150968789996</v>
      </c>
      <c r="I55" s="149">
        <f t="shared" si="2"/>
        <v>1.5415262257691175E-2</v>
      </c>
    </row>
    <row r="56" spans="2:9">
      <c r="B56" s="15" t="s">
        <v>26</v>
      </c>
      <c r="C56" s="112"/>
      <c r="D56" s="112"/>
      <c r="E56" s="121"/>
      <c r="F56" s="122"/>
      <c r="G56" s="122"/>
      <c r="H56" s="121"/>
      <c r="I56" s="121"/>
    </row>
    <row r="57" spans="2:9" ht="31.9" customHeight="1">
      <c r="B57" s="218" t="s">
        <v>4311</v>
      </c>
      <c r="C57" s="218"/>
      <c r="D57" s="218"/>
      <c r="E57" s="218"/>
      <c r="F57" s="122"/>
      <c r="G57" s="122"/>
      <c r="H57" s="121"/>
      <c r="I57" s="121"/>
    </row>
    <row r="58" spans="2:9">
      <c r="B58" s="15" t="s">
        <v>46</v>
      </c>
      <c r="F58" s="116"/>
    </row>
    <row r="59" spans="2:9">
      <c r="B59" s="218" t="s">
        <v>3746</v>
      </c>
      <c r="C59" s="218"/>
      <c r="D59" s="218"/>
      <c r="E59" s="218"/>
    </row>
    <row r="60" spans="2:9" ht="25.5" customHeight="1">
      <c r="B60" s="218"/>
      <c r="C60" s="218"/>
      <c r="D60" s="218"/>
      <c r="E60" s="218"/>
    </row>
    <row r="61" spans="2:9">
      <c r="B61" s="217" t="s">
        <v>3753</v>
      </c>
      <c r="C61" s="217"/>
      <c r="D61" s="217"/>
      <c r="E61" s="217"/>
      <c r="F61" s="217"/>
      <c r="G61" s="217"/>
    </row>
    <row r="65" spans="9:10">
      <c r="I65" s="116"/>
      <c r="J65" s="116"/>
    </row>
    <row r="67" spans="9:10">
      <c r="I67" s="116"/>
    </row>
    <row r="68" spans="9:10">
      <c r="I68" s="116"/>
    </row>
    <row r="69" spans="9:10">
      <c r="I69" s="116"/>
    </row>
    <row r="70" spans="9:10">
      <c r="I70" s="118"/>
    </row>
    <row r="71" spans="9:10">
      <c r="I71" s="118"/>
    </row>
    <row r="75" spans="9:10">
      <c r="I75" s="116"/>
    </row>
  </sheetData>
  <mergeCells count="18">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 ref="B57:E57"/>
    <mergeCell ref="B59:E60"/>
    <mergeCell ref="B61:G61"/>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H83" sqref="H83"/>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13" t="s">
        <v>0</v>
      </c>
      <c r="B1" s="213"/>
      <c r="C1" s="213"/>
      <c r="D1" s="213"/>
      <c r="E1" s="213"/>
      <c r="F1" s="213"/>
    </row>
    <row r="2" spans="1:9" ht="21" customHeight="1">
      <c r="A2" s="214" t="s">
        <v>1</v>
      </c>
      <c r="B2" s="214"/>
      <c r="C2" s="214"/>
      <c r="D2" s="214"/>
      <c r="E2" s="214"/>
      <c r="F2" s="214"/>
    </row>
    <row r="3" spans="1:9" ht="15" customHeight="1">
      <c r="A3" s="227" t="s">
        <v>2</v>
      </c>
      <c r="B3" s="227"/>
      <c r="C3" s="227"/>
      <c r="D3" s="227"/>
      <c r="E3" s="227"/>
      <c r="F3" s="227"/>
    </row>
    <row r="5" spans="1:9" ht="18.75" customHeight="1">
      <c r="A5" s="229" t="s">
        <v>29</v>
      </c>
      <c r="B5" s="229"/>
      <c r="C5" s="229"/>
      <c r="D5" s="229"/>
      <c r="E5" s="229"/>
      <c r="F5" s="229"/>
      <c r="G5" s="229"/>
    </row>
    <row r="6" spans="1:9" ht="18.75">
      <c r="A6" s="228" t="s">
        <v>213</v>
      </c>
      <c r="B6" s="228"/>
      <c r="C6" s="228"/>
      <c r="D6" s="228"/>
      <c r="E6" s="228"/>
      <c r="F6" s="228"/>
    </row>
    <row r="7" spans="1:9" ht="18.75">
      <c r="A7" s="225" t="s">
        <v>4303</v>
      </c>
      <c r="B7" s="225"/>
      <c r="C7" s="225"/>
      <c r="D7" s="225"/>
      <c r="E7" s="225"/>
      <c r="F7" s="225"/>
      <c r="H7" s="12"/>
    </row>
    <row r="8" spans="1:9" ht="15.75">
      <c r="A8" s="231" t="s">
        <v>5</v>
      </c>
      <c r="B8" s="231"/>
      <c r="C8" s="231"/>
      <c r="D8" s="231"/>
      <c r="E8" s="231"/>
      <c r="F8" s="231"/>
    </row>
    <row r="11" spans="1:9" ht="15" customHeight="1">
      <c r="B11" s="230" t="s">
        <v>6</v>
      </c>
      <c r="C11" s="47" t="s">
        <v>7</v>
      </c>
      <c r="D11" s="48" t="s">
        <v>3732</v>
      </c>
      <c r="E11" s="232" t="s">
        <v>8</v>
      </c>
      <c r="I11" s="12"/>
    </row>
    <row r="12" spans="1:9" ht="15.75" customHeight="1">
      <c r="B12" s="230"/>
      <c r="C12" s="48" t="s">
        <v>3743</v>
      </c>
      <c r="D12" s="48" t="s">
        <v>3740</v>
      </c>
      <c r="E12" s="232"/>
    </row>
    <row r="13" spans="1:9">
      <c r="B13" s="21" t="s">
        <v>14</v>
      </c>
      <c r="C13" s="19">
        <f>C14+C20+C30+C40+C49+C56+C66+C70</f>
        <v>1418686.51495</v>
      </c>
      <c r="D13" s="19">
        <f t="shared" ref="D13:E13" si="0">D14+D20+D30+D40+D49+D56+D66+D70</f>
        <v>1459753.6423253</v>
      </c>
      <c r="E13" s="19">
        <f t="shared" si="0"/>
        <v>1056620.5270669998</v>
      </c>
      <c r="G13" s="42"/>
    </row>
    <row r="14" spans="1:9">
      <c r="B14" s="37" t="s">
        <v>214</v>
      </c>
      <c r="C14" s="100">
        <f>SUM(C15:C19)</f>
        <v>336637.71550699999</v>
      </c>
      <c r="D14" s="100">
        <f t="shared" ref="D14:E14" si="1">SUM(D15:D19)</f>
        <v>339728.15228721994</v>
      </c>
      <c r="E14" s="100">
        <f t="shared" si="1"/>
        <v>237653.30965591979</v>
      </c>
      <c r="F14" s="80"/>
      <c r="G14" s="42"/>
    </row>
    <row r="15" spans="1:9">
      <c r="B15" s="84" t="s">
        <v>215</v>
      </c>
      <c r="C15" s="76">
        <v>277819.46428999997</v>
      </c>
      <c r="D15" s="76">
        <v>275732.08318074996</v>
      </c>
      <c r="E15" s="157">
        <v>193700.02434420979</v>
      </c>
      <c r="F15" s="80"/>
      <c r="G15" s="42"/>
    </row>
    <row r="16" spans="1:9">
      <c r="B16" s="84" t="s">
        <v>216</v>
      </c>
      <c r="C16" s="76">
        <v>24032.337694999998</v>
      </c>
      <c r="D16" s="76">
        <v>23959.067514770002</v>
      </c>
      <c r="E16" s="157">
        <v>14013.538814010004</v>
      </c>
      <c r="F16" s="80"/>
      <c r="G16" s="101"/>
    </row>
    <row r="17" spans="2:7">
      <c r="B17" s="84" t="s">
        <v>217</v>
      </c>
      <c r="C17" s="76">
        <v>1060.435324</v>
      </c>
      <c r="D17" s="76">
        <v>2013.0297973800002</v>
      </c>
      <c r="E17" s="157">
        <v>1787.94250919</v>
      </c>
      <c r="F17" s="80"/>
      <c r="G17" s="42"/>
    </row>
    <row r="18" spans="2:7">
      <c r="B18" s="84" t="s">
        <v>3089</v>
      </c>
      <c r="C18" s="69">
        <v>0</v>
      </c>
      <c r="D18" s="69">
        <v>1398.4591248400002</v>
      </c>
      <c r="E18" s="157">
        <v>1203.5340365499999</v>
      </c>
      <c r="F18" s="80"/>
      <c r="G18" s="42"/>
    </row>
    <row r="19" spans="2:7">
      <c r="B19" s="84" t="s">
        <v>218</v>
      </c>
      <c r="C19" s="76">
        <v>33725.478197999997</v>
      </c>
      <c r="D19" s="76">
        <v>36625.512669479991</v>
      </c>
      <c r="E19" s="157">
        <v>26948.269951959985</v>
      </c>
      <c r="F19" s="80"/>
      <c r="G19" s="42"/>
    </row>
    <row r="20" spans="2:7">
      <c r="B20" s="85" t="s">
        <v>219</v>
      </c>
      <c r="C20" s="71">
        <f>SUM(C21:C29)</f>
        <v>95577.903015000004</v>
      </c>
      <c r="D20" s="71">
        <f t="shared" ref="D20:E20" si="2">SUM(D21:D29)</f>
        <v>100474.95838140001</v>
      </c>
      <c r="E20" s="71">
        <f t="shared" si="2"/>
        <v>71999.53518603</v>
      </c>
      <c r="F20" s="80"/>
      <c r="G20" s="42"/>
    </row>
    <row r="21" spans="2:7">
      <c r="B21" s="84" t="s">
        <v>220</v>
      </c>
      <c r="C21" s="76">
        <v>8960.9944169999999</v>
      </c>
      <c r="D21" s="76">
        <v>13358.957753750003</v>
      </c>
      <c r="E21" s="90">
        <v>11600.897282559998</v>
      </c>
      <c r="F21" s="80"/>
      <c r="G21" s="42"/>
    </row>
    <row r="22" spans="2:7">
      <c r="B22" s="84" t="s">
        <v>221</v>
      </c>
      <c r="C22" s="76">
        <v>8162.8916829999998</v>
      </c>
      <c r="D22" s="76">
        <v>11414.681158179998</v>
      </c>
      <c r="E22" s="90">
        <v>7861.0091852600035</v>
      </c>
      <c r="F22" s="80"/>
      <c r="G22" s="42"/>
    </row>
    <row r="23" spans="2:7">
      <c r="B23" s="84" t="s">
        <v>222</v>
      </c>
      <c r="C23" s="76">
        <v>5094.2557230000002</v>
      </c>
      <c r="D23" s="76">
        <v>4512.1750930300004</v>
      </c>
      <c r="E23" s="90">
        <v>3140.0302839500014</v>
      </c>
      <c r="F23" s="80"/>
      <c r="G23" s="42"/>
    </row>
    <row r="24" spans="2:7">
      <c r="B24" s="84" t="s">
        <v>223</v>
      </c>
      <c r="C24" s="76">
        <v>1059.9565869999999</v>
      </c>
      <c r="D24" s="76">
        <v>2184.8204983400001</v>
      </c>
      <c r="E24" s="90">
        <v>1653.3239244900003</v>
      </c>
      <c r="F24" s="80"/>
      <c r="G24" s="42"/>
    </row>
    <row r="25" spans="2:7">
      <c r="B25" s="84" t="s">
        <v>224</v>
      </c>
      <c r="C25" s="76">
        <v>7466.6249589999998</v>
      </c>
      <c r="D25" s="76">
        <v>10295.035770209999</v>
      </c>
      <c r="E25" s="90">
        <v>6600.4615619900005</v>
      </c>
      <c r="F25" s="80"/>
      <c r="G25" s="42"/>
    </row>
    <row r="26" spans="2:7">
      <c r="B26" s="84" t="s">
        <v>225</v>
      </c>
      <c r="C26" s="76">
        <v>5791.7729259999996</v>
      </c>
      <c r="D26" s="76">
        <v>6950.4081184699971</v>
      </c>
      <c r="E26" s="90">
        <v>5296.7433675300008</v>
      </c>
      <c r="F26" s="80"/>
      <c r="G26" s="42"/>
    </row>
    <row r="27" spans="2:7">
      <c r="B27" s="84" t="s">
        <v>226</v>
      </c>
      <c r="C27" s="76">
        <v>4684.1034719999998</v>
      </c>
      <c r="D27" s="76">
        <v>5515.6054078100005</v>
      </c>
      <c r="E27" s="90">
        <v>3313.213805339999</v>
      </c>
      <c r="F27" s="80"/>
      <c r="G27" s="42"/>
    </row>
    <row r="28" spans="2:7">
      <c r="B28" s="84" t="s">
        <v>227</v>
      </c>
      <c r="C28" s="76">
        <v>18201.028610000001</v>
      </c>
      <c r="D28" s="76">
        <v>14731.833362740004</v>
      </c>
      <c r="E28" s="90">
        <v>6661.8048671500001</v>
      </c>
      <c r="F28" s="80"/>
      <c r="G28" s="42"/>
    </row>
    <row r="29" spans="2:7">
      <c r="B29" s="84" t="s">
        <v>228</v>
      </c>
      <c r="C29" s="76">
        <v>36156.274638000003</v>
      </c>
      <c r="D29" s="76">
        <v>31511.441218870004</v>
      </c>
      <c r="E29" s="90">
        <v>25872.050907760007</v>
      </c>
      <c r="F29" s="80"/>
      <c r="G29" s="42"/>
    </row>
    <row r="30" spans="2:7">
      <c r="B30" s="85" t="s">
        <v>229</v>
      </c>
      <c r="C30" s="71">
        <f>SUM(C31:C39)</f>
        <v>64350.109949999998</v>
      </c>
      <c r="D30" s="71">
        <f t="shared" ref="D30:E30" si="3">SUM(D31:D39)</f>
        <v>62009.783374959996</v>
      </c>
      <c r="E30" s="71">
        <f t="shared" si="3"/>
        <v>38218.998654100003</v>
      </c>
      <c r="F30" s="80"/>
      <c r="G30" s="42"/>
    </row>
    <row r="31" spans="2:7">
      <c r="B31" s="84" t="s">
        <v>230</v>
      </c>
      <c r="C31" s="76">
        <v>9622.13069</v>
      </c>
      <c r="D31" s="76">
        <v>12014.011732310008</v>
      </c>
      <c r="E31" s="90">
        <v>7625.8487105800023</v>
      </c>
      <c r="F31" s="80"/>
      <c r="G31" s="42"/>
    </row>
    <row r="32" spans="2:7">
      <c r="B32" s="84" t="s">
        <v>231</v>
      </c>
      <c r="C32" s="76">
        <v>4322.0018339999997</v>
      </c>
      <c r="D32" s="76">
        <v>5884.2371407399987</v>
      </c>
      <c r="E32" s="90">
        <v>4528.3480218500008</v>
      </c>
      <c r="F32" s="80"/>
      <c r="G32" s="42"/>
    </row>
    <row r="33" spans="2:7">
      <c r="B33" s="84" t="s">
        <v>232</v>
      </c>
      <c r="C33" s="76">
        <v>6116.8546219999998</v>
      </c>
      <c r="D33" s="76">
        <v>3211.3006630500004</v>
      </c>
      <c r="E33" s="90">
        <v>2064.5106561399994</v>
      </c>
      <c r="F33" s="80"/>
      <c r="G33" s="42"/>
    </row>
    <row r="34" spans="2:7">
      <c r="B34" s="84" t="s">
        <v>233</v>
      </c>
      <c r="C34" s="76">
        <v>12381.168839</v>
      </c>
      <c r="D34" s="76">
        <v>15053.77912752</v>
      </c>
      <c r="E34" s="90">
        <v>9634.3372688300078</v>
      </c>
      <c r="F34" s="80"/>
      <c r="G34" s="42"/>
    </row>
    <row r="35" spans="2:7">
      <c r="B35" s="84" t="s">
        <v>234</v>
      </c>
      <c r="C35" s="76">
        <v>713.08329100000003</v>
      </c>
      <c r="D35" s="76">
        <v>516.84086517000003</v>
      </c>
      <c r="E35" s="90">
        <v>322.70973571999991</v>
      </c>
      <c r="F35" s="80"/>
      <c r="G35" s="42"/>
    </row>
    <row r="36" spans="2:7">
      <c r="B36" s="84" t="s">
        <v>235</v>
      </c>
      <c r="C36" s="76">
        <v>4672.6328729999996</v>
      </c>
      <c r="D36" s="76">
        <v>3561.8154814200002</v>
      </c>
      <c r="E36" s="90">
        <v>3061.6942681799987</v>
      </c>
      <c r="F36" s="80"/>
      <c r="G36" s="42"/>
    </row>
    <row r="37" spans="2:7">
      <c r="B37" s="84" t="s">
        <v>236</v>
      </c>
      <c r="C37" s="76">
        <v>9075.5244600000005</v>
      </c>
      <c r="D37" s="76">
        <v>9835.2878837399985</v>
      </c>
      <c r="E37" s="90">
        <v>6005.4748604699998</v>
      </c>
      <c r="F37" s="80"/>
      <c r="G37" s="42"/>
    </row>
    <row r="38" spans="2:7">
      <c r="B38" s="84" t="s">
        <v>237</v>
      </c>
      <c r="C38" s="76">
        <v>3797.9611359999999</v>
      </c>
      <c r="D38" s="76">
        <v>459.74953312000002</v>
      </c>
      <c r="E38" s="90">
        <v>0</v>
      </c>
      <c r="F38" s="80"/>
      <c r="G38" s="42"/>
    </row>
    <row r="39" spans="2:7">
      <c r="B39" s="84" t="s">
        <v>238</v>
      </c>
      <c r="C39" s="76">
        <v>13648.752205000001</v>
      </c>
      <c r="D39" s="76">
        <v>11472.760947889994</v>
      </c>
      <c r="E39" s="90">
        <v>4976.0751323300001</v>
      </c>
      <c r="F39" s="80"/>
      <c r="G39" s="42"/>
    </row>
    <row r="40" spans="2:7">
      <c r="B40" s="85" t="s">
        <v>239</v>
      </c>
      <c r="C40" s="71">
        <f>SUM(C41:C48)</f>
        <v>467150.91096399998</v>
      </c>
      <c r="D40" s="71">
        <f t="shared" ref="D40:E40" si="4">SUM(D41:D48)</f>
        <v>494620.16461080004</v>
      </c>
      <c r="E40" s="71">
        <f t="shared" si="4"/>
        <v>383787.30061392998</v>
      </c>
      <c r="F40" s="80"/>
      <c r="G40" s="42"/>
    </row>
    <row r="41" spans="2:7">
      <c r="B41" s="84" t="s">
        <v>240</v>
      </c>
      <c r="C41" s="76">
        <v>141870.27805399999</v>
      </c>
      <c r="D41" s="76">
        <v>151347.09032105003</v>
      </c>
      <c r="E41" s="90">
        <v>111265.34155077999</v>
      </c>
      <c r="F41" s="80"/>
      <c r="G41" s="42"/>
    </row>
    <row r="42" spans="2:7">
      <c r="B42" s="84" t="s">
        <v>241</v>
      </c>
      <c r="C42" s="76">
        <v>146902.47069799999</v>
      </c>
      <c r="D42" s="76">
        <v>152888.54638863</v>
      </c>
      <c r="E42" s="90">
        <v>117236.62371642</v>
      </c>
      <c r="F42" s="80"/>
      <c r="G42" s="42"/>
    </row>
    <row r="43" spans="2:7">
      <c r="B43" s="84" t="s">
        <v>242</v>
      </c>
      <c r="C43" s="76">
        <v>15385.741797000001</v>
      </c>
      <c r="D43" s="76">
        <v>14932.264240909999</v>
      </c>
      <c r="E43" s="90">
        <v>11545.645252570006</v>
      </c>
      <c r="F43" s="80"/>
      <c r="G43" s="42"/>
    </row>
    <row r="44" spans="2:7">
      <c r="B44" s="84" t="s">
        <v>243</v>
      </c>
      <c r="C44" s="76">
        <v>99011.6345</v>
      </c>
      <c r="D44" s="76">
        <v>106643.104431</v>
      </c>
      <c r="E44" s="90">
        <v>87791.730264929996</v>
      </c>
      <c r="F44" s="80"/>
      <c r="G44" s="42"/>
    </row>
    <row r="45" spans="2:7">
      <c r="B45" s="84" t="s">
        <v>244</v>
      </c>
      <c r="C45" s="76">
        <v>31934.147223</v>
      </c>
      <c r="D45" s="76">
        <v>31874.539756999999</v>
      </c>
      <c r="E45" s="90">
        <v>25586.120842080003</v>
      </c>
      <c r="F45" s="80"/>
      <c r="G45" s="42"/>
    </row>
    <row r="46" spans="2:7">
      <c r="B46" s="84" t="s">
        <v>245</v>
      </c>
      <c r="C46" s="69">
        <v>14201.85</v>
      </c>
      <c r="D46" s="69">
        <v>21201.85</v>
      </c>
      <c r="E46" s="90">
        <v>18504.231095750001</v>
      </c>
      <c r="F46" s="80"/>
      <c r="G46" s="42"/>
    </row>
    <row r="47" spans="2:7">
      <c r="B47" s="84" t="s">
        <v>246</v>
      </c>
      <c r="C47" s="69">
        <v>953.77914099999998</v>
      </c>
      <c r="D47" s="69">
        <v>1125.8014533099999</v>
      </c>
      <c r="E47" s="90">
        <v>609.16961570999979</v>
      </c>
      <c r="F47" s="80"/>
      <c r="G47" s="42"/>
    </row>
    <row r="48" spans="2:7">
      <c r="B48" s="84" t="s">
        <v>247</v>
      </c>
      <c r="C48" s="76">
        <v>16891.009550999999</v>
      </c>
      <c r="D48" s="76">
        <v>14606.968018899999</v>
      </c>
      <c r="E48" s="90">
        <v>11248.43827569</v>
      </c>
      <c r="F48" s="80"/>
      <c r="G48" s="42"/>
    </row>
    <row r="49" spans="2:7">
      <c r="B49" s="85" t="s">
        <v>248</v>
      </c>
      <c r="C49" s="71">
        <f>SUM(C50:C55)</f>
        <v>64412.716842000002</v>
      </c>
      <c r="D49" s="71">
        <f t="shared" ref="D49:E49" si="5">SUM(D50:D55)</f>
        <v>75124.050602079995</v>
      </c>
      <c r="E49" s="71">
        <f t="shared" si="5"/>
        <v>51571.847105170003</v>
      </c>
      <c r="F49" s="80"/>
      <c r="G49" s="42"/>
    </row>
    <row r="50" spans="2:7">
      <c r="B50" s="84" t="s">
        <v>249</v>
      </c>
      <c r="C50" s="76">
        <v>228.37826000000001</v>
      </c>
      <c r="D50" s="76">
        <v>1561.4136395199998</v>
      </c>
      <c r="E50" s="90">
        <v>1439.6633224299999</v>
      </c>
      <c r="F50" s="80"/>
      <c r="G50" s="42"/>
    </row>
    <row r="51" spans="2:7">
      <c r="B51" s="84" t="s">
        <v>250</v>
      </c>
      <c r="C51" s="76">
        <v>10072.568888</v>
      </c>
      <c r="D51" s="76">
        <v>13750.106761419998</v>
      </c>
      <c r="E51" s="90">
        <v>7153.3495060499999</v>
      </c>
      <c r="F51" s="80"/>
      <c r="G51" s="42"/>
    </row>
    <row r="52" spans="2:7">
      <c r="B52" s="84" t="s">
        <v>251</v>
      </c>
      <c r="C52" s="76">
        <v>8986.1003540000002</v>
      </c>
      <c r="D52" s="76">
        <v>10133.748407139999</v>
      </c>
      <c r="E52" s="90">
        <v>8325.5846312699996</v>
      </c>
      <c r="F52" s="80"/>
      <c r="G52" s="42"/>
    </row>
    <row r="53" spans="2:7">
      <c r="B53" s="84" t="s">
        <v>252</v>
      </c>
      <c r="C53" s="76">
        <v>44577.66934</v>
      </c>
      <c r="D53" s="76">
        <v>46615.225816999999</v>
      </c>
      <c r="E53" s="90">
        <v>34047.81894759</v>
      </c>
      <c r="F53" s="80"/>
      <c r="G53" s="42"/>
    </row>
    <row r="54" spans="2:7">
      <c r="B54" s="84" t="s">
        <v>253</v>
      </c>
      <c r="C54" s="76">
        <v>500</v>
      </c>
      <c r="D54" s="76">
        <v>2955</v>
      </c>
      <c r="E54" s="90">
        <v>545</v>
      </c>
      <c r="F54" s="80"/>
      <c r="G54" s="42"/>
    </row>
    <row r="55" spans="2:7">
      <c r="B55" s="84" t="s">
        <v>254</v>
      </c>
      <c r="C55" s="76">
        <v>48</v>
      </c>
      <c r="D55" s="76">
        <v>108.555977</v>
      </c>
      <c r="E55" s="90">
        <v>60.43069783</v>
      </c>
      <c r="F55" s="80"/>
      <c r="G55" s="42"/>
    </row>
    <row r="56" spans="2:7">
      <c r="B56" s="85" t="s">
        <v>255</v>
      </c>
      <c r="C56" s="71">
        <f>SUM(C57:C65)</f>
        <v>35782.539131000005</v>
      </c>
      <c r="D56" s="71">
        <f t="shared" ref="D56:E56" si="6">SUM(D57:D65)</f>
        <v>41340.365974410008</v>
      </c>
      <c r="E56" s="71">
        <f t="shared" si="6"/>
        <v>15188.51897211</v>
      </c>
      <c r="F56" s="80"/>
      <c r="G56" s="42"/>
    </row>
    <row r="57" spans="2:7">
      <c r="B57" s="84" t="s">
        <v>256</v>
      </c>
      <c r="C57" s="76">
        <v>11932.912928</v>
      </c>
      <c r="D57" s="76">
        <v>9877.0949679399982</v>
      </c>
      <c r="E57" s="90">
        <v>3747.9905653500009</v>
      </c>
      <c r="F57" s="80"/>
      <c r="G57" s="42"/>
    </row>
    <row r="58" spans="2:7">
      <c r="B58" s="84" t="s">
        <v>257</v>
      </c>
      <c r="C58" s="76">
        <v>1223.980679</v>
      </c>
      <c r="D58" s="76">
        <v>1930.9099544699998</v>
      </c>
      <c r="E58" s="90">
        <v>1392.2535004500005</v>
      </c>
      <c r="F58" s="80"/>
      <c r="G58" s="42"/>
    </row>
    <row r="59" spans="2:7">
      <c r="B59" s="84" t="s">
        <v>258</v>
      </c>
      <c r="C59" s="76">
        <v>2019.5572239999999</v>
      </c>
      <c r="D59" s="76">
        <v>1762.4886393199999</v>
      </c>
      <c r="E59" s="90">
        <v>1015.80022308</v>
      </c>
      <c r="F59" s="80"/>
      <c r="G59" s="42"/>
    </row>
    <row r="60" spans="2:7">
      <c r="B60" s="84" t="s">
        <v>259</v>
      </c>
      <c r="C60" s="76">
        <v>7993.1434840000002</v>
      </c>
      <c r="D60" s="76">
        <v>12123.014424620003</v>
      </c>
      <c r="E60" s="90">
        <v>4495.2468259499992</v>
      </c>
      <c r="F60" s="80"/>
      <c r="G60" s="42"/>
    </row>
    <row r="61" spans="2:7">
      <c r="B61" s="84" t="s">
        <v>260</v>
      </c>
      <c r="C61" s="76">
        <v>8006.9149770000004</v>
      </c>
      <c r="D61" s="76">
        <v>6573.5368651099998</v>
      </c>
      <c r="E61" s="90">
        <v>1074.2729942799997</v>
      </c>
      <c r="F61" s="80"/>
      <c r="G61" s="42"/>
    </row>
    <row r="62" spans="2:7">
      <c r="B62" s="84" t="s">
        <v>261</v>
      </c>
      <c r="C62" s="76">
        <v>528.89837699999998</v>
      </c>
      <c r="D62" s="76">
        <v>1453.5891382300001</v>
      </c>
      <c r="E62" s="90">
        <v>801.22737945999984</v>
      </c>
      <c r="F62" s="80"/>
      <c r="G62" s="42"/>
    </row>
    <row r="63" spans="2:7">
      <c r="B63" s="84" t="s">
        <v>262</v>
      </c>
      <c r="C63" s="76">
        <v>1158.5041900000001</v>
      </c>
      <c r="D63" s="76">
        <v>762.36091509000016</v>
      </c>
      <c r="E63" s="90">
        <v>331.31840206999999</v>
      </c>
      <c r="F63" s="80"/>
      <c r="G63" s="42"/>
    </row>
    <row r="64" spans="2:7">
      <c r="B64" s="84" t="s">
        <v>263</v>
      </c>
      <c r="C64" s="76">
        <v>799.36777600000005</v>
      </c>
      <c r="D64" s="76">
        <v>1950.3171996000001</v>
      </c>
      <c r="E64" s="90">
        <v>785.59177169999975</v>
      </c>
      <c r="F64" s="80"/>
      <c r="G64" s="42"/>
    </row>
    <row r="65" spans="2:7">
      <c r="B65" s="84" t="s">
        <v>264</v>
      </c>
      <c r="C65" s="76">
        <v>2119.2594960000001</v>
      </c>
      <c r="D65" s="76">
        <v>4907.0538700299994</v>
      </c>
      <c r="E65" s="90">
        <v>1544.8173097700001</v>
      </c>
      <c r="F65" s="80"/>
      <c r="G65" s="42"/>
    </row>
    <row r="66" spans="2:7">
      <c r="B66" s="85" t="s">
        <v>265</v>
      </c>
      <c r="C66" s="71">
        <f>SUM(C67:C69)</f>
        <v>90957.82523599999</v>
      </c>
      <c r="D66" s="71">
        <f t="shared" ref="D66:E66" si="7">SUM(D67:D69)</f>
        <v>82648.683920430034</v>
      </c>
      <c r="E66" s="71">
        <f t="shared" si="7"/>
        <v>53001.285534929993</v>
      </c>
      <c r="F66" s="80"/>
      <c r="G66" s="42"/>
    </row>
    <row r="67" spans="2:7">
      <c r="B67" s="84" t="s">
        <v>266</v>
      </c>
      <c r="C67" s="76">
        <v>24154.795818999999</v>
      </c>
      <c r="D67" s="76">
        <v>31648.132247930007</v>
      </c>
      <c r="E67" s="90">
        <v>19333.147590879995</v>
      </c>
      <c r="F67" s="80"/>
      <c r="G67" s="42"/>
    </row>
    <row r="68" spans="2:7">
      <c r="B68" s="84" t="s">
        <v>267</v>
      </c>
      <c r="C68" s="76">
        <v>65356.745142</v>
      </c>
      <c r="D68" s="76">
        <v>50822.115381500014</v>
      </c>
      <c r="E68" s="90">
        <v>33668.137944049995</v>
      </c>
      <c r="F68" s="80"/>
      <c r="G68" s="42"/>
    </row>
    <row r="69" spans="2:7">
      <c r="B69" s="84" t="s">
        <v>268</v>
      </c>
      <c r="C69" s="76">
        <v>1446.284275</v>
      </c>
      <c r="D69" s="76">
        <v>178.43629100000001</v>
      </c>
      <c r="E69" s="90">
        <v>0</v>
      </c>
      <c r="F69" s="80"/>
      <c r="G69" s="42"/>
    </row>
    <row r="70" spans="2:7">
      <c r="B70" s="85" t="s">
        <v>269</v>
      </c>
      <c r="C70" s="71">
        <f>SUM(C71:C74)</f>
        <v>263816.79430499999</v>
      </c>
      <c r="D70" s="71">
        <f t="shared" ref="D70:E70" si="8">SUM(D71:D74)</f>
        <v>263807.48317399999</v>
      </c>
      <c r="E70" s="71">
        <f t="shared" si="8"/>
        <v>205199.73134481002</v>
      </c>
      <c r="F70" s="80"/>
      <c r="G70" s="42"/>
    </row>
    <row r="71" spans="2:7">
      <c r="B71" s="84" t="s">
        <v>270</v>
      </c>
      <c r="C71" s="76">
        <v>101900.204127</v>
      </c>
      <c r="D71" s="76">
        <v>101726.70725399999</v>
      </c>
      <c r="E71" s="90">
        <v>72807.941043810017</v>
      </c>
      <c r="F71" s="80"/>
      <c r="G71" s="42"/>
    </row>
    <row r="72" spans="2:7">
      <c r="B72" s="38" t="s">
        <v>271</v>
      </c>
      <c r="C72" s="76">
        <v>160209.32007300001</v>
      </c>
      <c r="D72" s="76">
        <v>160179.32007300001</v>
      </c>
      <c r="E72" s="90">
        <v>131542.32047265</v>
      </c>
      <c r="F72" s="80"/>
      <c r="G72" s="42"/>
    </row>
    <row r="73" spans="2:7">
      <c r="B73" s="38" t="s">
        <v>272</v>
      </c>
      <c r="C73" s="76">
        <v>1707.2701050000001</v>
      </c>
      <c r="D73" s="76">
        <v>1900.7371049999999</v>
      </c>
      <c r="E73" s="90">
        <v>849.28972377000002</v>
      </c>
      <c r="F73" s="80"/>
      <c r="G73" s="42"/>
    </row>
    <row r="74" spans="2:7">
      <c r="B74" s="38" t="s">
        <v>3091</v>
      </c>
      <c r="C74" s="69">
        <v>0</v>
      </c>
      <c r="D74" s="69">
        <v>0.71874199999999999</v>
      </c>
      <c r="E74" s="90">
        <v>0.18010458000000001</v>
      </c>
      <c r="F74" s="80"/>
      <c r="G74" s="42"/>
    </row>
    <row r="75" spans="2:7">
      <c r="B75" s="21" t="s">
        <v>42</v>
      </c>
      <c r="C75" s="91">
        <f>C76+C78+C80</f>
        <v>113668.099604</v>
      </c>
      <c r="D75" s="91">
        <f t="shared" ref="D75:E75" si="9">D76+D78+D80</f>
        <v>113668.099604</v>
      </c>
      <c r="E75" s="91">
        <f t="shared" si="9"/>
        <v>70544.969041070013</v>
      </c>
      <c r="F75" s="80"/>
      <c r="G75" s="42"/>
    </row>
    <row r="76" spans="2:7">
      <c r="B76" s="37" t="s">
        <v>273</v>
      </c>
      <c r="C76" s="34">
        <f>C77</f>
        <v>4281.9326160000001</v>
      </c>
      <c r="D76" s="34">
        <f t="shared" ref="D76:E76" si="10">D77</f>
        <v>4281.9326160000001</v>
      </c>
      <c r="E76" s="34">
        <f t="shared" si="10"/>
        <v>225.51741000000001</v>
      </c>
      <c r="F76" s="80"/>
      <c r="G76" s="42"/>
    </row>
    <row r="77" spans="2:7">
      <c r="B77" s="38" t="s">
        <v>274</v>
      </c>
      <c r="C77" s="35">
        <v>4281.9326160000001</v>
      </c>
      <c r="D77" s="35">
        <v>4281.9326160000001</v>
      </c>
      <c r="E77" s="90">
        <v>225.51741000000001</v>
      </c>
      <c r="F77" s="80"/>
      <c r="G77" s="42"/>
    </row>
    <row r="78" spans="2:7">
      <c r="B78" s="37" t="s">
        <v>275</v>
      </c>
      <c r="C78" s="34">
        <f>C79</f>
        <v>109386.166988</v>
      </c>
      <c r="D78" s="34">
        <f t="shared" ref="D78:E78" si="11">D79</f>
        <v>107956.166988</v>
      </c>
      <c r="E78" s="34">
        <f t="shared" si="11"/>
        <v>68920.073735870013</v>
      </c>
      <c r="F78" s="80"/>
      <c r="G78" s="42"/>
    </row>
    <row r="79" spans="2:7">
      <c r="B79" s="38" t="s">
        <v>276</v>
      </c>
      <c r="C79" s="35">
        <v>109386.166988</v>
      </c>
      <c r="D79" s="35">
        <v>107956.166988</v>
      </c>
      <c r="E79" s="90">
        <v>68920.073735870013</v>
      </c>
      <c r="F79" s="80"/>
      <c r="G79" s="42"/>
    </row>
    <row r="80" spans="2:7">
      <c r="B80" s="37" t="s">
        <v>3723</v>
      </c>
      <c r="C80" s="70">
        <f>C81</f>
        <v>0</v>
      </c>
      <c r="D80" s="70">
        <f t="shared" ref="D80:E80" si="12">D81</f>
        <v>1430</v>
      </c>
      <c r="E80" s="70">
        <f t="shared" si="12"/>
        <v>1399.3778952</v>
      </c>
      <c r="F80" s="80"/>
      <c r="G80" s="42"/>
    </row>
    <row r="81" spans="2:7">
      <c r="B81" s="38" t="s">
        <v>3724</v>
      </c>
      <c r="C81" s="69">
        <v>0</v>
      </c>
      <c r="D81" s="69">
        <v>1430</v>
      </c>
      <c r="E81" s="90">
        <v>1399.3778952</v>
      </c>
      <c r="F81" s="20"/>
      <c r="G81" s="20"/>
    </row>
    <row r="82" spans="2:7">
      <c r="B82" s="33" t="s">
        <v>45</v>
      </c>
      <c r="C82" s="29">
        <f>C13+C75</f>
        <v>1532354.6145540001</v>
      </c>
      <c r="D82" s="29">
        <f>D13+D75</f>
        <v>1573421.7419293001</v>
      </c>
      <c r="E82" s="92">
        <f>E13+E75</f>
        <v>1127165.4961080698</v>
      </c>
    </row>
    <row r="83" spans="2:7">
      <c r="B83" s="15" t="s">
        <v>26</v>
      </c>
      <c r="C83" s="15"/>
      <c r="D83" s="15"/>
      <c r="E83" s="15"/>
      <c r="F83" s="80"/>
    </row>
    <row r="84" spans="2:7" ht="38.450000000000003" customHeight="1">
      <c r="B84" s="218" t="s">
        <v>4310</v>
      </c>
      <c r="C84" s="218"/>
      <c r="D84" s="218"/>
      <c r="E84" s="218"/>
      <c r="F84" s="80"/>
    </row>
    <row r="85" spans="2:7" ht="15" customHeight="1">
      <c r="B85" s="15" t="s">
        <v>46</v>
      </c>
      <c r="C85" s="15"/>
      <c r="D85" s="15"/>
      <c r="E85" s="15"/>
      <c r="F85" s="80"/>
    </row>
    <row r="86" spans="2:7">
      <c r="B86" s="218" t="s">
        <v>3746</v>
      </c>
      <c r="C86" s="218"/>
      <c r="D86" s="218"/>
      <c r="E86" s="218"/>
    </row>
    <row r="87" spans="2:7" ht="24" customHeight="1">
      <c r="B87" s="218"/>
      <c r="C87" s="218"/>
      <c r="D87" s="218"/>
      <c r="E87" s="218"/>
    </row>
    <row r="88" spans="2:7">
      <c r="B88" s="44"/>
      <c r="C88" s="44"/>
      <c r="D88" s="44"/>
      <c r="E88" s="10"/>
    </row>
    <row r="89" spans="2:7">
      <c r="B89" s="44"/>
      <c r="C89" s="44"/>
      <c r="D89" s="44"/>
      <c r="E89" s="10"/>
    </row>
    <row r="90" spans="2:7">
      <c r="B90" s="44"/>
      <c r="C90" s="44"/>
      <c r="D90" s="44"/>
      <c r="E90" s="10"/>
    </row>
    <row r="91" spans="2:7">
      <c r="B91" s="44"/>
      <c r="C91" s="44"/>
      <c r="D91" s="44"/>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39"/>
      <c r="D102" s="39"/>
      <c r="E102" s="39"/>
    </row>
    <row r="103" spans="2:5">
      <c r="B103" s="39"/>
      <c r="C103" s="39"/>
      <c r="D103" s="39"/>
      <c r="E103" s="39"/>
    </row>
    <row r="104" spans="2:5">
      <c r="B104" s="39"/>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1CA14-AAF7-48E9-9559-F05A71A2F31C}">
  <dimension ref="A1:M4212"/>
  <sheetViews>
    <sheetView showGridLines="0" zoomScaleNormal="100" workbookViewId="0">
      <selection activeCell="M11" sqref="M11"/>
    </sheetView>
  </sheetViews>
  <sheetFormatPr baseColWidth="10" defaultRowHeight="15"/>
  <cols>
    <col min="4" max="4" width="69.7109375" customWidth="1"/>
    <col min="5" max="5" width="22.7109375" customWidth="1"/>
    <col min="6" max="6" width="14.85546875" customWidth="1"/>
    <col min="7" max="7" width="15.42578125" customWidth="1"/>
  </cols>
  <sheetData>
    <row r="1" spans="1:13" ht="28.9" customHeight="1">
      <c r="A1" s="239" t="s">
        <v>0</v>
      </c>
      <c r="B1" s="239"/>
      <c r="C1" s="239"/>
      <c r="D1" s="239"/>
      <c r="E1" s="239"/>
      <c r="F1" s="239"/>
      <c r="G1" s="239"/>
      <c r="H1" s="239"/>
      <c r="I1" s="239"/>
      <c r="J1" s="239"/>
      <c r="K1" s="193"/>
      <c r="L1" s="193"/>
      <c r="M1" s="193"/>
    </row>
    <row r="2" spans="1:13" ht="21" customHeight="1">
      <c r="A2" s="240" t="s">
        <v>1</v>
      </c>
      <c r="B2" s="240"/>
      <c r="C2" s="240"/>
      <c r="D2" s="240"/>
      <c r="E2" s="240"/>
      <c r="F2" s="240"/>
      <c r="G2" s="240"/>
      <c r="H2" s="240"/>
      <c r="I2" s="240"/>
      <c r="J2" s="240"/>
      <c r="K2" s="194"/>
      <c r="L2" s="194"/>
      <c r="M2" s="194"/>
    </row>
    <row r="3" spans="1:13" ht="14.45" customHeight="1">
      <c r="A3" s="241" t="s">
        <v>2</v>
      </c>
      <c r="B3" s="241"/>
      <c r="C3" s="241"/>
      <c r="D3" s="241"/>
      <c r="E3" s="241"/>
      <c r="F3" s="241"/>
      <c r="G3" s="241"/>
      <c r="H3" s="241"/>
      <c r="I3" s="241"/>
      <c r="J3" s="241"/>
      <c r="K3" s="195"/>
      <c r="L3" s="195"/>
      <c r="M3" s="195"/>
    </row>
    <row r="4" spans="1:13">
      <c r="D4" s="191"/>
      <c r="E4" s="191"/>
      <c r="F4" s="191"/>
      <c r="G4" s="191"/>
      <c r="H4" s="191"/>
      <c r="I4" s="191"/>
      <c r="J4" s="191"/>
    </row>
    <row r="5" spans="1:13" ht="18.75">
      <c r="A5" s="247" t="s">
        <v>29</v>
      </c>
      <c r="B5" s="247"/>
      <c r="C5" s="247"/>
      <c r="D5" s="247"/>
      <c r="E5" s="247"/>
      <c r="F5" s="247"/>
      <c r="G5" s="247"/>
      <c r="H5" s="247"/>
      <c r="I5" s="247"/>
      <c r="J5" s="247"/>
    </row>
    <row r="6" spans="1:13" ht="18.75">
      <c r="A6" s="248" t="s">
        <v>277</v>
      </c>
      <c r="B6" s="248"/>
      <c r="C6" s="248"/>
      <c r="D6" s="248"/>
      <c r="E6" s="248"/>
      <c r="F6" s="248"/>
      <c r="G6" s="248"/>
      <c r="H6" s="248"/>
      <c r="I6" s="248"/>
      <c r="J6" s="248"/>
    </row>
    <row r="7" spans="1:13" ht="18.75">
      <c r="A7" s="249" t="s">
        <v>4303</v>
      </c>
      <c r="B7" s="249"/>
      <c r="C7" s="249"/>
      <c r="D7" s="249"/>
      <c r="E7" s="249"/>
      <c r="F7" s="249"/>
      <c r="G7" s="249"/>
      <c r="H7" s="249"/>
      <c r="I7" s="249"/>
      <c r="J7" s="249"/>
    </row>
    <row r="8" spans="1:13" ht="15.75">
      <c r="A8" s="250" t="s">
        <v>5</v>
      </c>
      <c r="B8" s="250"/>
      <c r="C8" s="250"/>
      <c r="D8" s="250"/>
      <c r="E8" s="250"/>
      <c r="F8" s="250"/>
      <c r="G8" s="250"/>
      <c r="H8" s="250"/>
      <c r="I8" s="250"/>
      <c r="J8" s="250"/>
    </row>
    <row r="13" spans="1:13" ht="16.899999999999999" customHeight="1">
      <c r="D13" s="242" t="s">
        <v>6</v>
      </c>
      <c r="E13" s="185" t="s">
        <v>7</v>
      </c>
      <c r="F13" s="192" t="s">
        <v>3732</v>
      </c>
      <c r="G13" s="243" t="s">
        <v>8</v>
      </c>
    </row>
    <row r="14" spans="1:13" ht="15" customHeight="1">
      <c r="D14" s="242"/>
      <c r="E14" s="186" t="s">
        <v>3743</v>
      </c>
      <c r="F14" s="192" t="s">
        <v>3740</v>
      </c>
      <c r="G14" s="243"/>
    </row>
    <row r="15" spans="1:13">
      <c r="D15" s="169" t="s">
        <v>278</v>
      </c>
      <c r="E15" s="180">
        <v>1418686514950</v>
      </c>
      <c r="F15" s="180">
        <v>1459753642325.2991</v>
      </c>
      <c r="G15" s="180">
        <v>1056620527066.9995</v>
      </c>
    </row>
    <row r="16" spans="1:13">
      <c r="D16" s="170" t="s">
        <v>279</v>
      </c>
      <c r="E16" s="171">
        <v>1335421381768</v>
      </c>
      <c r="F16" s="171">
        <v>1366660277136.7102</v>
      </c>
      <c r="G16" s="171">
        <v>997432197525.89966</v>
      </c>
    </row>
    <row r="17" spans="4:7">
      <c r="D17" s="178" t="s">
        <v>280</v>
      </c>
      <c r="E17" s="208">
        <v>11135305163</v>
      </c>
      <c r="F17" s="208">
        <v>11811773568.430002</v>
      </c>
      <c r="G17" s="208">
        <v>7273507285.25</v>
      </c>
    </row>
    <row r="18" spans="4:7">
      <c r="D18" s="209" t="s">
        <v>281</v>
      </c>
      <c r="E18" s="210">
        <v>11114768830</v>
      </c>
      <c r="F18" s="210">
        <v>11790112653.430002</v>
      </c>
      <c r="G18" s="210">
        <v>7257545427.1000004</v>
      </c>
    </row>
    <row r="19" spans="4:7">
      <c r="D19" s="211" t="s">
        <v>282</v>
      </c>
      <c r="E19" s="208">
        <v>11114768830</v>
      </c>
      <c r="F19" s="208">
        <v>11790112653.430002</v>
      </c>
      <c r="G19" s="208">
        <v>7257545427.1000004</v>
      </c>
    </row>
    <row r="20" spans="4:7">
      <c r="D20" s="209" t="s">
        <v>283</v>
      </c>
      <c r="E20" s="210">
        <v>20536333</v>
      </c>
      <c r="F20" s="210">
        <v>21660915</v>
      </c>
      <c r="G20" s="210">
        <v>15961858.15</v>
      </c>
    </row>
    <row r="21" spans="4:7">
      <c r="D21" s="211" t="s">
        <v>282</v>
      </c>
      <c r="E21" s="208">
        <v>20536333</v>
      </c>
      <c r="F21" s="208">
        <v>21660915</v>
      </c>
      <c r="G21" s="208">
        <v>15961858.15</v>
      </c>
    </row>
    <row r="22" spans="4:7">
      <c r="D22" s="178" t="s">
        <v>314</v>
      </c>
      <c r="E22" s="208">
        <v>45171006</v>
      </c>
      <c r="F22" s="208">
        <v>45395418.700000003</v>
      </c>
      <c r="G22" s="208">
        <v>29065111.200000003</v>
      </c>
    </row>
    <row r="23" spans="4:7">
      <c r="D23" s="209" t="s">
        <v>281</v>
      </c>
      <c r="E23" s="210">
        <v>45171006</v>
      </c>
      <c r="F23" s="210">
        <v>45395418.700000003</v>
      </c>
      <c r="G23" s="210">
        <v>29065111.200000003</v>
      </c>
    </row>
    <row r="24" spans="4:7">
      <c r="D24" s="211" t="s">
        <v>282</v>
      </c>
      <c r="E24" s="208">
        <v>45171006</v>
      </c>
      <c r="F24" s="208">
        <v>45395418.700000003</v>
      </c>
      <c r="G24" s="208">
        <v>29065111.200000003</v>
      </c>
    </row>
    <row r="25" spans="4:7">
      <c r="D25" s="178" t="s">
        <v>286</v>
      </c>
      <c r="E25" s="208">
        <v>9187110</v>
      </c>
      <c r="F25" s="208">
        <v>8959110</v>
      </c>
      <c r="G25" s="208">
        <v>7001203.54</v>
      </c>
    </row>
    <row r="26" spans="4:7">
      <c r="D26" s="209" t="s">
        <v>281</v>
      </c>
      <c r="E26" s="210">
        <v>9187110</v>
      </c>
      <c r="F26" s="210">
        <v>8959110</v>
      </c>
      <c r="G26" s="210">
        <v>7001203.54</v>
      </c>
    </row>
    <row r="27" spans="4:7">
      <c r="D27" s="211" t="s">
        <v>282</v>
      </c>
      <c r="E27" s="208">
        <v>9187110</v>
      </c>
      <c r="F27" s="208">
        <v>8959110</v>
      </c>
      <c r="G27" s="208">
        <v>7001203.54</v>
      </c>
    </row>
    <row r="28" spans="4:7">
      <c r="D28" s="178" t="s">
        <v>287</v>
      </c>
      <c r="E28" s="208">
        <v>11378418</v>
      </c>
      <c r="F28" s="208">
        <v>11246418</v>
      </c>
      <c r="G28" s="208">
        <v>7460577.3300000001</v>
      </c>
    </row>
    <row r="29" spans="4:7">
      <c r="D29" s="209" t="s">
        <v>281</v>
      </c>
      <c r="E29" s="210">
        <v>11378418</v>
      </c>
      <c r="F29" s="210">
        <v>11246418</v>
      </c>
      <c r="G29" s="210">
        <v>7460577.3300000001</v>
      </c>
    </row>
    <row r="30" spans="4:7">
      <c r="D30" s="211" t="s">
        <v>282</v>
      </c>
      <c r="E30" s="208">
        <v>11378418</v>
      </c>
      <c r="F30" s="208">
        <v>11246418</v>
      </c>
      <c r="G30" s="208">
        <v>7460577.3300000001</v>
      </c>
    </row>
    <row r="31" spans="4:7">
      <c r="D31" s="178" t="s">
        <v>288</v>
      </c>
      <c r="E31" s="208">
        <v>12798296</v>
      </c>
      <c r="F31" s="208">
        <v>12983296</v>
      </c>
      <c r="G31" s="208">
        <v>9822434.1899999995</v>
      </c>
    </row>
    <row r="32" spans="4:7">
      <c r="D32" s="209" t="s">
        <v>281</v>
      </c>
      <c r="E32" s="210">
        <v>12798296</v>
      </c>
      <c r="F32" s="210">
        <v>12983296</v>
      </c>
      <c r="G32" s="210">
        <v>9822434.1899999995</v>
      </c>
    </row>
    <row r="33" spans="4:7">
      <c r="D33" s="211" t="s">
        <v>282</v>
      </c>
      <c r="E33" s="208">
        <v>12798296</v>
      </c>
      <c r="F33" s="208">
        <v>12983296</v>
      </c>
      <c r="G33" s="208">
        <v>9822434.1899999995</v>
      </c>
    </row>
    <row r="34" spans="4:7">
      <c r="D34" s="178" t="s">
        <v>289</v>
      </c>
      <c r="E34" s="208">
        <v>40526987</v>
      </c>
      <c r="F34" s="208">
        <v>40233901.399999999</v>
      </c>
      <c r="G34" s="208">
        <v>25582636.979999997</v>
      </c>
    </row>
    <row r="35" spans="4:7">
      <c r="D35" s="209" t="s">
        <v>281</v>
      </c>
      <c r="E35" s="210">
        <v>40526987</v>
      </c>
      <c r="F35" s="210">
        <v>40233901.399999999</v>
      </c>
      <c r="G35" s="210">
        <v>25582636.979999997</v>
      </c>
    </row>
    <row r="36" spans="4:7">
      <c r="D36" s="211" t="s">
        <v>282</v>
      </c>
      <c r="E36" s="208">
        <v>40526987</v>
      </c>
      <c r="F36" s="208">
        <v>40233901.399999999</v>
      </c>
      <c r="G36" s="208">
        <v>25582636.979999997</v>
      </c>
    </row>
    <row r="37" spans="4:7">
      <c r="D37" s="178" t="s">
        <v>290</v>
      </c>
      <c r="E37" s="208">
        <v>43119482</v>
      </c>
      <c r="F37" s="208">
        <v>42892709.289999999</v>
      </c>
      <c r="G37" s="208">
        <v>29204882.25</v>
      </c>
    </row>
    <row r="38" spans="4:7">
      <c r="D38" s="209" t="s">
        <v>281</v>
      </c>
      <c r="E38" s="210">
        <v>43119482</v>
      </c>
      <c r="F38" s="210">
        <v>42892709.289999999</v>
      </c>
      <c r="G38" s="210">
        <v>29204882.25</v>
      </c>
    </row>
    <row r="39" spans="4:7">
      <c r="D39" s="211" t="s">
        <v>282</v>
      </c>
      <c r="E39" s="208">
        <v>43119482</v>
      </c>
      <c r="F39" s="208">
        <v>42892709.289999999</v>
      </c>
      <c r="G39" s="208">
        <v>29204882.25</v>
      </c>
    </row>
    <row r="40" spans="4:7">
      <c r="D40" s="178" t="s">
        <v>291</v>
      </c>
      <c r="E40" s="208">
        <v>73472707</v>
      </c>
      <c r="F40" s="208">
        <v>74273532.879999995</v>
      </c>
      <c r="G40" s="208">
        <v>54026006.039999992</v>
      </c>
    </row>
    <row r="41" spans="4:7">
      <c r="D41" s="209" t="s">
        <v>281</v>
      </c>
      <c r="E41" s="210">
        <v>73472707</v>
      </c>
      <c r="F41" s="210">
        <v>74273532.879999995</v>
      </c>
      <c r="G41" s="210">
        <v>54026006.039999992</v>
      </c>
    </row>
    <row r="42" spans="4:7">
      <c r="D42" s="211" t="s">
        <v>282</v>
      </c>
      <c r="E42" s="208">
        <v>73472707</v>
      </c>
      <c r="F42" s="208">
        <v>74273532.879999995</v>
      </c>
      <c r="G42" s="208">
        <v>54026006.039999992</v>
      </c>
    </row>
    <row r="43" spans="4:7">
      <c r="D43" s="178" t="s">
        <v>292</v>
      </c>
      <c r="E43" s="208">
        <v>10830000</v>
      </c>
      <c r="F43" s="208">
        <v>10527000</v>
      </c>
      <c r="G43" s="208">
        <v>7311657.5999999996</v>
      </c>
    </row>
    <row r="44" spans="4:7">
      <c r="D44" s="209" t="s">
        <v>281</v>
      </c>
      <c r="E44" s="210">
        <v>10830000</v>
      </c>
      <c r="F44" s="210">
        <v>10527000</v>
      </c>
      <c r="G44" s="210">
        <v>7311657.5999999996</v>
      </c>
    </row>
    <row r="45" spans="4:7">
      <c r="D45" s="211" t="s">
        <v>282</v>
      </c>
      <c r="E45" s="208">
        <v>10830000</v>
      </c>
      <c r="F45" s="208">
        <v>10527000</v>
      </c>
      <c r="G45" s="208">
        <v>7311657.5999999996</v>
      </c>
    </row>
    <row r="46" spans="4:7">
      <c r="D46" s="178" t="s">
        <v>293</v>
      </c>
      <c r="E46" s="208">
        <v>43022519</v>
      </c>
      <c r="F46" s="208">
        <v>42815003.920000002</v>
      </c>
      <c r="G46" s="208">
        <v>22674391.289999999</v>
      </c>
    </row>
    <row r="47" spans="4:7">
      <c r="D47" s="209" t="s">
        <v>281</v>
      </c>
      <c r="E47" s="210">
        <v>43022519</v>
      </c>
      <c r="F47" s="210">
        <v>42815003.920000002</v>
      </c>
      <c r="G47" s="210">
        <v>22674391.289999999</v>
      </c>
    </row>
    <row r="48" spans="4:7">
      <c r="D48" s="211" t="s">
        <v>282</v>
      </c>
      <c r="E48" s="208">
        <v>43022519</v>
      </c>
      <c r="F48" s="208">
        <v>42815003.920000002</v>
      </c>
      <c r="G48" s="208">
        <v>22674391.289999999</v>
      </c>
    </row>
    <row r="49" spans="4:7">
      <c r="D49" s="178" t="s">
        <v>294</v>
      </c>
      <c r="E49" s="208">
        <v>12609000</v>
      </c>
      <c r="F49" s="208">
        <v>33925364.120000005</v>
      </c>
      <c r="G49" s="208">
        <v>13105411.090000002</v>
      </c>
    </row>
    <row r="50" spans="4:7">
      <c r="D50" s="209" t="s">
        <v>281</v>
      </c>
      <c r="E50" s="210">
        <v>12609000</v>
      </c>
      <c r="F50" s="210">
        <v>33925364.120000005</v>
      </c>
      <c r="G50" s="210">
        <v>13105411.090000002</v>
      </c>
    </row>
    <row r="51" spans="4:7">
      <c r="D51" s="211" t="s">
        <v>282</v>
      </c>
      <c r="E51" s="208">
        <v>12609000</v>
      </c>
      <c r="F51" s="208">
        <v>33925364.120000005</v>
      </c>
      <c r="G51" s="208">
        <v>13105411.090000002</v>
      </c>
    </row>
    <row r="52" spans="4:7">
      <c r="D52" s="178" t="s">
        <v>295</v>
      </c>
      <c r="E52" s="208">
        <v>46178701</v>
      </c>
      <c r="F52" s="208">
        <v>48748027.810000002</v>
      </c>
      <c r="G52" s="208">
        <v>37986153.600000001</v>
      </c>
    </row>
    <row r="53" spans="4:7">
      <c r="D53" s="209" t="s">
        <v>281</v>
      </c>
      <c r="E53" s="210">
        <v>46178701</v>
      </c>
      <c r="F53" s="210">
        <v>48748027.810000002</v>
      </c>
      <c r="G53" s="210">
        <v>37986153.600000001</v>
      </c>
    </row>
    <row r="54" spans="4:7">
      <c r="D54" s="211" t="s">
        <v>282</v>
      </c>
      <c r="E54" s="208">
        <v>46178701</v>
      </c>
      <c r="F54" s="208">
        <v>48748027.810000002</v>
      </c>
      <c r="G54" s="208">
        <v>37986153.600000001</v>
      </c>
    </row>
    <row r="55" spans="4:7">
      <c r="D55" s="178" t="s">
        <v>296</v>
      </c>
      <c r="E55" s="208">
        <v>4956138333</v>
      </c>
      <c r="F55" s="208">
        <v>5061680971.71</v>
      </c>
      <c r="G55" s="208">
        <v>3656975661.3699999</v>
      </c>
    </row>
    <row r="56" spans="4:7">
      <c r="D56" s="209" t="s">
        <v>281</v>
      </c>
      <c r="E56" s="210">
        <v>4956138333</v>
      </c>
      <c r="F56" s="210">
        <v>5061680971.71</v>
      </c>
      <c r="G56" s="210">
        <v>3656975661.3699999</v>
      </c>
    </row>
    <row r="57" spans="4:7">
      <c r="D57" s="211" t="s">
        <v>282</v>
      </c>
      <c r="E57" s="208">
        <v>4956138333</v>
      </c>
      <c r="F57" s="208">
        <v>5061680971.71</v>
      </c>
      <c r="G57" s="208">
        <v>3656975661.3699999</v>
      </c>
    </row>
    <row r="58" spans="4:7">
      <c r="D58" s="178" t="s">
        <v>297</v>
      </c>
      <c r="E58" s="208">
        <v>1318981644046</v>
      </c>
      <c r="F58" s="208">
        <v>1349414822814.4502</v>
      </c>
      <c r="G58" s="208">
        <v>986258474114.16968</v>
      </c>
    </row>
    <row r="59" spans="4:7">
      <c r="D59" s="209" t="s">
        <v>281</v>
      </c>
      <c r="E59" s="210">
        <v>987052128484</v>
      </c>
      <c r="F59" s="210">
        <v>1023285239272.5302</v>
      </c>
      <c r="G59" s="210">
        <v>735919871479.82983</v>
      </c>
    </row>
    <row r="60" spans="4:7">
      <c r="D60" s="211" t="s">
        <v>2553</v>
      </c>
      <c r="E60" s="208">
        <v>1575100</v>
      </c>
      <c r="F60" s="208">
        <v>254200</v>
      </c>
      <c r="G60" s="208">
        <v>254100</v>
      </c>
    </row>
    <row r="61" spans="4:7">
      <c r="D61" s="211" t="s">
        <v>282</v>
      </c>
      <c r="E61" s="208">
        <v>987050553384</v>
      </c>
      <c r="F61" s="208">
        <v>1023284985072.5302</v>
      </c>
      <c r="G61" s="208">
        <v>735919617379.82983</v>
      </c>
    </row>
    <row r="62" spans="4:7">
      <c r="D62" s="209" t="s">
        <v>283</v>
      </c>
      <c r="E62" s="210">
        <v>102639603365</v>
      </c>
      <c r="F62" s="210">
        <v>104804901055.33003</v>
      </c>
      <c r="G62" s="210">
        <v>85094421283.849945</v>
      </c>
    </row>
    <row r="63" spans="4:7">
      <c r="D63" s="211" t="s">
        <v>282</v>
      </c>
      <c r="E63" s="208">
        <v>102639603365</v>
      </c>
      <c r="F63" s="208">
        <v>104804901055.33003</v>
      </c>
      <c r="G63" s="208">
        <v>85094421283.849945</v>
      </c>
    </row>
    <row r="64" spans="4:7">
      <c r="D64" s="209" t="s">
        <v>3629</v>
      </c>
      <c r="E64" s="210">
        <v>0</v>
      </c>
      <c r="F64" s="210">
        <v>14000000</v>
      </c>
      <c r="G64" s="210">
        <v>8059268.6900000004</v>
      </c>
    </row>
    <row r="65" spans="4:7">
      <c r="D65" s="211" t="s">
        <v>282</v>
      </c>
      <c r="E65" s="208">
        <v>0</v>
      </c>
      <c r="F65" s="208">
        <v>14000000</v>
      </c>
      <c r="G65" s="208">
        <v>8059268.6900000004</v>
      </c>
    </row>
    <row r="66" spans="4:7">
      <c r="D66" s="209" t="s">
        <v>298</v>
      </c>
      <c r="E66" s="210">
        <v>97784149695</v>
      </c>
      <c r="F66" s="210">
        <v>100467461862.02</v>
      </c>
      <c r="G66" s="210">
        <v>93928026283.360001</v>
      </c>
    </row>
    <row r="67" spans="4:7">
      <c r="D67" s="211" t="s">
        <v>282</v>
      </c>
      <c r="E67" s="208">
        <v>97784149695</v>
      </c>
      <c r="F67" s="208">
        <v>100467461862.02</v>
      </c>
      <c r="G67" s="208">
        <v>93928026283.360001</v>
      </c>
    </row>
    <row r="68" spans="4:7">
      <c r="D68" s="209" t="s">
        <v>284</v>
      </c>
      <c r="E68" s="210">
        <v>130219709098</v>
      </c>
      <c r="F68" s="210">
        <v>118936005492</v>
      </c>
      <c r="G68" s="210">
        <v>71050909189.589996</v>
      </c>
    </row>
    <row r="69" spans="4:7">
      <c r="D69" s="211" t="s">
        <v>282</v>
      </c>
      <c r="E69" s="208">
        <v>130219709098</v>
      </c>
      <c r="F69" s="208">
        <v>118936005492</v>
      </c>
      <c r="G69" s="208">
        <v>71050909189.589996</v>
      </c>
    </row>
    <row r="70" spans="4:7">
      <c r="D70" s="209" t="s">
        <v>285</v>
      </c>
      <c r="E70" s="210">
        <v>1286053404</v>
      </c>
      <c r="F70" s="210">
        <v>1907215132.5699999</v>
      </c>
      <c r="G70" s="210">
        <v>257186608.85000005</v>
      </c>
    </row>
    <row r="71" spans="4:7">
      <c r="D71" s="211" t="s">
        <v>282</v>
      </c>
      <c r="E71" s="208">
        <v>1286053404</v>
      </c>
      <c r="F71" s="208">
        <v>1907215132.5699999</v>
      </c>
      <c r="G71" s="208">
        <v>257186608.85000005</v>
      </c>
    </row>
    <row r="72" spans="4:7">
      <c r="D72" s="182" t="s">
        <v>3754</v>
      </c>
      <c r="E72" s="187">
        <v>83265133182</v>
      </c>
      <c r="F72" s="187">
        <v>93093365188.589966</v>
      </c>
      <c r="G72" s="187">
        <v>59188329541.099983</v>
      </c>
    </row>
    <row r="73" spans="4:7">
      <c r="D73" s="178" t="s">
        <v>280</v>
      </c>
      <c r="E73" s="208">
        <v>5828992863</v>
      </c>
      <c r="F73" s="208">
        <v>9101097708.7699986</v>
      </c>
      <c r="G73" s="208">
        <v>5126076326.420002</v>
      </c>
    </row>
    <row r="74" spans="4:7">
      <c r="D74" s="209" t="s">
        <v>281</v>
      </c>
      <c r="E74" s="210">
        <v>4648629629</v>
      </c>
      <c r="F74" s="210">
        <v>7833998521.0199986</v>
      </c>
      <c r="G74" s="210">
        <v>5035296739.3700018</v>
      </c>
    </row>
    <row r="75" spans="4:7">
      <c r="D75" s="211" t="s">
        <v>282</v>
      </c>
      <c r="E75" s="208">
        <v>135000000</v>
      </c>
      <c r="F75" s="208">
        <v>135000000</v>
      </c>
      <c r="G75" s="208">
        <v>0</v>
      </c>
    </row>
    <row r="76" spans="4:7">
      <c r="D76" s="212" t="s">
        <v>622</v>
      </c>
      <c r="E76" s="208">
        <v>135000000</v>
      </c>
      <c r="F76" s="208">
        <v>135000000</v>
      </c>
      <c r="G76" s="208">
        <v>0</v>
      </c>
    </row>
    <row r="77" spans="4:7">
      <c r="D77" s="211" t="s">
        <v>4205</v>
      </c>
      <c r="E77" s="208">
        <v>0</v>
      </c>
      <c r="F77" s="208">
        <v>18326844.690000001</v>
      </c>
      <c r="G77" s="208">
        <v>0</v>
      </c>
    </row>
    <row r="78" spans="4:7">
      <c r="D78" s="212" t="s">
        <v>4204</v>
      </c>
      <c r="E78" s="208">
        <v>0</v>
      </c>
      <c r="F78" s="208">
        <v>18326844.690000001</v>
      </c>
      <c r="G78" s="208">
        <v>0</v>
      </c>
    </row>
    <row r="79" spans="4:7">
      <c r="D79" s="211" t="s">
        <v>2678</v>
      </c>
      <c r="E79" s="208">
        <v>220125275</v>
      </c>
      <c r="F79" s="208">
        <v>220125275</v>
      </c>
      <c r="G79" s="208">
        <v>220125275</v>
      </c>
    </row>
    <row r="80" spans="4:7">
      <c r="D80" s="212" t="s">
        <v>2679</v>
      </c>
      <c r="E80" s="208">
        <v>220125275</v>
      </c>
      <c r="F80" s="208">
        <v>220125275</v>
      </c>
      <c r="G80" s="208">
        <v>220125275</v>
      </c>
    </row>
    <row r="81" spans="4:7">
      <c r="D81" s="211" t="s">
        <v>4178</v>
      </c>
      <c r="E81" s="208">
        <v>0</v>
      </c>
      <c r="F81" s="208">
        <v>548635659</v>
      </c>
      <c r="G81" s="208">
        <v>370889481.52999997</v>
      </c>
    </row>
    <row r="82" spans="4:7">
      <c r="D82" s="212" t="s">
        <v>3719</v>
      </c>
      <c r="E82" s="208">
        <v>0</v>
      </c>
      <c r="F82" s="208">
        <v>548635659</v>
      </c>
      <c r="G82" s="208">
        <v>370889481.52999997</v>
      </c>
    </row>
    <row r="83" spans="4:7">
      <c r="D83" s="211" t="s">
        <v>4203</v>
      </c>
      <c r="E83" s="208">
        <v>0</v>
      </c>
      <c r="F83" s="208">
        <v>15348897.140000001</v>
      </c>
      <c r="G83" s="208">
        <v>0</v>
      </c>
    </row>
    <row r="84" spans="4:7">
      <c r="D84" s="212" t="s">
        <v>4202</v>
      </c>
      <c r="E84" s="208">
        <v>0</v>
      </c>
      <c r="F84" s="208">
        <v>15348897.140000001</v>
      </c>
      <c r="G84" s="208">
        <v>0</v>
      </c>
    </row>
    <row r="85" spans="4:7">
      <c r="D85" s="211" t="s">
        <v>3241</v>
      </c>
      <c r="E85" s="208">
        <v>0</v>
      </c>
      <c r="F85" s="208">
        <v>30000000</v>
      </c>
      <c r="G85" s="208">
        <v>30000000</v>
      </c>
    </row>
    <row r="86" spans="4:7">
      <c r="D86" s="212" t="s">
        <v>3240</v>
      </c>
      <c r="E86" s="208">
        <v>0</v>
      </c>
      <c r="F86" s="208">
        <v>30000000</v>
      </c>
      <c r="G86" s="208">
        <v>30000000</v>
      </c>
    </row>
    <row r="87" spans="4:7">
      <c r="D87" s="211" t="s">
        <v>299</v>
      </c>
      <c r="E87" s="208">
        <v>26575728</v>
      </c>
      <c r="F87" s="208">
        <v>53160674.289999999</v>
      </c>
      <c r="G87" s="208">
        <v>38926763.890000001</v>
      </c>
    </row>
    <row r="88" spans="4:7">
      <c r="D88" s="212" t="s">
        <v>623</v>
      </c>
      <c r="E88" s="208">
        <v>26575728</v>
      </c>
      <c r="F88" s="208">
        <v>53160674.289999999</v>
      </c>
      <c r="G88" s="208">
        <v>38926763.890000001</v>
      </c>
    </row>
    <row r="89" spans="4:7">
      <c r="D89" s="211" t="s">
        <v>4177</v>
      </c>
      <c r="E89" s="208">
        <v>120000000</v>
      </c>
      <c r="F89" s="208">
        <v>340000000</v>
      </c>
      <c r="G89" s="208">
        <v>49724404.039999999</v>
      </c>
    </row>
    <row r="90" spans="4:7">
      <c r="D90" s="212" t="s">
        <v>624</v>
      </c>
      <c r="E90" s="208">
        <v>120000000</v>
      </c>
      <c r="F90" s="208">
        <v>340000000</v>
      </c>
      <c r="G90" s="208">
        <v>49724404.039999999</v>
      </c>
    </row>
    <row r="91" spans="4:7">
      <c r="D91" s="211" t="s">
        <v>4176</v>
      </c>
      <c r="E91" s="208">
        <v>0</v>
      </c>
      <c r="F91" s="208">
        <v>1842364.98</v>
      </c>
      <c r="G91" s="208">
        <v>0</v>
      </c>
    </row>
    <row r="92" spans="4:7">
      <c r="D92" s="212" t="s">
        <v>3599</v>
      </c>
      <c r="E92" s="208">
        <v>0</v>
      </c>
      <c r="F92" s="208">
        <v>1842364.98</v>
      </c>
      <c r="G92" s="208">
        <v>0</v>
      </c>
    </row>
    <row r="93" spans="4:7">
      <c r="D93" s="211" t="s">
        <v>300</v>
      </c>
      <c r="E93" s="208">
        <v>11583014</v>
      </c>
      <c r="F93" s="208">
        <v>60335627.859999999</v>
      </c>
      <c r="G93" s="208">
        <v>45222346.990000002</v>
      </c>
    </row>
    <row r="94" spans="4:7">
      <c r="D94" s="212" t="s">
        <v>625</v>
      </c>
      <c r="E94" s="208">
        <v>11583014</v>
      </c>
      <c r="F94" s="208">
        <v>60335627.859999999</v>
      </c>
      <c r="G94" s="208">
        <v>45222346.990000002</v>
      </c>
    </row>
    <row r="95" spans="4:7">
      <c r="D95" s="211" t="s">
        <v>4293</v>
      </c>
      <c r="E95" s="208">
        <v>0</v>
      </c>
      <c r="F95" s="208">
        <v>25000000</v>
      </c>
      <c r="G95" s="208">
        <v>25000000</v>
      </c>
    </row>
    <row r="96" spans="4:7">
      <c r="D96" s="212" t="s">
        <v>4292</v>
      </c>
      <c r="E96" s="208">
        <v>0</v>
      </c>
      <c r="F96" s="208">
        <v>25000000</v>
      </c>
      <c r="G96" s="208">
        <v>25000000</v>
      </c>
    </row>
    <row r="97" spans="4:7">
      <c r="D97" s="211" t="s">
        <v>301</v>
      </c>
      <c r="E97" s="208">
        <v>40861077</v>
      </c>
      <c r="F97" s="208">
        <v>50861077</v>
      </c>
      <c r="G97" s="208">
        <v>41431442.520000003</v>
      </c>
    </row>
    <row r="98" spans="4:7">
      <c r="D98" s="212" t="s">
        <v>626</v>
      </c>
      <c r="E98" s="208">
        <v>40861077</v>
      </c>
      <c r="F98" s="208">
        <v>50861077</v>
      </c>
      <c r="G98" s="208">
        <v>41431442.520000003</v>
      </c>
    </row>
    <row r="99" spans="4:7">
      <c r="D99" s="211" t="s">
        <v>1127</v>
      </c>
      <c r="E99" s="208">
        <v>6437925</v>
      </c>
      <c r="F99" s="208">
        <v>5633184.5300000003</v>
      </c>
      <c r="G99" s="208">
        <v>3005725.78</v>
      </c>
    </row>
    <row r="100" spans="4:7">
      <c r="D100" s="212" t="s">
        <v>1128</v>
      </c>
      <c r="E100" s="208">
        <v>6437925</v>
      </c>
      <c r="F100" s="208">
        <v>5633184.5300000003</v>
      </c>
      <c r="G100" s="208">
        <v>3005725.78</v>
      </c>
    </row>
    <row r="101" spans="4:7">
      <c r="D101" s="211" t="s">
        <v>1129</v>
      </c>
      <c r="E101" s="208">
        <v>10833015</v>
      </c>
      <c r="F101" s="208">
        <v>1</v>
      </c>
      <c r="G101" s="208">
        <v>0</v>
      </c>
    </row>
    <row r="102" spans="4:7">
      <c r="D102" s="212" t="s">
        <v>1130</v>
      </c>
      <c r="E102" s="208">
        <v>10833015</v>
      </c>
      <c r="F102" s="208">
        <v>1</v>
      </c>
      <c r="G102" s="208">
        <v>0</v>
      </c>
    </row>
    <row r="103" spans="4:7">
      <c r="D103" s="211" t="s">
        <v>4175</v>
      </c>
      <c r="E103" s="208">
        <v>0</v>
      </c>
      <c r="F103" s="208">
        <v>33438569</v>
      </c>
      <c r="G103" s="208">
        <v>10477370.99</v>
      </c>
    </row>
    <row r="104" spans="4:7">
      <c r="D104" s="212" t="s">
        <v>3239</v>
      </c>
      <c r="E104" s="208">
        <v>0</v>
      </c>
      <c r="F104" s="208">
        <v>33438569</v>
      </c>
      <c r="G104" s="208">
        <v>10477370.99</v>
      </c>
    </row>
    <row r="105" spans="4:7">
      <c r="D105" s="211" t="s">
        <v>4174</v>
      </c>
      <c r="E105" s="208">
        <v>151755593</v>
      </c>
      <c r="F105" s="208">
        <v>129921310</v>
      </c>
      <c r="G105" s="208">
        <v>127012567.55000001</v>
      </c>
    </row>
    <row r="106" spans="4:7">
      <c r="D106" s="212" t="s">
        <v>627</v>
      </c>
      <c r="E106" s="208">
        <v>151755593</v>
      </c>
      <c r="F106" s="208">
        <v>129921310</v>
      </c>
      <c r="G106" s="208">
        <v>127012567.55000001</v>
      </c>
    </row>
    <row r="107" spans="4:7">
      <c r="D107" s="211" t="s">
        <v>4173</v>
      </c>
      <c r="E107" s="208">
        <v>0</v>
      </c>
      <c r="F107" s="208">
        <v>489843118</v>
      </c>
      <c r="G107" s="208">
        <v>489843116.22000003</v>
      </c>
    </row>
    <row r="108" spans="4:7">
      <c r="D108" s="212" t="s">
        <v>4218</v>
      </c>
      <c r="E108" s="208">
        <v>0</v>
      </c>
      <c r="F108" s="208">
        <v>489843118</v>
      </c>
      <c r="G108" s="208">
        <v>489843116.22000003</v>
      </c>
    </row>
    <row r="109" spans="4:7">
      <c r="D109" s="211" t="s">
        <v>4172</v>
      </c>
      <c r="E109" s="208">
        <v>0</v>
      </c>
      <c r="F109" s="208">
        <v>1160000</v>
      </c>
      <c r="G109" s="208">
        <v>0</v>
      </c>
    </row>
    <row r="110" spans="4:7">
      <c r="D110" s="212" t="s">
        <v>3238</v>
      </c>
      <c r="E110" s="208">
        <v>0</v>
      </c>
      <c r="F110" s="208">
        <v>1160000</v>
      </c>
      <c r="G110" s="208">
        <v>0</v>
      </c>
    </row>
    <row r="111" spans="4:7">
      <c r="D111" s="211" t="s">
        <v>302</v>
      </c>
      <c r="E111" s="208">
        <v>63567307</v>
      </c>
      <c r="F111" s="208">
        <v>116131250.84999999</v>
      </c>
      <c r="G111" s="208">
        <v>61019996.25</v>
      </c>
    </row>
    <row r="112" spans="4:7">
      <c r="D112" s="212" t="s">
        <v>628</v>
      </c>
      <c r="E112" s="208">
        <v>63567307</v>
      </c>
      <c r="F112" s="208">
        <v>116131250.84999999</v>
      </c>
      <c r="G112" s="208">
        <v>61019996.25</v>
      </c>
    </row>
    <row r="113" spans="4:7">
      <c r="D113" s="211" t="s">
        <v>4171</v>
      </c>
      <c r="E113" s="208">
        <v>0</v>
      </c>
      <c r="F113" s="208">
        <v>71726458.650000006</v>
      </c>
      <c r="G113" s="208">
        <v>71726458.640000001</v>
      </c>
    </row>
    <row r="114" spans="4:7">
      <c r="D114" s="212" t="s">
        <v>3620</v>
      </c>
      <c r="E114" s="208">
        <v>0</v>
      </c>
      <c r="F114" s="208">
        <v>71726458.650000006</v>
      </c>
      <c r="G114" s="208">
        <v>71726458.640000001</v>
      </c>
    </row>
    <row r="115" spans="4:7">
      <c r="D115" s="211" t="s">
        <v>2116</v>
      </c>
      <c r="E115" s="208">
        <v>5448144</v>
      </c>
      <c r="F115" s="208">
        <v>0</v>
      </c>
      <c r="G115" s="208">
        <v>0</v>
      </c>
    </row>
    <row r="116" spans="4:7">
      <c r="D116" s="212" t="s">
        <v>2117</v>
      </c>
      <c r="E116" s="208">
        <v>5448144</v>
      </c>
      <c r="F116" s="208">
        <v>0</v>
      </c>
      <c r="G116" s="208">
        <v>0</v>
      </c>
    </row>
    <row r="117" spans="4:7">
      <c r="D117" s="211" t="s">
        <v>1833</v>
      </c>
      <c r="E117" s="208">
        <v>2181120</v>
      </c>
      <c r="F117" s="208">
        <v>2181120</v>
      </c>
      <c r="G117" s="208">
        <v>0</v>
      </c>
    </row>
    <row r="118" spans="4:7">
      <c r="D118" s="212" t="s">
        <v>1834</v>
      </c>
      <c r="E118" s="208">
        <v>2181120</v>
      </c>
      <c r="F118" s="208">
        <v>2181120</v>
      </c>
      <c r="G118" s="208">
        <v>0</v>
      </c>
    </row>
    <row r="119" spans="4:7">
      <c r="D119" s="211" t="s">
        <v>4170</v>
      </c>
      <c r="E119" s="208">
        <v>0</v>
      </c>
      <c r="F119" s="208">
        <v>1167574701.0999999</v>
      </c>
      <c r="G119" s="208">
        <v>1069799187.0599999</v>
      </c>
    </row>
    <row r="120" spans="4:7">
      <c r="D120" s="212" t="s">
        <v>3638</v>
      </c>
      <c r="E120" s="208">
        <v>0</v>
      </c>
      <c r="F120" s="208">
        <v>1167574701.0999999</v>
      </c>
      <c r="G120" s="208">
        <v>1069799187.0599999</v>
      </c>
    </row>
    <row r="121" spans="4:7">
      <c r="D121" s="211" t="s">
        <v>4291</v>
      </c>
      <c r="E121" s="208">
        <v>0</v>
      </c>
      <c r="F121" s="208">
        <v>12000000</v>
      </c>
      <c r="G121" s="208">
        <v>12000000</v>
      </c>
    </row>
    <row r="122" spans="4:7">
      <c r="D122" s="212" t="s">
        <v>4290</v>
      </c>
      <c r="E122" s="208">
        <v>0</v>
      </c>
      <c r="F122" s="208">
        <v>12000000</v>
      </c>
      <c r="G122" s="208">
        <v>12000000</v>
      </c>
    </row>
    <row r="123" spans="4:7">
      <c r="D123" s="211" t="s">
        <v>3739</v>
      </c>
      <c r="E123" s="208">
        <v>0</v>
      </c>
      <c r="F123" s="208">
        <v>466700000</v>
      </c>
      <c r="G123" s="208">
        <v>0</v>
      </c>
    </row>
    <row r="124" spans="4:7">
      <c r="D124" s="212" t="s">
        <v>2824</v>
      </c>
      <c r="E124" s="208">
        <v>0</v>
      </c>
      <c r="F124" s="208">
        <v>466700000</v>
      </c>
      <c r="G124" s="208">
        <v>0</v>
      </c>
    </row>
    <row r="125" spans="4:7">
      <c r="D125" s="211" t="s">
        <v>988</v>
      </c>
      <c r="E125" s="208">
        <v>19673675</v>
      </c>
      <c r="F125" s="208">
        <v>6708747</v>
      </c>
      <c r="G125" s="208">
        <v>6708746.9800000004</v>
      </c>
    </row>
    <row r="126" spans="4:7">
      <c r="D126" s="212" t="s">
        <v>989</v>
      </c>
      <c r="E126" s="208">
        <v>19673675</v>
      </c>
      <c r="F126" s="208">
        <v>6708747</v>
      </c>
      <c r="G126" s="208">
        <v>6708746.9800000004</v>
      </c>
    </row>
    <row r="127" spans="4:7">
      <c r="D127" s="211" t="s">
        <v>303</v>
      </c>
      <c r="E127" s="208">
        <v>10000000</v>
      </c>
      <c r="F127" s="208">
        <v>63654998.850000001</v>
      </c>
      <c r="G127" s="208">
        <v>59927782.979999997</v>
      </c>
    </row>
    <row r="128" spans="4:7">
      <c r="D128" s="212" t="s">
        <v>629</v>
      </c>
      <c r="E128" s="208">
        <v>10000000</v>
      </c>
      <c r="F128" s="208">
        <v>22135238</v>
      </c>
      <c r="G128" s="208">
        <v>22135237.609999999</v>
      </c>
    </row>
    <row r="129" spans="4:7">
      <c r="D129" s="212" t="s">
        <v>3637</v>
      </c>
      <c r="E129" s="208">
        <v>0</v>
      </c>
      <c r="F129" s="208">
        <v>41519760.850000001</v>
      </c>
      <c r="G129" s="208">
        <v>37792545.369999997</v>
      </c>
    </row>
    <row r="130" spans="4:7">
      <c r="D130" s="211" t="s">
        <v>3237</v>
      </c>
      <c r="E130" s="208">
        <v>0</v>
      </c>
      <c r="F130" s="208">
        <v>458567</v>
      </c>
      <c r="G130" s="208">
        <v>458566.08</v>
      </c>
    </row>
    <row r="131" spans="4:7">
      <c r="D131" s="212" t="s">
        <v>3236</v>
      </c>
      <c r="E131" s="208">
        <v>0</v>
      </c>
      <c r="F131" s="208">
        <v>458567</v>
      </c>
      <c r="G131" s="208">
        <v>458566.08</v>
      </c>
    </row>
    <row r="132" spans="4:7">
      <c r="D132" s="211" t="s">
        <v>4169</v>
      </c>
      <c r="E132" s="208">
        <v>11825415</v>
      </c>
      <c r="F132" s="208">
        <v>11825415</v>
      </c>
      <c r="G132" s="208">
        <v>4290857.32</v>
      </c>
    </row>
    <row r="133" spans="4:7">
      <c r="D133" s="212" t="s">
        <v>630</v>
      </c>
      <c r="E133" s="208">
        <v>11825415</v>
      </c>
      <c r="F133" s="208">
        <v>11825415</v>
      </c>
      <c r="G133" s="208">
        <v>4290857.32</v>
      </c>
    </row>
    <row r="134" spans="4:7">
      <c r="D134" s="211" t="s">
        <v>2680</v>
      </c>
      <c r="E134" s="208">
        <v>5500000</v>
      </c>
      <c r="F134" s="208">
        <v>5500000</v>
      </c>
      <c r="G134" s="208">
        <v>0</v>
      </c>
    </row>
    <row r="135" spans="4:7">
      <c r="D135" s="212" t="s">
        <v>990</v>
      </c>
      <c r="E135" s="208">
        <v>5500000</v>
      </c>
      <c r="F135" s="208">
        <v>5500000</v>
      </c>
      <c r="G135" s="208">
        <v>0</v>
      </c>
    </row>
    <row r="136" spans="4:7">
      <c r="D136" s="211" t="s">
        <v>3718</v>
      </c>
      <c r="E136" s="208">
        <v>0</v>
      </c>
      <c r="F136" s="208">
        <v>15369433.359999999</v>
      </c>
      <c r="G136" s="208">
        <v>15369433.359999999</v>
      </c>
    </row>
    <row r="137" spans="4:7">
      <c r="D137" s="212" t="s">
        <v>3717</v>
      </c>
      <c r="E137" s="208">
        <v>0</v>
      </c>
      <c r="F137" s="208">
        <v>15369433.359999999</v>
      </c>
      <c r="G137" s="208">
        <v>15369433.359999999</v>
      </c>
    </row>
    <row r="138" spans="4:7">
      <c r="D138" s="211" t="s">
        <v>304</v>
      </c>
      <c r="E138" s="208">
        <v>7400714</v>
      </c>
      <c r="F138" s="208">
        <v>95453603.810000002</v>
      </c>
      <c r="G138" s="208">
        <v>37484720.399999999</v>
      </c>
    </row>
    <row r="139" spans="4:7">
      <c r="D139" s="212" t="s">
        <v>631</v>
      </c>
      <c r="E139" s="208">
        <v>7400714</v>
      </c>
      <c r="F139" s="208">
        <v>95453603.810000002</v>
      </c>
      <c r="G139" s="208">
        <v>37484720.399999999</v>
      </c>
    </row>
    <row r="140" spans="4:7">
      <c r="D140" s="211" t="s">
        <v>4160</v>
      </c>
      <c r="E140" s="208">
        <v>1191726414</v>
      </c>
      <c r="F140" s="208">
        <v>970719942.88</v>
      </c>
      <c r="G140" s="208">
        <v>561748173.63</v>
      </c>
    </row>
    <row r="141" spans="4:7">
      <c r="D141" s="212" t="s">
        <v>632</v>
      </c>
      <c r="E141" s="208">
        <v>1191726414</v>
      </c>
      <c r="F141" s="208">
        <v>970719942.88</v>
      </c>
      <c r="G141" s="208">
        <v>561748173.63</v>
      </c>
    </row>
    <row r="142" spans="4:7">
      <c r="D142" s="211" t="s">
        <v>4168</v>
      </c>
      <c r="E142" s="208">
        <v>10000000</v>
      </c>
      <c r="F142" s="208">
        <v>10000000</v>
      </c>
      <c r="G142" s="208">
        <v>7962063.6600000001</v>
      </c>
    </row>
    <row r="143" spans="4:7">
      <c r="D143" s="212" t="s">
        <v>633</v>
      </c>
      <c r="E143" s="208">
        <v>10000000</v>
      </c>
      <c r="F143" s="208">
        <v>10000000</v>
      </c>
      <c r="G143" s="208">
        <v>7962063.6600000001</v>
      </c>
    </row>
    <row r="144" spans="4:7">
      <c r="D144" s="211" t="s">
        <v>4289</v>
      </c>
      <c r="E144" s="208">
        <v>0</v>
      </c>
      <c r="F144" s="208">
        <v>20000000</v>
      </c>
      <c r="G144" s="208">
        <v>1658734.65</v>
      </c>
    </row>
    <row r="145" spans="4:7">
      <c r="D145" s="212" t="s">
        <v>4288</v>
      </c>
      <c r="E145" s="208">
        <v>0</v>
      </c>
      <c r="F145" s="208">
        <v>20000000</v>
      </c>
      <c r="G145" s="208">
        <v>1658734.65</v>
      </c>
    </row>
    <row r="146" spans="4:7">
      <c r="D146" s="211" t="s">
        <v>2681</v>
      </c>
      <c r="E146" s="208">
        <v>4358515</v>
      </c>
      <c r="F146" s="208">
        <v>0</v>
      </c>
      <c r="G146" s="208">
        <v>0</v>
      </c>
    </row>
    <row r="147" spans="4:7">
      <c r="D147" s="212" t="s">
        <v>634</v>
      </c>
      <c r="E147" s="208">
        <v>4358515</v>
      </c>
      <c r="F147" s="208">
        <v>0</v>
      </c>
      <c r="G147" s="208">
        <v>0</v>
      </c>
    </row>
    <row r="148" spans="4:7">
      <c r="D148" s="211" t="s">
        <v>305</v>
      </c>
      <c r="E148" s="208">
        <v>183876112</v>
      </c>
      <c r="F148" s="208">
        <v>303331923.58999997</v>
      </c>
      <c r="G148" s="208">
        <v>263331923.36000001</v>
      </c>
    </row>
    <row r="149" spans="4:7">
      <c r="D149" s="212" t="s">
        <v>635</v>
      </c>
      <c r="E149" s="208">
        <v>183876112</v>
      </c>
      <c r="F149" s="208">
        <v>303331923.58999997</v>
      </c>
      <c r="G149" s="208">
        <v>263331923.36000001</v>
      </c>
    </row>
    <row r="150" spans="4:7">
      <c r="D150" s="211" t="s">
        <v>3317</v>
      </c>
      <c r="E150" s="208">
        <v>0</v>
      </c>
      <c r="F150" s="208">
        <v>174900268.09</v>
      </c>
      <c r="G150" s="208">
        <v>114323701.20999999</v>
      </c>
    </row>
    <row r="151" spans="4:7">
      <c r="D151" s="212" t="s">
        <v>3316</v>
      </c>
      <c r="E151" s="208">
        <v>0</v>
      </c>
      <c r="F151" s="208">
        <v>174900268.09</v>
      </c>
      <c r="G151" s="208">
        <v>114323701.20999999</v>
      </c>
    </row>
    <row r="152" spans="4:7">
      <c r="D152" s="211" t="s">
        <v>3716</v>
      </c>
      <c r="E152" s="208">
        <v>0</v>
      </c>
      <c r="F152" s="208">
        <v>32000000</v>
      </c>
      <c r="G152" s="208">
        <v>0</v>
      </c>
    </row>
    <row r="153" spans="4:7">
      <c r="D153" s="212" t="s">
        <v>3715</v>
      </c>
      <c r="E153" s="208">
        <v>0</v>
      </c>
      <c r="F153" s="208">
        <v>32000000</v>
      </c>
      <c r="G153" s="208">
        <v>0</v>
      </c>
    </row>
    <row r="154" spans="4:7">
      <c r="D154" s="211" t="s">
        <v>306</v>
      </c>
      <c r="E154" s="208">
        <v>30735283</v>
      </c>
      <c r="F154" s="208">
        <v>40735283</v>
      </c>
      <c r="G154" s="208">
        <v>19472614.510000002</v>
      </c>
    </row>
    <row r="155" spans="4:7">
      <c r="D155" s="212" t="s">
        <v>636</v>
      </c>
      <c r="E155" s="208">
        <v>30735283</v>
      </c>
      <c r="F155" s="208">
        <v>40735283</v>
      </c>
      <c r="G155" s="208">
        <v>19472614.510000002</v>
      </c>
    </row>
    <row r="156" spans="4:7">
      <c r="D156" s="211" t="s">
        <v>307</v>
      </c>
      <c r="E156" s="208">
        <v>73549939</v>
      </c>
      <c r="F156" s="208">
        <v>93603889</v>
      </c>
      <c r="G156" s="208">
        <v>82635243.599999994</v>
      </c>
    </row>
    <row r="157" spans="4:7">
      <c r="D157" s="212" t="s">
        <v>637</v>
      </c>
      <c r="E157" s="208">
        <v>73549939</v>
      </c>
      <c r="F157" s="208">
        <v>93603889</v>
      </c>
      <c r="G157" s="208">
        <v>82635243.599999994</v>
      </c>
    </row>
    <row r="158" spans="4:7">
      <c r="D158" s="211" t="s">
        <v>308</v>
      </c>
      <c r="E158" s="208">
        <v>27947172</v>
      </c>
      <c r="F158" s="208">
        <v>50240945</v>
      </c>
      <c r="G158" s="208">
        <v>12489133.310000001</v>
      </c>
    </row>
    <row r="159" spans="4:7">
      <c r="D159" s="212" t="s">
        <v>638</v>
      </c>
      <c r="E159" s="208">
        <v>27947172</v>
      </c>
      <c r="F159" s="208">
        <v>50240945</v>
      </c>
      <c r="G159" s="208">
        <v>12489133.310000001</v>
      </c>
    </row>
    <row r="160" spans="4:7">
      <c r="D160" s="211" t="s">
        <v>309</v>
      </c>
      <c r="E160" s="208">
        <v>26655240</v>
      </c>
      <c r="F160" s="208">
        <v>14655240</v>
      </c>
      <c r="G160" s="208">
        <v>10351595.960000001</v>
      </c>
    </row>
    <row r="161" spans="4:7">
      <c r="D161" s="212" t="s">
        <v>639</v>
      </c>
      <c r="E161" s="208">
        <v>26655240</v>
      </c>
      <c r="F161" s="208">
        <v>14655240</v>
      </c>
      <c r="G161" s="208">
        <v>10351595.960000001</v>
      </c>
    </row>
    <row r="162" spans="4:7">
      <c r="D162" s="211" t="s">
        <v>2682</v>
      </c>
      <c r="E162" s="208">
        <v>11951551</v>
      </c>
      <c r="F162" s="208">
        <v>6019559</v>
      </c>
      <c r="G162" s="208">
        <v>6019558.2699999996</v>
      </c>
    </row>
    <row r="163" spans="4:7">
      <c r="D163" s="212" t="s">
        <v>2560</v>
      </c>
      <c r="E163" s="208">
        <v>11951551</v>
      </c>
      <c r="F163" s="208">
        <v>6019559</v>
      </c>
      <c r="G163" s="208">
        <v>6019558.2699999996</v>
      </c>
    </row>
    <row r="164" spans="4:7">
      <c r="D164" s="211" t="s">
        <v>4167</v>
      </c>
      <c r="E164" s="208">
        <v>2116959</v>
      </c>
      <c r="F164" s="208">
        <v>2116959</v>
      </c>
      <c r="G164" s="208">
        <v>2116959</v>
      </c>
    </row>
    <row r="165" spans="4:7">
      <c r="D165" s="212" t="s">
        <v>640</v>
      </c>
      <c r="E165" s="208">
        <v>2116959</v>
      </c>
      <c r="F165" s="208">
        <v>2116959</v>
      </c>
      <c r="G165" s="208">
        <v>2116959</v>
      </c>
    </row>
    <row r="166" spans="4:7">
      <c r="D166" s="211" t="s">
        <v>3235</v>
      </c>
      <c r="E166" s="208">
        <v>0</v>
      </c>
      <c r="F166" s="208">
        <v>6289470</v>
      </c>
      <c r="G166" s="208">
        <v>6289469.6100000003</v>
      </c>
    </row>
    <row r="167" spans="4:7">
      <c r="D167" s="212" t="s">
        <v>3234</v>
      </c>
      <c r="E167" s="208">
        <v>0</v>
      </c>
      <c r="F167" s="208">
        <v>6289470</v>
      </c>
      <c r="G167" s="208">
        <v>6289469.6100000003</v>
      </c>
    </row>
    <row r="168" spans="4:7">
      <c r="D168" s="211" t="s">
        <v>310</v>
      </c>
      <c r="E168" s="208">
        <v>576971616</v>
      </c>
      <c r="F168" s="208">
        <v>460153861.26000005</v>
      </c>
      <c r="G168" s="208">
        <v>316474214.11000001</v>
      </c>
    </row>
    <row r="169" spans="4:7">
      <c r="D169" s="212" t="s">
        <v>641</v>
      </c>
      <c r="E169" s="208">
        <v>576971616</v>
      </c>
      <c r="F169" s="208">
        <v>460153861.26000005</v>
      </c>
      <c r="G169" s="208">
        <v>316474214.11000001</v>
      </c>
    </row>
    <row r="170" spans="4:7">
      <c r="D170" s="211" t="s">
        <v>311</v>
      </c>
      <c r="E170" s="208">
        <v>27558546</v>
      </c>
      <c r="F170" s="208">
        <v>26719839.16</v>
      </c>
      <c r="G170" s="208">
        <v>12581876.9</v>
      </c>
    </row>
    <row r="171" spans="4:7">
      <c r="D171" s="212" t="s">
        <v>642</v>
      </c>
      <c r="E171" s="208">
        <v>27558546</v>
      </c>
      <c r="F171" s="208">
        <v>26719839.16</v>
      </c>
      <c r="G171" s="208">
        <v>12581876.9</v>
      </c>
    </row>
    <row r="172" spans="4:7">
      <c r="D172" s="211" t="s">
        <v>2823</v>
      </c>
      <c r="E172" s="208">
        <v>144375804</v>
      </c>
      <c r="F172" s="208">
        <v>0</v>
      </c>
      <c r="G172" s="208">
        <v>0</v>
      </c>
    </row>
    <row r="173" spans="4:7">
      <c r="D173" s="212" t="s">
        <v>2824</v>
      </c>
      <c r="E173" s="208">
        <v>144375804</v>
      </c>
      <c r="F173" s="208">
        <v>0</v>
      </c>
      <c r="G173" s="208">
        <v>0</v>
      </c>
    </row>
    <row r="174" spans="4:7">
      <c r="D174" s="211" t="s">
        <v>2554</v>
      </c>
      <c r="E174" s="208">
        <v>54481436</v>
      </c>
      <c r="F174" s="208">
        <v>54481436</v>
      </c>
      <c r="G174" s="208">
        <v>29044780.48</v>
      </c>
    </row>
    <row r="175" spans="4:7">
      <c r="D175" s="212" t="s">
        <v>2555</v>
      </c>
      <c r="E175" s="208">
        <v>54481436</v>
      </c>
      <c r="F175" s="208">
        <v>54481436</v>
      </c>
      <c r="G175" s="208">
        <v>29044780.48</v>
      </c>
    </row>
    <row r="176" spans="4:7">
      <c r="D176" s="211" t="s">
        <v>2118</v>
      </c>
      <c r="E176" s="208">
        <v>4684890</v>
      </c>
      <c r="F176" s="208">
        <v>1199222.78</v>
      </c>
      <c r="G176" s="208">
        <v>1199222.1599999999</v>
      </c>
    </row>
    <row r="177" spans="4:7">
      <c r="D177" s="212" t="s">
        <v>2119</v>
      </c>
      <c r="E177" s="208">
        <v>4684890</v>
      </c>
      <c r="F177" s="208">
        <v>1199222.78</v>
      </c>
      <c r="G177" s="208">
        <v>1199222.1599999999</v>
      </c>
    </row>
    <row r="178" spans="4:7">
      <c r="D178" s="211" t="s">
        <v>4166</v>
      </c>
      <c r="E178" s="208">
        <v>11006928</v>
      </c>
      <c r="F178" s="208">
        <v>1650990</v>
      </c>
      <c r="G178" s="208">
        <v>1650937.62</v>
      </c>
    </row>
    <row r="179" spans="4:7">
      <c r="D179" s="212" t="s">
        <v>2120</v>
      </c>
      <c r="E179" s="208">
        <v>11006928</v>
      </c>
      <c r="F179" s="208">
        <v>1650990</v>
      </c>
      <c r="G179" s="208">
        <v>1650937.62</v>
      </c>
    </row>
    <row r="180" spans="4:7">
      <c r="D180" s="211" t="s">
        <v>4165</v>
      </c>
      <c r="E180" s="208">
        <v>1025722796</v>
      </c>
      <c r="F180" s="208">
        <v>739596534.07999992</v>
      </c>
      <c r="G180" s="208">
        <v>465822353.04000002</v>
      </c>
    </row>
    <row r="181" spans="4:7">
      <c r="D181" s="212" t="s">
        <v>1058</v>
      </c>
      <c r="E181" s="208">
        <v>1025722796</v>
      </c>
      <c r="F181" s="208">
        <v>739596534.07999992</v>
      </c>
      <c r="G181" s="208">
        <v>465822353.04000002</v>
      </c>
    </row>
    <row r="182" spans="4:7">
      <c r="D182" s="211" t="s">
        <v>1048</v>
      </c>
      <c r="E182" s="208">
        <v>11981600</v>
      </c>
      <c r="F182" s="208">
        <v>11981600</v>
      </c>
      <c r="G182" s="208">
        <v>0</v>
      </c>
    </row>
    <row r="183" spans="4:7">
      <c r="D183" s="212" t="s">
        <v>1049</v>
      </c>
      <c r="E183" s="208">
        <v>11981600</v>
      </c>
      <c r="F183" s="208">
        <v>11981600</v>
      </c>
      <c r="G183" s="208">
        <v>0</v>
      </c>
    </row>
    <row r="184" spans="4:7">
      <c r="D184" s="211" t="s">
        <v>2121</v>
      </c>
      <c r="E184" s="208">
        <v>11006928</v>
      </c>
      <c r="F184" s="208">
        <v>2816812.94</v>
      </c>
      <c r="G184" s="208">
        <v>2816808.59</v>
      </c>
    </row>
    <row r="185" spans="4:7">
      <c r="D185" s="212" t="s">
        <v>2122</v>
      </c>
      <c r="E185" s="208">
        <v>11006928</v>
      </c>
      <c r="F185" s="208">
        <v>2816812.94</v>
      </c>
      <c r="G185" s="208">
        <v>2816808.59</v>
      </c>
    </row>
    <row r="186" spans="4:7">
      <c r="D186" s="211" t="s">
        <v>4164</v>
      </c>
      <c r="E186" s="208">
        <v>0</v>
      </c>
      <c r="F186" s="208">
        <v>52920308.189999998</v>
      </c>
      <c r="G186" s="208">
        <v>16460153.26</v>
      </c>
    </row>
    <row r="187" spans="4:7">
      <c r="D187" s="212" t="s">
        <v>3131</v>
      </c>
      <c r="E187" s="208">
        <v>0</v>
      </c>
      <c r="F187" s="208">
        <v>52920308.189999998</v>
      </c>
      <c r="G187" s="208">
        <v>16460153.26</v>
      </c>
    </row>
    <row r="188" spans="4:7">
      <c r="D188" s="211" t="s">
        <v>2123</v>
      </c>
      <c r="E188" s="208">
        <v>11006928</v>
      </c>
      <c r="F188" s="208">
        <v>2816812.94</v>
      </c>
      <c r="G188" s="208">
        <v>2816808.59</v>
      </c>
    </row>
    <row r="189" spans="4:7">
      <c r="D189" s="212" t="s">
        <v>2124</v>
      </c>
      <c r="E189" s="208">
        <v>11006928</v>
      </c>
      <c r="F189" s="208">
        <v>2816812.94</v>
      </c>
      <c r="G189" s="208">
        <v>2816808.59</v>
      </c>
    </row>
    <row r="190" spans="4:7">
      <c r="D190" s="211" t="s">
        <v>2125</v>
      </c>
      <c r="E190" s="208">
        <v>11006928</v>
      </c>
      <c r="F190" s="208">
        <v>2605385.34</v>
      </c>
      <c r="G190" s="208">
        <v>2605375.0699999998</v>
      </c>
    </row>
    <row r="191" spans="4:7">
      <c r="D191" s="212" t="s">
        <v>2126</v>
      </c>
      <c r="E191" s="208">
        <v>11006928</v>
      </c>
      <c r="F191" s="208">
        <v>2605385.34</v>
      </c>
      <c r="G191" s="208">
        <v>2605375.0699999998</v>
      </c>
    </row>
    <row r="192" spans="4:7">
      <c r="D192" s="211" t="s">
        <v>1835</v>
      </c>
      <c r="E192" s="208">
        <v>4221977</v>
      </c>
      <c r="F192" s="208">
        <v>0</v>
      </c>
      <c r="G192" s="208">
        <v>0</v>
      </c>
    </row>
    <row r="193" spans="4:7">
      <c r="D193" s="212" t="s">
        <v>1836</v>
      </c>
      <c r="E193" s="208">
        <v>4221977</v>
      </c>
      <c r="F193" s="208">
        <v>0</v>
      </c>
      <c r="G193" s="208">
        <v>0</v>
      </c>
    </row>
    <row r="194" spans="4:7">
      <c r="D194" s="211" t="s">
        <v>1837</v>
      </c>
      <c r="E194" s="208">
        <v>12286357</v>
      </c>
      <c r="F194" s="208">
        <v>7286357</v>
      </c>
      <c r="G194" s="208">
        <v>7222196.8399999999</v>
      </c>
    </row>
    <row r="195" spans="4:7">
      <c r="D195" s="212" t="s">
        <v>1838</v>
      </c>
      <c r="E195" s="208">
        <v>12286357</v>
      </c>
      <c r="F195" s="208">
        <v>7286357</v>
      </c>
      <c r="G195" s="208">
        <v>7222196.8399999999</v>
      </c>
    </row>
    <row r="196" spans="4:7">
      <c r="D196" s="211" t="s">
        <v>4163</v>
      </c>
      <c r="E196" s="208">
        <v>0</v>
      </c>
      <c r="F196" s="208">
        <v>9462001</v>
      </c>
      <c r="G196" s="208">
        <v>2072397.35</v>
      </c>
    </row>
    <row r="197" spans="4:7">
      <c r="D197" s="212" t="s">
        <v>3093</v>
      </c>
      <c r="E197" s="208">
        <v>0</v>
      </c>
      <c r="F197" s="208">
        <v>9462001</v>
      </c>
      <c r="G197" s="208">
        <v>2072397.35</v>
      </c>
    </row>
    <row r="198" spans="4:7">
      <c r="D198" s="211" t="s">
        <v>2509</v>
      </c>
      <c r="E198" s="208">
        <v>322518567</v>
      </c>
      <c r="F198" s="208">
        <v>527596092</v>
      </c>
      <c r="G198" s="208">
        <v>282596088.87</v>
      </c>
    </row>
    <row r="199" spans="4:7">
      <c r="D199" s="212" t="s">
        <v>2510</v>
      </c>
      <c r="E199" s="208">
        <v>322518567</v>
      </c>
      <c r="F199" s="208">
        <v>527596092</v>
      </c>
      <c r="G199" s="208">
        <v>282596088.87</v>
      </c>
    </row>
    <row r="200" spans="4:7">
      <c r="D200" s="211" t="s">
        <v>312</v>
      </c>
      <c r="E200" s="208">
        <v>8113141</v>
      </c>
      <c r="F200" s="208">
        <v>14180890.66</v>
      </c>
      <c r="G200" s="208">
        <v>13090112.140000001</v>
      </c>
    </row>
    <row r="201" spans="4:7">
      <c r="D201" s="212" t="s">
        <v>643</v>
      </c>
      <c r="E201" s="208">
        <v>8113141</v>
      </c>
      <c r="F201" s="208">
        <v>14180890.66</v>
      </c>
      <c r="G201" s="208">
        <v>13090112.140000001</v>
      </c>
    </row>
    <row r="202" spans="4:7">
      <c r="D202" s="209" t="s">
        <v>283</v>
      </c>
      <c r="E202" s="210">
        <v>0</v>
      </c>
      <c r="F202" s="210">
        <v>183512023.53</v>
      </c>
      <c r="G202" s="210">
        <v>0</v>
      </c>
    </row>
    <row r="203" spans="4:7">
      <c r="D203" s="211" t="s">
        <v>4162</v>
      </c>
      <c r="E203" s="208">
        <v>0</v>
      </c>
      <c r="F203" s="208">
        <v>66297849.25</v>
      </c>
      <c r="G203" s="208">
        <v>0</v>
      </c>
    </row>
    <row r="204" spans="4:7">
      <c r="D204" s="212" t="s">
        <v>3132</v>
      </c>
      <c r="E204" s="208">
        <v>0</v>
      </c>
      <c r="F204" s="208">
        <v>66297849.25</v>
      </c>
      <c r="G204" s="208">
        <v>0</v>
      </c>
    </row>
    <row r="205" spans="4:7">
      <c r="D205" s="211" t="s">
        <v>4161</v>
      </c>
      <c r="E205" s="208">
        <v>0</v>
      </c>
      <c r="F205" s="208">
        <v>109800000</v>
      </c>
      <c r="G205" s="208">
        <v>0</v>
      </c>
    </row>
    <row r="206" spans="4:7">
      <c r="D206" s="212" t="s">
        <v>3298</v>
      </c>
      <c r="E206" s="208">
        <v>0</v>
      </c>
      <c r="F206" s="208">
        <v>109800000</v>
      </c>
      <c r="G206" s="208">
        <v>0</v>
      </c>
    </row>
    <row r="207" spans="4:7">
      <c r="D207" s="211" t="s">
        <v>4294</v>
      </c>
      <c r="E207" s="208">
        <v>0</v>
      </c>
      <c r="F207" s="208">
        <v>7414174.2800000003</v>
      </c>
      <c r="G207" s="208">
        <v>0</v>
      </c>
    </row>
    <row r="208" spans="4:7">
      <c r="D208" s="212" t="s">
        <v>4295</v>
      </c>
      <c r="E208" s="208">
        <v>0</v>
      </c>
      <c r="F208" s="208">
        <v>7414174.2800000003</v>
      </c>
      <c r="G208" s="208">
        <v>0</v>
      </c>
    </row>
    <row r="209" spans="4:7">
      <c r="D209" s="209" t="s">
        <v>298</v>
      </c>
      <c r="E209" s="210">
        <v>202332961</v>
      </c>
      <c r="F209" s="210">
        <v>105205438.22</v>
      </c>
      <c r="G209" s="210">
        <v>46312856.079999998</v>
      </c>
    </row>
    <row r="210" spans="4:7">
      <c r="D210" s="211" t="s">
        <v>3297</v>
      </c>
      <c r="E210" s="208">
        <v>0</v>
      </c>
      <c r="F210" s="208">
        <v>9524825.5099999998</v>
      </c>
      <c r="G210" s="208">
        <v>0</v>
      </c>
    </row>
    <row r="211" spans="4:7">
      <c r="D211" s="212" t="s">
        <v>3296</v>
      </c>
      <c r="E211" s="208">
        <v>0</v>
      </c>
      <c r="F211" s="208">
        <v>9524825.5099999998</v>
      </c>
      <c r="G211" s="208">
        <v>0</v>
      </c>
    </row>
    <row r="212" spans="4:7">
      <c r="D212" s="211" t="s">
        <v>4160</v>
      </c>
      <c r="E212" s="208">
        <v>202332961</v>
      </c>
      <c r="F212" s="208">
        <v>24939040</v>
      </c>
      <c r="G212" s="208">
        <v>0</v>
      </c>
    </row>
    <row r="213" spans="4:7">
      <c r="D213" s="212" t="s">
        <v>632</v>
      </c>
      <c r="E213" s="208">
        <v>202332961</v>
      </c>
      <c r="F213" s="208">
        <v>24939040</v>
      </c>
      <c r="G213" s="208">
        <v>0</v>
      </c>
    </row>
    <row r="214" spans="4:7">
      <c r="D214" s="211" t="s">
        <v>3295</v>
      </c>
      <c r="E214" s="208">
        <v>0</v>
      </c>
      <c r="F214" s="208">
        <v>70741572.709999993</v>
      </c>
      <c r="G214" s="208">
        <v>46312856.079999998</v>
      </c>
    </row>
    <row r="215" spans="4:7">
      <c r="D215" s="212" t="s">
        <v>3294</v>
      </c>
      <c r="E215" s="208">
        <v>0</v>
      </c>
      <c r="F215" s="208">
        <v>70741572.709999993</v>
      </c>
      <c r="G215" s="208">
        <v>46312856.079999998</v>
      </c>
    </row>
    <row r="216" spans="4:7">
      <c r="D216" s="209" t="s">
        <v>284</v>
      </c>
      <c r="E216" s="210">
        <v>978030273</v>
      </c>
      <c r="F216" s="210">
        <v>978381726</v>
      </c>
      <c r="G216" s="210">
        <v>44466730.969999999</v>
      </c>
    </row>
    <row r="217" spans="4:7">
      <c r="D217" s="211" t="s">
        <v>282</v>
      </c>
      <c r="E217" s="208">
        <v>74280272</v>
      </c>
      <c r="F217" s="208">
        <v>74631725</v>
      </c>
      <c r="G217" s="208">
        <v>44466730.969999999</v>
      </c>
    </row>
    <row r="218" spans="4:7">
      <c r="D218" s="212" t="s">
        <v>622</v>
      </c>
      <c r="E218" s="208">
        <v>74280272</v>
      </c>
      <c r="F218" s="208">
        <v>74631725</v>
      </c>
      <c r="G218" s="208">
        <v>44466730.969999999</v>
      </c>
    </row>
    <row r="219" spans="4:7">
      <c r="D219" s="211" t="s">
        <v>313</v>
      </c>
      <c r="E219" s="208">
        <v>903750001</v>
      </c>
      <c r="F219" s="208">
        <v>903750001</v>
      </c>
      <c r="G219" s="208">
        <v>0</v>
      </c>
    </row>
    <row r="220" spans="4:7">
      <c r="D220" s="212" t="s">
        <v>644</v>
      </c>
      <c r="E220" s="208">
        <v>903750001</v>
      </c>
      <c r="F220" s="208">
        <v>903750001</v>
      </c>
      <c r="G220" s="208">
        <v>0</v>
      </c>
    </row>
    <row r="221" spans="4:7">
      <c r="D221" s="178" t="s">
        <v>314</v>
      </c>
      <c r="E221" s="208">
        <v>1270243471</v>
      </c>
      <c r="F221" s="208">
        <v>1913120581.1299996</v>
      </c>
      <c r="G221" s="208">
        <v>1503902497.1600001</v>
      </c>
    </row>
    <row r="222" spans="4:7">
      <c r="D222" s="209" t="s">
        <v>281</v>
      </c>
      <c r="E222" s="210">
        <v>941272906</v>
      </c>
      <c r="F222" s="210">
        <v>1367902576.6499996</v>
      </c>
      <c r="G222" s="210">
        <v>1115571085.71</v>
      </c>
    </row>
    <row r="223" spans="4:7">
      <c r="D223" s="211" t="s">
        <v>4159</v>
      </c>
      <c r="E223" s="208">
        <v>42688222</v>
      </c>
      <c r="F223" s="208">
        <v>0</v>
      </c>
      <c r="G223" s="208">
        <v>0</v>
      </c>
    </row>
    <row r="224" spans="4:7">
      <c r="D224" s="212" t="s">
        <v>645</v>
      </c>
      <c r="E224" s="208">
        <v>42688222</v>
      </c>
      <c r="F224" s="208">
        <v>0</v>
      </c>
      <c r="G224" s="208">
        <v>0</v>
      </c>
    </row>
    <row r="225" spans="4:7">
      <c r="D225" s="211" t="s">
        <v>315</v>
      </c>
      <c r="E225" s="208">
        <v>11002982</v>
      </c>
      <c r="F225" s="208">
        <v>144610592.18000001</v>
      </c>
      <c r="G225" s="208">
        <v>102964921.03</v>
      </c>
    </row>
    <row r="226" spans="4:7">
      <c r="D226" s="212" t="s">
        <v>646</v>
      </c>
      <c r="E226" s="208">
        <v>11002982</v>
      </c>
      <c r="F226" s="208">
        <v>144610592.18000001</v>
      </c>
      <c r="G226" s="208">
        <v>102964921.03</v>
      </c>
    </row>
    <row r="227" spans="4:7">
      <c r="D227" s="211" t="s">
        <v>4201</v>
      </c>
      <c r="E227" s="208">
        <v>0</v>
      </c>
      <c r="F227" s="208">
        <v>9955062.1799999997</v>
      </c>
      <c r="G227" s="208">
        <v>0</v>
      </c>
    </row>
    <row r="228" spans="4:7">
      <c r="D228" s="212" t="s">
        <v>4200</v>
      </c>
      <c r="E228" s="208">
        <v>0</v>
      </c>
      <c r="F228" s="208">
        <v>9955062.1799999997</v>
      </c>
      <c r="G228" s="208">
        <v>0</v>
      </c>
    </row>
    <row r="229" spans="4:7">
      <c r="D229" s="211" t="s">
        <v>3233</v>
      </c>
      <c r="E229" s="208">
        <v>0</v>
      </c>
      <c r="F229" s="208">
        <v>10000000</v>
      </c>
      <c r="G229" s="208">
        <v>0</v>
      </c>
    </row>
    <row r="230" spans="4:7">
      <c r="D230" s="212" t="s">
        <v>3232</v>
      </c>
      <c r="E230" s="208">
        <v>0</v>
      </c>
      <c r="F230" s="208">
        <v>10000000</v>
      </c>
      <c r="G230" s="208">
        <v>0</v>
      </c>
    </row>
    <row r="231" spans="4:7">
      <c r="D231" s="211" t="s">
        <v>3231</v>
      </c>
      <c r="E231" s="208">
        <v>0</v>
      </c>
      <c r="F231" s="208">
        <v>1692000</v>
      </c>
      <c r="G231" s="208">
        <v>0</v>
      </c>
    </row>
    <row r="232" spans="4:7">
      <c r="D232" s="212" t="s">
        <v>3230</v>
      </c>
      <c r="E232" s="208">
        <v>0</v>
      </c>
      <c r="F232" s="208">
        <v>1692000</v>
      </c>
      <c r="G232" s="208">
        <v>0</v>
      </c>
    </row>
    <row r="233" spans="4:7">
      <c r="D233" s="211" t="s">
        <v>991</v>
      </c>
      <c r="E233" s="208">
        <v>4399577</v>
      </c>
      <c r="F233" s="208">
        <v>4399577</v>
      </c>
      <c r="G233" s="208">
        <v>0</v>
      </c>
    </row>
    <row r="234" spans="4:7">
      <c r="D234" s="212" t="s">
        <v>992</v>
      </c>
      <c r="E234" s="208">
        <v>4399577</v>
      </c>
      <c r="F234" s="208">
        <v>4399577</v>
      </c>
      <c r="G234" s="208">
        <v>0</v>
      </c>
    </row>
    <row r="235" spans="4:7">
      <c r="D235" s="211" t="s">
        <v>1131</v>
      </c>
      <c r="E235" s="208">
        <v>6558125</v>
      </c>
      <c r="F235" s="208">
        <v>2538359.75</v>
      </c>
      <c r="G235" s="208">
        <v>2258059.1800000002</v>
      </c>
    </row>
    <row r="236" spans="4:7">
      <c r="D236" s="212" t="s">
        <v>1132</v>
      </c>
      <c r="E236" s="208">
        <v>6558125</v>
      </c>
      <c r="F236" s="208">
        <v>2538359.75</v>
      </c>
      <c r="G236" s="208">
        <v>2258059.1800000002</v>
      </c>
    </row>
    <row r="237" spans="4:7">
      <c r="D237" s="211" t="s">
        <v>4158</v>
      </c>
      <c r="E237" s="208">
        <v>15803901</v>
      </c>
      <c r="F237" s="208">
        <v>4542758.38</v>
      </c>
      <c r="G237" s="208">
        <v>3984145.1900000004</v>
      </c>
    </row>
    <row r="238" spans="4:7">
      <c r="D238" s="212" t="s">
        <v>1133</v>
      </c>
      <c r="E238" s="208">
        <v>4595200</v>
      </c>
      <c r="F238" s="208">
        <v>2020799.94</v>
      </c>
      <c r="G238" s="208">
        <v>1462187.49</v>
      </c>
    </row>
    <row r="239" spans="4:7">
      <c r="D239" s="212" t="s">
        <v>1459</v>
      </c>
      <c r="E239" s="208">
        <v>11208701</v>
      </c>
      <c r="F239" s="208">
        <v>2521958.44</v>
      </c>
      <c r="G239" s="208">
        <v>2521957.7000000002</v>
      </c>
    </row>
    <row r="240" spans="4:7">
      <c r="D240" s="211" t="s">
        <v>316</v>
      </c>
      <c r="E240" s="208">
        <v>32634467</v>
      </c>
      <c r="F240" s="208">
        <v>45711819.759999998</v>
      </c>
      <c r="G240" s="208">
        <v>38144965.850000001</v>
      </c>
    </row>
    <row r="241" spans="4:7">
      <c r="D241" s="212" t="s">
        <v>647</v>
      </c>
      <c r="E241" s="208">
        <v>32634467</v>
      </c>
      <c r="F241" s="208">
        <v>45711819.759999998</v>
      </c>
      <c r="G241" s="208">
        <v>38144965.850000001</v>
      </c>
    </row>
    <row r="242" spans="4:7">
      <c r="D242" s="211" t="s">
        <v>1134</v>
      </c>
      <c r="E242" s="208">
        <v>17766826</v>
      </c>
      <c r="F242" s="208">
        <v>9080084.3200000003</v>
      </c>
      <c r="G242" s="208">
        <v>6345783.7699999996</v>
      </c>
    </row>
    <row r="243" spans="4:7">
      <c r="D243" s="212" t="s">
        <v>1135</v>
      </c>
      <c r="E243" s="208">
        <v>6558125</v>
      </c>
      <c r="F243" s="208">
        <v>6558125</v>
      </c>
      <c r="G243" s="208">
        <v>3823826.09</v>
      </c>
    </row>
    <row r="244" spans="4:7">
      <c r="D244" s="212" t="s">
        <v>1460</v>
      </c>
      <c r="E244" s="208">
        <v>11208701</v>
      </c>
      <c r="F244" s="208">
        <v>2521959.3199999998</v>
      </c>
      <c r="G244" s="208">
        <v>2521957.6800000002</v>
      </c>
    </row>
    <row r="245" spans="4:7">
      <c r="D245" s="211" t="s">
        <v>1136</v>
      </c>
      <c r="E245" s="208">
        <v>15803901</v>
      </c>
      <c r="F245" s="208">
        <v>3677758.67</v>
      </c>
      <c r="G245" s="208">
        <v>3670757.67</v>
      </c>
    </row>
    <row r="246" spans="4:7">
      <c r="D246" s="212" t="s">
        <v>1137</v>
      </c>
      <c r="E246" s="208">
        <v>4595200</v>
      </c>
      <c r="F246" s="208">
        <v>1148799.99</v>
      </c>
      <c r="G246" s="208">
        <v>1148799.99</v>
      </c>
    </row>
    <row r="247" spans="4:7">
      <c r="D247" s="212" t="s">
        <v>1461</v>
      </c>
      <c r="E247" s="208">
        <v>11208701</v>
      </c>
      <c r="F247" s="208">
        <v>2528958.6800000002</v>
      </c>
      <c r="G247" s="208">
        <v>2521957.6800000002</v>
      </c>
    </row>
    <row r="248" spans="4:7">
      <c r="D248" s="211" t="s">
        <v>1462</v>
      </c>
      <c r="E248" s="208">
        <v>11208701</v>
      </c>
      <c r="F248" s="208">
        <v>2528958.6800000002</v>
      </c>
      <c r="G248" s="208">
        <v>2521957.6800000002</v>
      </c>
    </row>
    <row r="249" spans="4:7">
      <c r="D249" s="212" t="s">
        <v>1463</v>
      </c>
      <c r="E249" s="208">
        <v>11208701</v>
      </c>
      <c r="F249" s="208">
        <v>2528958.6800000002</v>
      </c>
      <c r="G249" s="208">
        <v>2521957.6800000002</v>
      </c>
    </row>
    <row r="250" spans="4:7">
      <c r="D250" s="211" t="s">
        <v>1464</v>
      </c>
      <c r="E250" s="208">
        <v>6731551</v>
      </c>
      <c r="F250" s="208">
        <v>1514599.55</v>
      </c>
      <c r="G250" s="208">
        <v>1514598.91</v>
      </c>
    </row>
    <row r="251" spans="4:7">
      <c r="D251" s="212" t="s">
        <v>1465</v>
      </c>
      <c r="E251" s="208">
        <v>6731551</v>
      </c>
      <c r="F251" s="208">
        <v>1514599.55</v>
      </c>
      <c r="G251" s="208">
        <v>1514598.91</v>
      </c>
    </row>
    <row r="252" spans="4:7">
      <c r="D252" s="211" t="s">
        <v>1466</v>
      </c>
      <c r="E252" s="208">
        <v>6731551</v>
      </c>
      <c r="F252" s="208">
        <v>1514599.55</v>
      </c>
      <c r="G252" s="208">
        <v>1514598.91</v>
      </c>
    </row>
    <row r="253" spans="4:7">
      <c r="D253" s="212" t="s">
        <v>1467</v>
      </c>
      <c r="E253" s="208">
        <v>6731551</v>
      </c>
      <c r="F253" s="208">
        <v>1514599.55</v>
      </c>
      <c r="G253" s="208">
        <v>1514598.91</v>
      </c>
    </row>
    <row r="254" spans="4:7">
      <c r="D254" s="211" t="s">
        <v>4157</v>
      </c>
      <c r="E254" s="208">
        <v>11208701</v>
      </c>
      <c r="F254" s="208">
        <v>2521958.2200000002</v>
      </c>
      <c r="G254" s="208">
        <v>2521957.64</v>
      </c>
    </row>
    <row r="255" spans="4:7">
      <c r="D255" s="212" t="s">
        <v>1468</v>
      </c>
      <c r="E255" s="208">
        <v>11208701</v>
      </c>
      <c r="F255" s="208">
        <v>2521958.2200000002</v>
      </c>
      <c r="G255" s="208">
        <v>2521957.64</v>
      </c>
    </row>
    <row r="256" spans="4:7">
      <c r="D256" s="211" t="s">
        <v>2127</v>
      </c>
      <c r="E256" s="208">
        <v>3541293</v>
      </c>
      <c r="F256" s="208">
        <v>3788435</v>
      </c>
      <c r="G256" s="208">
        <v>3788434.01</v>
      </c>
    </row>
    <row r="257" spans="4:7">
      <c r="D257" s="212" t="s">
        <v>2128</v>
      </c>
      <c r="E257" s="208">
        <v>3541293</v>
      </c>
      <c r="F257" s="208">
        <v>3788435</v>
      </c>
      <c r="G257" s="208">
        <v>3788434.01</v>
      </c>
    </row>
    <row r="258" spans="4:7">
      <c r="D258" s="211" t="s">
        <v>4156</v>
      </c>
      <c r="E258" s="208">
        <v>11208701</v>
      </c>
      <c r="F258" s="208">
        <v>2521958.23</v>
      </c>
      <c r="G258" s="208">
        <v>2521957.65</v>
      </c>
    </row>
    <row r="259" spans="4:7">
      <c r="D259" s="212" t="s">
        <v>1469</v>
      </c>
      <c r="E259" s="208">
        <v>11208701</v>
      </c>
      <c r="F259" s="208">
        <v>2521958.23</v>
      </c>
      <c r="G259" s="208">
        <v>2521957.65</v>
      </c>
    </row>
    <row r="260" spans="4:7">
      <c r="D260" s="211" t="s">
        <v>317</v>
      </c>
      <c r="E260" s="208">
        <v>1128082</v>
      </c>
      <c r="F260" s="208">
        <v>1128082</v>
      </c>
      <c r="G260" s="208">
        <v>0</v>
      </c>
    </row>
    <row r="261" spans="4:7">
      <c r="D261" s="212" t="s">
        <v>648</v>
      </c>
      <c r="E261" s="208">
        <v>1128082</v>
      </c>
      <c r="F261" s="208">
        <v>1128082</v>
      </c>
      <c r="G261" s="208">
        <v>0</v>
      </c>
    </row>
    <row r="262" spans="4:7">
      <c r="D262" s="211" t="s">
        <v>1470</v>
      </c>
      <c r="E262" s="208">
        <v>11208701</v>
      </c>
      <c r="F262" s="208">
        <v>2552835.29</v>
      </c>
      <c r="G262" s="208">
        <v>2552834.66</v>
      </c>
    </row>
    <row r="263" spans="4:7">
      <c r="D263" s="212" t="s">
        <v>1471</v>
      </c>
      <c r="E263" s="208">
        <v>11208701</v>
      </c>
      <c r="F263" s="208">
        <v>2552835.29</v>
      </c>
      <c r="G263" s="208">
        <v>2552834.66</v>
      </c>
    </row>
    <row r="264" spans="4:7">
      <c r="D264" s="211" t="s">
        <v>1472</v>
      </c>
      <c r="E264" s="208">
        <v>12486882</v>
      </c>
      <c r="F264" s="208">
        <v>2750454.35</v>
      </c>
      <c r="G264" s="208">
        <v>2750453.87</v>
      </c>
    </row>
    <row r="265" spans="4:7">
      <c r="D265" s="212" t="s">
        <v>1473</v>
      </c>
      <c r="E265" s="208">
        <v>12486882</v>
      </c>
      <c r="F265" s="208">
        <v>2750454.35</v>
      </c>
      <c r="G265" s="208">
        <v>2750453.87</v>
      </c>
    </row>
    <row r="266" spans="4:7">
      <c r="D266" s="211" t="s">
        <v>4287</v>
      </c>
      <c r="E266" s="208">
        <v>0</v>
      </c>
      <c r="F266" s="208">
        <v>129872000</v>
      </c>
      <c r="G266" s="208">
        <v>129871140.26000001</v>
      </c>
    </row>
    <row r="267" spans="4:7">
      <c r="D267" s="212" t="s">
        <v>4286</v>
      </c>
      <c r="E267" s="208">
        <v>0</v>
      </c>
      <c r="F267" s="208">
        <v>129872000</v>
      </c>
      <c r="G267" s="208">
        <v>129871140.26000001</v>
      </c>
    </row>
    <row r="268" spans="4:7">
      <c r="D268" s="211" t="s">
        <v>1474</v>
      </c>
      <c r="E268" s="208">
        <v>11208701</v>
      </c>
      <c r="F268" s="208">
        <v>2552835.29</v>
      </c>
      <c r="G268" s="208">
        <v>2552834.66</v>
      </c>
    </row>
    <row r="269" spans="4:7">
      <c r="D269" s="212" t="s">
        <v>1475</v>
      </c>
      <c r="E269" s="208">
        <v>11208701</v>
      </c>
      <c r="F269" s="208">
        <v>2552835.29</v>
      </c>
      <c r="G269" s="208">
        <v>2552834.66</v>
      </c>
    </row>
    <row r="270" spans="4:7">
      <c r="D270" s="211" t="s">
        <v>1476</v>
      </c>
      <c r="E270" s="208">
        <v>6731551</v>
      </c>
      <c r="F270" s="208">
        <v>1511939.83</v>
      </c>
      <c r="G270" s="208">
        <v>1511939.77</v>
      </c>
    </row>
    <row r="271" spans="4:7">
      <c r="D271" s="212" t="s">
        <v>1477</v>
      </c>
      <c r="E271" s="208">
        <v>6731551</v>
      </c>
      <c r="F271" s="208">
        <v>1511939.83</v>
      </c>
      <c r="G271" s="208">
        <v>1511939.77</v>
      </c>
    </row>
    <row r="272" spans="4:7">
      <c r="D272" s="211" t="s">
        <v>1478</v>
      </c>
      <c r="E272" s="208">
        <v>6731551</v>
      </c>
      <c r="F272" s="208">
        <v>1514598.82</v>
      </c>
      <c r="G272" s="208">
        <v>1514598.56</v>
      </c>
    </row>
    <row r="273" spans="4:7">
      <c r="D273" s="212" t="s">
        <v>1479</v>
      </c>
      <c r="E273" s="208">
        <v>6731551</v>
      </c>
      <c r="F273" s="208">
        <v>1514598.82</v>
      </c>
      <c r="G273" s="208">
        <v>1514598.56</v>
      </c>
    </row>
    <row r="274" spans="4:7">
      <c r="D274" s="211" t="s">
        <v>4155</v>
      </c>
      <c r="E274" s="208">
        <v>11208701</v>
      </c>
      <c r="F274" s="208">
        <v>2521958.23</v>
      </c>
      <c r="G274" s="208">
        <v>2521957.66</v>
      </c>
    </row>
    <row r="275" spans="4:7">
      <c r="D275" s="212" t="s">
        <v>1480</v>
      </c>
      <c r="E275" s="208">
        <v>11208701</v>
      </c>
      <c r="F275" s="208">
        <v>2521958.23</v>
      </c>
      <c r="G275" s="208">
        <v>2521957.66</v>
      </c>
    </row>
    <row r="276" spans="4:7">
      <c r="D276" s="211" t="s">
        <v>970</v>
      </c>
      <c r="E276" s="208">
        <v>2577611</v>
      </c>
      <c r="F276" s="208">
        <v>0</v>
      </c>
      <c r="G276" s="208">
        <v>0</v>
      </c>
    </row>
    <row r="277" spans="4:7">
      <c r="D277" s="212" t="s">
        <v>971</v>
      </c>
      <c r="E277" s="208">
        <v>2577611</v>
      </c>
      <c r="F277" s="208">
        <v>0</v>
      </c>
      <c r="G277" s="208">
        <v>0</v>
      </c>
    </row>
    <row r="278" spans="4:7">
      <c r="D278" s="211" t="s">
        <v>2683</v>
      </c>
      <c r="E278" s="208">
        <v>6731551</v>
      </c>
      <c r="F278" s="208">
        <v>1514598.82</v>
      </c>
      <c r="G278" s="208">
        <v>1514598.56</v>
      </c>
    </row>
    <row r="279" spans="4:7">
      <c r="D279" s="212" t="s">
        <v>1481</v>
      </c>
      <c r="E279" s="208">
        <v>6731551</v>
      </c>
      <c r="F279" s="208">
        <v>1514598.82</v>
      </c>
      <c r="G279" s="208">
        <v>1514598.56</v>
      </c>
    </row>
    <row r="280" spans="4:7">
      <c r="D280" s="211" t="s">
        <v>2684</v>
      </c>
      <c r="E280" s="208">
        <v>11208701</v>
      </c>
      <c r="F280" s="208">
        <v>2521958.2200000002</v>
      </c>
      <c r="G280" s="208">
        <v>2521957.64</v>
      </c>
    </row>
    <row r="281" spans="4:7">
      <c r="D281" s="212" t="s">
        <v>1482</v>
      </c>
      <c r="E281" s="208">
        <v>11208701</v>
      </c>
      <c r="F281" s="208">
        <v>2521958.2200000002</v>
      </c>
      <c r="G281" s="208">
        <v>2521957.64</v>
      </c>
    </row>
    <row r="282" spans="4:7">
      <c r="D282" s="211" t="s">
        <v>1483</v>
      </c>
      <c r="E282" s="208">
        <v>4768626</v>
      </c>
      <c r="F282" s="208">
        <v>4768626</v>
      </c>
      <c r="G282" s="208">
        <v>1074767.44</v>
      </c>
    </row>
    <row r="283" spans="4:7">
      <c r="D283" s="212" t="s">
        <v>1484</v>
      </c>
      <c r="E283" s="208">
        <v>4768626</v>
      </c>
      <c r="F283" s="208">
        <v>4768626</v>
      </c>
      <c r="G283" s="208">
        <v>1074767.44</v>
      </c>
    </row>
    <row r="284" spans="4:7">
      <c r="D284" s="211" t="s">
        <v>4154</v>
      </c>
      <c r="E284" s="208">
        <v>11208701</v>
      </c>
      <c r="F284" s="208">
        <v>6000000</v>
      </c>
      <c r="G284" s="208">
        <v>2524843.48</v>
      </c>
    </row>
    <row r="285" spans="4:7">
      <c r="D285" s="212" t="s">
        <v>1485</v>
      </c>
      <c r="E285" s="208">
        <v>11208701</v>
      </c>
      <c r="F285" s="208">
        <v>6000000</v>
      </c>
      <c r="G285" s="208">
        <v>2524843.48</v>
      </c>
    </row>
    <row r="286" spans="4:7">
      <c r="D286" s="211" t="s">
        <v>993</v>
      </c>
      <c r="E286" s="208">
        <v>9725826</v>
      </c>
      <c r="F286" s="208">
        <v>1</v>
      </c>
      <c r="G286" s="208">
        <v>0</v>
      </c>
    </row>
    <row r="287" spans="4:7">
      <c r="D287" s="212" t="s">
        <v>994</v>
      </c>
      <c r="E287" s="208">
        <v>9725826</v>
      </c>
      <c r="F287" s="208">
        <v>1</v>
      </c>
      <c r="G287" s="208">
        <v>0</v>
      </c>
    </row>
    <row r="288" spans="4:7">
      <c r="D288" s="211" t="s">
        <v>1486</v>
      </c>
      <c r="E288" s="208">
        <v>6731551</v>
      </c>
      <c r="F288" s="208">
        <v>6731551</v>
      </c>
      <c r="G288" s="208">
        <v>1513028.19</v>
      </c>
    </row>
    <row r="289" spans="4:7">
      <c r="D289" s="212" t="s">
        <v>1487</v>
      </c>
      <c r="E289" s="208">
        <v>6731551</v>
      </c>
      <c r="F289" s="208">
        <v>6731551</v>
      </c>
      <c r="G289" s="208">
        <v>1513028.19</v>
      </c>
    </row>
    <row r="290" spans="4:7">
      <c r="D290" s="211" t="s">
        <v>1488</v>
      </c>
      <c r="E290" s="208">
        <v>6731551</v>
      </c>
      <c r="F290" s="208">
        <v>6731551</v>
      </c>
      <c r="G290" s="208">
        <v>1513028.19</v>
      </c>
    </row>
    <row r="291" spans="4:7">
      <c r="D291" s="212" t="s">
        <v>1489</v>
      </c>
      <c r="E291" s="208">
        <v>6731551</v>
      </c>
      <c r="F291" s="208">
        <v>6731551</v>
      </c>
      <c r="G291" s="208">
        <v>1513028.19</v>
      </c>
    </row>
    <row r="292" spans="4:7">
      <c r="D292" s="211" t="s">
        <v>4153</v>
      </c>
      <c r="E292" s="208">
        <v>6731551</v>
      </c>
      <c r="F292" s="208">
        <v>6731551</v>
      </c>
      <c r="G292" s="208">
        <v>1513028.19</v>
      </c>
    </row>
    <row r="293" spans="4:7">
      <c r="D293" s="212" t="s">
        <v>1490</v>
      </c>
      <c r="E293" s="208">
        <v>6731551</v>
      </c>
      <c r="F293" s="208">
        <v>6731551</v>
      </c>
      <c r="G293" s="208">
        <v>1513028.19</v>
      </c>
    </row>
    <row r="294" spans="4:7">
      <c r="D294" s="211" t="s">
        <v>318</v>
      </c>
      <c r="E294" s="208">
        <v>13121127</v>
      </c>
      <c r="F294" s="208">
        <v>20172761.77</v>
      </c>
      <c r="G294" s="208">
        <v>16138207.810000001</v>
      </c>
    </row>
    <row r="295" spans="4:7">
      <c r="D295" s="212" t="s">
        <v>649</v>
      </c>
      <c r="E295" s="208">
        <v>13121127</v>
      </c>
      <c r="F295" s="208">
        <v>20172761.77</v>
      </c>
      <c r="G295" s="208">
        <v>16138207.810000001</v>
      </c>
    </row>
    <row r="296" spans="4:7">
      <c r="D296" s="211" t="s">
        <v>2561</v>
      </c>
      <c r="E296" s="208">
        <v>40905162</v>
      </c>
      <c r="F296" s="208">
        <v>26016633</v>
      </c>
      <c r="G296" s="208">
        <v>26015261</v>
      </c>
    </row>
    <row r="297" spans="4:7">
      <c r="D297" s="212" t="s">
        <v>2562</v>
      </c>
      <c r="E297" s="208">
        <v>40905162</v>
      </c>
      <c r="F297" s="208">
        <v>26016633</v>
      </c>
      <c r="G297" s="208">
        <v>26015261</v>
      </c>
    </row>
    <row r="298" spans="4:7">
      <c r="D298" s="211" t="s">
        <v>4152</v>
      </c>
      <c r="E298" s="208">
        <v>7182588</v>
      </c>
      <c r="F298" s="208">
        <v>10429519</v>
      </c>
      <c r="G298" s="208">
        <v>10000000</v>
      </c>
    </row>
    <row r="299" spans="4:7">
      <c r="D299" s="212" t="s">
        <v>2797</v>
      </c>
      <c r="E299" s="208">
        <v>7182588</v>
      </c>
      <c r="F299" s="208">
        <v>10429519</v>
      </c>
      <c r="G299" s="208">
        <v>10000000</v>
      </c>
    </row>
    <row r="300" spans="4:7">
      <c r="D300" s="211" t="s">
        <v>319</v>
      </c>
      <c r="E300" s="208">
        <v>2319973</v>
      </c>
      <c r="F300" s="208">
        <v>20815372</v>
      </c>
      <c r="G300" s="208">
        <v>13122010.43</v>
      </c>
    </row>
    <row r="301" spans="4:7">
      <c r="D301" s="212" t="s">
        <v>650</v>
      </c>
      <c r="E301" s="208">
        <v>2319973</v>
      </c>
      <c r="F301" s="208">
        <v>20815372</v>
      </c>
      <c r="G301" s="208">
        <v>13122010.43</v>
      </c>
    </row>
    <row r="302" spans="4:7">
      <c r="D302" s="211" t="s">
        <v>2563</v>
      </c>
      <c r="E302" s="208">
        <v>26247133</v>
      </c>
      <c r="F302" s="208">
        <v>24514942</v>
      </c>
      <c r="G302" s="208">
        <v>24475808</v>
      </c>
    </row>
    <row r="303" spans="4:7">
      <c r="D303" s="212" t="s">
        <v>2564</v>
      </c>
      <c r="E303" s="208">
        <v>26247133</v>
      </c>
      <c r="F303" s="208">
        <v>24514942</v>
      </c>
      <c r="G303" s="208">
        <v>24475808</v>
      </c>
    </row>
    <row r="304" spans="4:7">
      <c r="D304" s="211" t="s">
        <v>2825</v>
      </c>
      <c r="E304" s="208">
        <v>19209896</v>
      </c>
      <c r="F304" s="208">
        <v>12486433</v>
      </c>
      <c r="G304" s="208">
        <v>10000000</v>
      </c>
    </row>
    <row r="305" spans="4:7">
      <c r="D305" s="212" t="s">
        <v>2565</v>
      </c>
      <c r="E305" s="208">
        <v>19209896</v>
      </c>
      <c r="F305" s="208">
        <v>12486433</v>
      </c>
      <c r="G305" s="208">
        <v>10000000</v>
      </c>
    </row>
    <row r="306" spans="4:7">
      <c r="D306" s="211" t="s">
        <v>320</v>
      </c>
      <c r="E306" s="208">
        <v>27482841</v>
      </c>
      <c r="F306" s="208">
        <v>19151482.530000001</v>
      </c>
      <c r="G306" s="208">
        <v>13129407.109999999</v>
      </c>
    </row>
    <row r="307" spans="4:7">
      <c r="D307" s="212" t="s">
        <v>651</v>
      </c>
      <c r="E307" s="208">
        <v>27482841</v>
      </c>
      <c r="F307" s="208">
        <v>19151482.530000001</v>
      </c>
      <c r="G307" s="208">
        <v>13129407.109999999</v>
      </c>
    </row>
    <row r="308" spans="4:7">
      <c r="D308" s="211" t="s">
        <v>4151</v>
      </c>
      <c r="E308" s="208">
        <v>34784128</v>
      </c>
      <c r="F308" s="208">
        <v>29082313</v>
      </c>
      <c r="G308" s="208">
        <v>28969365.800000001</v>
      </c>
    </row>
    <row r="309" spans="4:7">
      <c r="D309" s="212" t="s">
        <v>2566</v>
      </c>
      <c r="E309" s="208">
        <v>34784128</v>
      </c>
      <c r="F309" s="208">
        <v>29082313</v>
      </c>
      <c r="G309" s="208">
        <v>28969365.800000001</v>
      </c>
    </row>
    <row r="310" spans="4:7">
      <c r="D310" s="211" t="s">
        <v>2567</v>
      </c>
      <c r="E310" s="208">
        <v>22720139</v>
      </c>
      <c r="F310" s="208">
        <v>14500000</v>
      </c>
      <c r="G310" s="208">
        <v>14500000</v>
      </c>
    </row>
    <row r="311" spans="4:7">
      <c r="D311" s="212" t="s">
        <v>2568</v>
      </c>
      <c r="E311" s="208">
        <v>22720139</v>
      </c>
      <c r="F311" s="208">
        <v>14500000</v>
      </c>
      <c r="G311" s="208">
        <v>14500000</v>
      </c>
    </row>
    <row r="312" spans="4:7">
      <c r="D312" s="211" t="s">
        <v>2745</v>
      </c>
      <c r="E312" s="208">
        <v>21987234</v>
      </c>
      <c r="F312" s="208">
        <v>14291701</v>
      </c>
      <c r="G312" s="208">
        <v>14291700</v>
      </c>
    </row>
    <row r="313" spans="4:7">
      <c r="D313" s="212" t="s">
        <v>2746</v>
      </c>
      <c r="E313" s="208">
        <v>21987234</v>
      </c>
      <c r="F313" s="208">
        <v>14291701</v>
      </c>
      <c r="G313" s="208">
        <v>14291700</v>
      </c>
    </row>
    <row r="314" spans="4:7">
      <c r="D314" s="211" t="s">
        <v>4150</v>
      </c>
      <c r="E314" s="208">
        <v>176434313</v>
      </c>
      <c r="F314" s="208">
        <v>497676083</v>
      </c>
      <c r="G314" s="208">
        <v>397659067.26999998</v>
      </c>
    </row>
    <row r="315" spans="4:7">
      <c r="D315" s="212" t="s">
        <v>652</v>
      </c>
      <c r="E315" s="208">
        <v>176434313</v>
      </c>
      <c r="F315" s="208">
        <v>497676083</v>
      </c>
      <c r="G315" s="208">
        <v>397659067.26999998</v>
      </c>
    </row>
    <row r="316" spans="4:7">
      <c r="D316" s="211" t="s">
        <v>321</v>
      </c>
      <c r="E316" s="208">
        <v>22265414</v>
      </c>
      <c r="F316" s="208">
        <v>14269404</v>
      </c>
      <c r="G316" s="208">
        <v>13563774.560000001</v>
      </c>
    </row>
    <row r="317" spans="4:7">
      <c r="D317" s="212" t="s">
        <v>653</v>
      </c>
      <c r="E317" s="208">
        <v>22265414</v>
      </c>
      <c r="F317" s="208">
        <v>14269404</v>
      </c>
      <c r="G317" s="208">
        <v>13563774.560000001</v>
      </c>
    </row>
    <row r="318" spans="4:7">
      <c r="D318" s="211" t="s">
        <v>322</v>
      </c>
      <c r="E318" s="208">
        <v>49012470</v>
      </c>
      <c r="F318" s="208">
        <v>41847067</v>
      </c>
      <c r="G318" s="208">
        <v>41846974.140000001</v>
      </c>
    </row>
    <row r="319" spans="4:7">
      <c r="D319" s="212" t="s">
        <v>654</v>
      </c>
      <c r="E319" s="208">
        <v>49012470</v>
      </c>
      <c r="F319" s="208">
        <v>41847067</v>
      </c>
      <c r="G319" s="208">
        <v>41846974.140000001</v>
      </c>
    </row>
    <row r="320" spans="4:7">
      <c r="D320" s="211" t="s">
        <v>323</v>
      </c>
      <c r="E320" s="208">
        <v>65937560</v>
      </c>
      <c r="F320" s="208">
        <v>56352700</v>
      </c>
      <c r="G320" s="208">
        <v>54220381.149999999</v>
      </c>
    </row>
    <row r="321" spans="4:7">
      <c r="D321" s="212" t="s">
        <v>655</v>
      </c>
      <c r="E321" s="208">
        <v>65937560</v>
      </c>
      <c r="F321" s="208">
        <v>56352700</v>
      </c>
      <c r="G321" s="208">
        <v>54220381.149999999</v>
      </c>
    </row>
    <row r="322" spans="4:7">
      <c r="D322" s="211" t="s">
        <v>3714</v>
      </c>
      <c r="E322" s="208">
        <v>0</v>
      </c>
      <c r="F322" s="208">
        <v>56315658.020000003</v>
      </c>
      <c r="G322" s="208">
        <v>56315658.020000003</v>
      </c>
    </row>
    <row r="323" spans="4:7">
      <c r="D323" s="212" t="s">
        <v>3713</v>
      </c>
      <c r="E323" s="208">
        <v>0</v>
      </c>
      <c r="F323" s="208">
        <v>56315658.020000003</v>
      </c>
      <c r="G323" s="208">
        <v>56315658.020000003</v>
      </c>
    </row>
    <row r="324" spans="4:7">
      <c r="D324" s="211" t="s">
        <v>4149</v>
      </c>
      <c r="E324" s="208">
        <v>0</v>
      </c>
      <c r="F324" s="208">
        <v>1875829.6</v>
      </c>
      <c r="G324" s="208">
        <v>0</v>
      </c>
    </row>
    <row r="325" spans="4:7">
      <c r="D325" s="212" t="s">
        <v>3598</v>
      </c>
      <c r="E325" s="208">
        <v>0</v>
      </c>
      <c r="F325" s="208">
        <v>1875829.6</v>
      </c>
      <c r="G325" s="208">
        <v>0</v>
      </c>
    </row>
    <row r="326" spans="4:7">
      <c r="D326" s="211" t="s">
        <v>2747</v>
      </c>
      <c r="E326" s="208">
        <v>4500310</v>
      </c>
      <c r="F326" s="208">
        <v>13402113</v>
      </c>
      <c r="G326" s="208">
        <v>10051584.199999999</v>
      </c>
    </row>
    <row r="327" spans="4:7">
      <c r="D327" s="212" t="s">
        <v>2748</v>
      </c>
      <c r="E327" s="208">
        <v>4500310</v>
      </c>
      <c r="F327" s="208">
        <v>13402113</v>
      </c>
      <c r="G327" s="208">
        <v>10051584.199999999</v>
      </c>
    </row>
    <row r="328" spans="4:7">
      <c r="D328" s="211" t="s">
        <v>3597</v>
      </c>
      <c r="E328" s="208">
        <v>0</v>
      </c>
      <c r="F328" s="208">
        <v>1875829.6</v>
      </c>
      <c r="G328" s="208">
        <v>0</v>
      </c>
    </row>
    <row r="329" spans="4:7">
      <c r="D329" s="212" t="s">
        <v>3596</v>
      </c>
      <c r="E329" s="208">
        <v>0</v>
      </c>
      <c r="F329" s="208">
        <v>1875829.6</v>
      </c>
      <c r="G329" s="208">
        <v>0</v>
      </c>
    </row>
    <row r="330" spans="4:7">
      <c r="D330" s="211" t="s">
        <v>3595</v>
      </c>
      <c r="E330" s="208">
        <v>0</v>
      </c>
      <c r="F330" s="208">
        <v>1332377.8899999999</v>
      </c>
      <c r="G330" s="208">
        <v>0</v>
      </c>
    </row>
    <row r="331" spans="4:7">
      <c r="D331" s="212" t="s">
        <v>3594</v>
      </c>
      <c r="E331" s="208">
        <v>0</v>
      </c>
      <c r="F331" s="208">
        <v>1332377.8899999999</v>
      </c>
      <c r="G331" s="208">
        <v>0</v>
      </c>
    </row>
    <row r="332" spans="4:7">
      <c r="D332" s="211" t="s">
        <v>3593</v>
      </c>
      <c r="E332" s="208">
        <v>0</v>
      </c>
      <c r="F332" s="208">
        <v>1875829.6</v>
      </c>
      <c r="G332" s="208">
        <v>0</v>
      </c>
    </row>
    <row r="333" spans="4:7">
      <c r="D333" s="212" t="s">
        <v>3592</v>
      </c>
      <c r="E333" s="208">
        <v>0</v>
      </c>
      <c r="F333" s="208">
        <v>1875829.6</v>
      </c>
      <c r="G333" s="208">
        <v>0</v>
      </c>
    </row>
    <row r="334" spans="4:7">
      <c r="D334" s="211" t="s">
        <v>4148</v>
      </c>
      <c r="E334" s="208">
        <v>0</v>
      </c>
      <c r="F334" s="208">
        <v>1332377.8899999999</v>
      </c>
      <c r="G334" s="208">
        <v>0</v>
      </c>
    </row>
    <row r="335" spans="4:7">
      <c r="D335" s="212" t="s">
        <v>3591</v>
      </c>
      <c r="E335" s="208">
        <v>0</v>
      </c>
      <c r="F335" s="208">
        <v>1332377.8899999999</v>
      </c>
      <c r="G335" s="208">
        <v>0</v>
      </c>
    </row>
    <row r="336" spans="4:7">
      <c r="D336" s="211" t="s">
        <v>1059</v>
      </c>
      <c r="E336" s="208">
        <v>82754281</v>
      </c>
      <c r="F336" s="208">
        <v>48069427.230000004</v>
      </c>
      <c r="G336" s="208">
        <v>44068737.599999994</v>
      </c>
    </row>
    <row r="337" spans="4:7">
      <c r="D337" s="212" t="s">
        <v>1060</v>
      </c>
      <c r="E337" s="208">
        <v>82754281</v>
      </c>
      <c r="F337" s="208">
        <v>48069427.230000004</v>
      </c>
      <c r="G337" s="208">
        <v>44068737.599999994</v>
      </c>
    </row>
    <row r="338" spans="4:7">
      <c r="D338" s="211" t="s">
        <v>4147</v>
      </c>
      <c r="E338" s="208">
        <v>0</v>
      </c>
      <c r="F338" s="208">
        <v>6462001</v>
      </c>
      <c r="G338" s="208">
        <v>0</v>
      </c>
    </row>
    <row r="339" spans="4:7">
      <c r="D339" s="212" t="s">
        <v>3094</v>
      </c>
      <c r="E339" s="208">
        <v>0</v>
      </c>
      <c r="F339" s="208">
        <v>6462001</v>
      </c>
      <c r="G339" s="208">
        <v>0</v>
      </c>
    </row>
    <row r="340" spans="4:7">
      <c r="D340" s="211" t="s">
        <v>3590</v>
      </c>
      <c r="E340" s="208">
        <v>0</v>
      </c>
      <c r="F340" s="208">
        <v>1875829.6</v>
      </c>
      <c r="G340" s="208">
        <v>0</v>
      </c>
    </row>
    <row r="341" spans="4:7">
      <c r="D341" s="212" t="s">
        <v>3589</v>
      </c>
      <c r="E341" s="208">
        <v>0</v>
      </c>
      <c r="F341" s="208">
        <v>1875829.6</v>
      </c>
      <c r="G341" s="208">
        <v>0</v>
      </c>
    </row>
    <row r="342" spans="4:7">
      <c r="D342" s="211" t="s">
        <v>3588</v>
      </c>
      <c r="E342" s="208">
        <v>0</v>
      </c>
      <c r="F342" s="208">
        <v>1875829.6</v>
      </c>
      <c r="G342" s="208">
        <v>0</v>
      </c>
    </row>
    <row r="343" spans="4:7">
      <c r="D343" s="212" t="s">
        <v>3587</v>
      </c>
      <c r="E343" s="208">
        <v>0</v>
      </c>
      <c r="F343" s="208">
        <v>1875829.6</v>
      </c>
      <c r="G343" s="208">
        <v>0</v>
      </c>
    </row>
    <row r="344" spans="4:7">
      <c r="D344" s="209" t="s">
        <v>283</v>
      </c>
      <c r="E344" s="210">
        <v>0</v>
      </c>
      <c r="F344" s="210">
        <v>1</v>
      </c>
      <c r="G344" s="210">
        <v>0</v>
      </c>
    </row>
    <row r="345" spans="4:7">
      <c r="D345" s="211" t="s">
        <v>2825</v>
      </c>
      <c r="E345" s="208">
        <v>0</v>
      </c>
      <c r="F345" s="208">
        <v>1</v>
      </c>
      <c r="G345" s="208">
        <v>0</v>
      </c>
    </row>
    <row r="346" spans="4:7">
      <c r="D346" s="212" t="s">
        <v>3229</v>
      </c>
      <c r="E346" s="208">
        <v>0</v>
      </c>
      <c r="F346" s="208">
        <v>1</v>
      </c>
      <c r="G346" s="208">
        <v>0</v>
      </c>
    </row>
    <row r="347" spans="4:7">
      <c r="D347" s="209" t="s">
        <v>284</v>
      </c>
      <c r="E347" s="210">
        <v>328970565</v>
      </c>
      <c r="F347" s="210">
        <v>545218003.48000002</v>
      </c>
      <c r="G347" s="210">
        <v>388331411.45000005</v>
      </c>
    </row>
    <row r="348" spans="4:7">
      <c r="D348" s="211" t="s">
        <v>4146</v>
      </c>
      <c r="E348" s="208">
        <v>0</v>
      </c>
      <c r="F348" s="208">
        <v>211000000</v>
      </c>
      <c r="G348" s="208">
        <v>148072633.03</v>
      </c>
    </row>
    <row r="349" spans="4:7">
      <c r="D349" s="212" t="s">
        <v>4211</v>
      </c>
      <c r="E349" s="208">
        <v>0</v>
      </c>
      <c r="F349" s="208">
        <v>211000000</v>
      </c>
      <c r="G349" s="208">
        <v>148072633.03</v>
      </c>
    </row>
    <row r="350" spans="4:7">
      <c r="D350" s="211" t="s">
        <v>324</v>
      </c>
      <c r="E350" s="208">
        <v>328970565</v>
      </c>
      <c r="F350" s="208">
        <v>334218003.48000002</v>
      </c>
      <c r="G350" s="208">
        <v>240258778.42000002</v>
      </c>
    </row>
    <row r="351" spans="4:7">
      <c r="D351" s="212" t="s">
        <v>4211</v>
      </c>
      <c r="E351" s="208">
        <v>328970565</v>
      </c>
      <c r="F351" s="208">
        <v>334218003.48000002</v>
      </c>
      <c r="G351" s="208">
        <v>240258778.42000002</v>
      </c>
    </row>
    <row r="352" spans="4:7">
      <c r="D352" s="178" t="s">
        <v>325</v>
      </c>
      <c r="E352" s="208">
        <v>777689301</v>
      </c>
      <c r="F352" s="208">
        <v>818357838.87</v>
      </c>
      <c r="G352" s="208">
        <v>644975226.11999989</v>
      </c>
    </row>
    <row r="353" spans="4:7">
      <c r="D353" s="209" t="s">
        <v>281</v>
      </c>
      <c r="E353" s="210">
        <v>554005005</v>
      </c>
      <c r="F353" s="210">
        <v>457798113.34999996</v>
      </c>
      <c r="G353" s="210">
        <v>388139602.08999997</v>
      </c>
    </row>
    <row r="354" spans="4:7">
      <c r="D354" s="211" t="s">
        <v>1138</v>
      </c>
      <c r="E354" s="208">
        <v>4628889</v>
      </c>
      <c r="F354" s="208">
        <v>1</v>
      </c>
      <c r="G354" s="208">
        <v>0</v>
      </c>
    </row>
    <row r="355" spans="4:7">
      <c r="D355" s="212" t="s">
        <v>1139</v>
      </c>
      <c r="E355" s="208">
        <v>4628889</v>
      </c>
      <c r="F355" s="208">
        <v>1</v>
      </c>
      <c r="G355" s="208">
        <v>0</v>
      </c>
    </row>
    <row r="356" spans="4:7">
      <c r="D356" s="211" t="s">
        <v>4145</v>
      </c>
      <c r="E356" s="208">
        <v>6606206</v>
      </c>
      <c r="F356" s="208">
        <v>1</v>
      </c>
      <c r="G356" s="208">
        <v>0</v>
      </c>
    </row>
    <row r="357" spans="4:7">
      <c r="D357" s="212" t="s">
        <v>1140</v>
      </c>
      <c r="E357" s="208">
        <v>6606206</v>
      </c>
      <c r="F357" s="208">
        <v>1</v>
      </c>
      <c r="G357" s="208">
        <v>0</v>
      </c>
    </row>
    <row r="358" spans="4:7">
      <c r="D358" s="211" t="s">
        <v>4296</v>
      </c>
      <c r="E358" s="208">
        <v>0</v>
      </c>
      <c r="F358" s="208">
        <v>11694775.609999999</v>
      </c>
      <c r="G358" s="208">
        <v>0</v>
      </c>
    </row>
    <row r="359" spans="4:7">
      <c r="D359" s="212" t="s">
        <v>4297</v>
      </c>
      <c r="E359" s="208">
        <v>0</v>
      </c>
      <c r="F359" s="208">
        <v>11694775.609999999</v>
      </c>
      <c r="G359" s="208">
        <v>0</v>
      </c>
    </row>
    <row r="360" spans="4:7">
      <c r="D360" s="211" t="s">
        <v>2685</v>
      </c>
      <c r="E360" s="208">
        <v>9208476</v>
      </c>
      <c r="F360" s="208">
        <v>11739640.460000001</v>
      </c>
      <c r="G360" s="208">
        <v>5369986.1399999997</v>
      </c>
    </row>
    <row r="361" spans="4:7">
      <c r="D361" s="212" t="s">
        <v>656</v>
      </c>
      <c r="E361" s="208">
        <v>9208476</v>
      </c>
      <c r="F361" s="208">
        <v>11739640.460000001</v>
      </c>
      <c r="G361" s="208">
        <v>5369986.1399999997</v>
      </c>
    </row>
    <row r="362" spans="4:7">
      <c r="D362" s="211" t="s">
        <v>1141</v>
      </c>
      <c r="E362" s="208">
        <v>4628889</v>
      </c>
      <c r="F362" s="208">
        <v>1</v>
      </c>
      <c r="G362" s="208">
        <v>0</v>
      </c>
    </row>
    <row r="363" spans="4:7">
      <c r="D363" s="212" t="s">
        <v>1142</v>
      </c>
      <c r="E363" s="208">
        <v>4628889</v>
      </c>
      <c r="F363" s="208">
        <v>1</v>
      </c>
      <c r="G363" s="208">
        <v>0</v>
      </c>
    </row>
    <row r="364" spans="4:7">
      <c r="D364" s="211" t="s">
        <v>2686</v>
      </c>
      <c r="E364" s="208">
        <v>6606206</v>
      </c>
      <c r="F364" s="208">
        <v>2959796.92</v>
      </c>
      <c r="G364" s="208">
        <v>2959796.92</v>
      </c>
    </row>
    <row r="365" spans="4:7">
      <c r="D365" s="212" t="s">
        <v>1143</v>
      </c>
      <c r="E365" s="208">
        <v>6606206</v>
      </c>
      <c r="F365" s="208">
        <v>2959796.92</v>
      </c>
      <c r="G365" s="208">
        <v>2959796.92</v>
      </c>
    </row>
    <row r="366" spans="4:7">
      <c r="D366" s="211" t="s">
        <v>1144</v>
      </c>
      <c r="E366" s="208">
        <v>12403731</v>
      </c>
      <c r="F366" s="208">
        <v>8000000.71</v>
      </c>
      <c r="G366" s="208">
        <v>4782242.0199999996</v>
      </c>
    </row>
    <row r="367" spans="4:7">
      <c r="D367" s="212" t="s">
        <v>1145</v>
      </c>
      <c r="E367" s="208">
        <v>12403731</v>
      </c>
      <c r="F367" s="208">
        <v>8000000.71</v>
      </c>
      <c r="G367" s="208">
        <v>4782242.0199999996</v>
      </c>
    </row>
    <row r="368" spans="4:7">
      <c r="D368" s="211" t="s">
        <v>4144</v>
      </c>
      <c r="E368" s="208">
        <v>31420146</v>
      </c>
      <c r="F368" s="208">
        <v>11900000</v>
      </c>
      <c r="G368" s="208">
        <v>11899982.98</v>
      </c>
    </row>
    <row r="369" spans="4:7">
      <c r="D369" s="212" t="s">
        <v>2569</v>
      </c>
      <c r="E369" s="208">
        <v>31420146</v>
      </c>
      <c r="F369" s="208">
        <v>11900000</v>
      </c>
      <c r="G369" s="208">
        <v>11899982.98</v>
      </c>
    </row>
    <row r="370" spans="4:7">
      <c r="D370" s="211" t="s">
        <v>1146</v>
      </c>
      <c r="E370" s="208">
        <v>12403731</v>
      </c>
      <c r="F370" s="208">
        <v>1.71</v>
      </c>
      <c r="G370" s="208">
        <v>0</v>
      </c>
    </row>
    <row r="371" spans="4:7">
      <c r="D371" s="212" t="s">
        <v>1147</v>
      </c>
      <c r="E371" s="208">
        <v>12403731</v>
      </c>
      <c r="F371" s="208">
        <v>1.71</v>
      </c>
      <c r="G371" s="208">
        <v>0</v>
      </c>
    </row>
    <row r="372" spans="4:7">
      <c r="D372" s="211" t="s">
        <v>4143</v>
      </c>
      <c r="E372" s="208">
        <v>34454890</v>
      </c>
      <c r="F372" s="208">
        <v>21000000</v>
      </c>
      <c r="G372" s="208">
        <v>21000000</v>
      </c>
    </row>
    <row r="373" spans="4:7">
      <c r="D373" s="212" t="s">
        <v>2570</v>
      </c>
      <c r="E373" s="208">
        <v>34454890</v>
      </c>
      <c r="F373" s="208">
        <v>21000000</v>
      </c>
      <c r="G373" s="208">
        <v>21000000</v>
      </c>
    </row>
    <row r="374" spans="4:7">
      <c r="D374" s="211" t="s">
        <v>326</v>
      </c>
      <c r="E374" s="208">
        <v>3106903</v>
      </c>
      <c r="F374" s="208">
        <v>3899656</v>
      </c>
      <c r="G374" s="208">
        <v>0</v>
      </c>
    </row>
    <row r="375" spans="4:7">
      <c r="D375" s="212" t="s">
        <v>657</v>
      </c>
      <c r="E375" s="208">
        <v>3106903</v>
      </c>
      <c r="F375" s="208">
        <v>3899656</v>
      </c>
      <c r="G375" s="208">
        <v>0</v>
      </c>
    </row>
    <row r="376" spans="4:7">
      <c r="D376" s="211" t="s">
        <v>3293</v>
      </c>
      <c r="E376" s="208">
        <v>0</v>
      </c>
      <c r="F376" s="208">
        <v>2214742.88</v>
      </c>
      <c r="G376" s="208">
        <v>1990341.6</v>
      </c>
    </row>
    <row r="377" spans="4:7">
      <c r="D377" s="212" t="s">
        <v>3292</v>
      </c>
      <c r="E377" s="208">
        <v>0</v>
      </c>
      <c r="F377" s="208">
        <v>2214742.88</v>
      </c>
      <c r="G377" s="208">
        <v>1990341.6</v>
      </c>
    </row>
    <row r="378" spans="4:7">
      <c r="D378" s="211" t="s">
        <v>327</v>
      </c>
      <c r="E378" s="208">
        <v>9185398</v>
      </c>
      <c r="F378" s="208">
        <v>1.92</v>
      </c>
      <c r="G378" s="208">
        <v>0</v>
      </c>
    </row>
    <row r="379" spans="4:7">
      <c r="D379" s="212" t="s">
        <v>658</v>
      </c>
      <c r="E379" s="208">
        <v>9185398</v>
      </c>
      <c r="F379" s="208">
        <v>1.92</v>
      </c>
      <c r="G379" s="208">
        <v>0</v>
      </c>
    </row>
    <row r="380" spans="4:7">
      <c r="D380" s="211" t="s">
        <v>2129</v>
      </c>
      <c r="E380" s="208">
        <v>12576962</v>
      </c>
      <c r="F380" s="208">
        <v>2822495.23</v>
      </c>
      <c r="G380" s="208">
        <v>2822494.05</v>
      </c>
    </row>
    <row r="381" spans="4:7">
      <c r="D381" s="212" t="s">
        <v>2130</v>
      </c>
      <c r="E381" s="208">
        <v>12576962</v>
      </c>
      <c r="F381" s="208">
        <v>2822495.23</v>
      </c>
      <c r="G381" s="208">
        <v>2822494.05</v>
      </c>
    </row>
    <row r="382" spans="4:7">
      <c r="D382" s="211" t="s">
        <v>2131</v>
      </c>
      <c r="E382" s="208">
        <v>4802120</v>
      </c>
      <c r="F382" s="208">
        <v>1066746.18</v>
      </c>
      <c r="G382" s="208">
        <v>1066744.44</v>
      </c>
    </row>
    <row r="383" spans="4:7">
      <c r="D383" s="212" t="s">
        <v>2132</v>
      </c>
      <c r="E383" s="208">
        <v>4802120</v>
      </c>
      <c r="F383" s="208">
        <v>1066746.18</v>
      </c>
      <c r="G383" s="208">
        <v>1066744.44</v>
      </c>
    </row>
    <row r="384" spans="4:7">
      <c r="D384" s="211" t="s">
        <v>2133</v>
      </c>
      <c r="E384" s="208">
        <v>21904546</v>
      </c>
      <c r="F384" s="208">
        <v>5115150.16</v>
      </c>
      <c r="G384" s="208">
        <v>5115148.76</v>
      </c>
    </row>
    <row r="385" spans="4:7">
      <c r="D385" s="212" t="s">
        <v>2134</v>
      </c>
      <c r="E385" s="208">
        <v>21904546</v>
      </c>
      <c r="F385" s="208">
        <v>5115150.16</v>
      </c>
      <c r="G385" s="208">
        <v>5115148.76</v>
      </c>
    </row>
    <row r="386" spans="4:7">
      <c r="D386" s="211" t="s">
        <v>2135</v>
      </c>
      <c r="E386" s="208">
        <v>21904546</v>
      </c>
      <c r="F386" s="208">
        <v>4881402.83</v>
      </c>
      <c r="G386" s="208">
        <v>4881402.83</v>
      </c>
    </row>
    <row r="387" spans="4:7">
      <c r="D387" s="212" t="s">
        <v>2136</v>
      </c>
      <c r="E387" s="208">
        <v>21904546</v>
      </c>
      <c r="F387" s="208">
        <v>4881402.83</v>
      </c>
      <c r="G387" s="208">
        <v>4881402.83</v>
      </c>
    </row>
    <row r="388" spans="4:7">
      <c r="D388" s="211" t="s">
        <v>2137</v>
      </c>
      <c r="E388" s="208">
        <v>4802120</v>
      </c>
      <c r="F388" s="208">
        <v>1147209.83</v>
      </c>
      <c r="G388" s="208">
        <v>1147209.83</v>
      </c>
    </row>
    <row r="389" spans="4:7">
      <c r="D389" s="212" t="s">
        <v>2138</v>
      </c>
      <c r="E389" s="208">
        <v>4802120</v>
      </c>
      <c r="F389" s="208">
        <v>1147209.83</v>
      </c>
      <c r="G389" s="208">
        <v>1147209.83</v>
      </c>
    </row>
    <row r="390" spans="4:7">
      <c r="D390" s="211" t="s">
        <v>2139</v>
      </c>
      <c r="E390" s="208">
        <v>11289410</v>
      </c>
      <c r="F390" s="208">
        <v>5523505</v>
      </c>
      <c r="G390" s="208">
        <v>2520504.38</v>
      </c>
    </row>
    <row r="391" spans="4:7">
      <c r="D391" s="212" t="s">
        <v>2140</v>
      </c>
      <c r="E391" s="208">
        <v>11289410</v>
      </c>
      <c r="F391" s="208">
        <v>5523505</v>
      </c>
      <c r="G391" s="208">
        <v>2520504.38</v>
      </c>
    </row>
    <row r="392" spans="4:7">
      <c r="D392" s="211" t="s">
        <v>2141</v>
      </c>
      <c r="E392" s="208">
        <v>21904546</v>
      </c>
      <c r="F392" s="208">
        <v>1.57</v>
      </c>
      <c r="G392" s="208">
        <v>0</v>
      </c>
    </row>
    <row r="393" spans="4:7">
      <c r="D393" s="212" t="s">
        <v>2142</v>
      </c>
      <c r="E393" s="208">
        <v>21904546</v>
      </c>
      <c r="F393" s="208">
        <v>1.57</v>
      </c>
      <c r="G393" s="208">
        <v>0</v>
      </c>
    </row>
    <row r="394" spans="4:7">
      <c r="D394" s="211" t="s">
        <v>4142</v>
      </c>
      <c r="E394" s="208">
        <v>11289410</v>
      </c>
      <c r="F394" s="208">
        <v>1.17</v>
      </c>
      <c r="G394" s="208">
        <v>0</v>
      </c>
    </row>
    <row r="395" spans="4:7">
      <c r="D395" s="212" t="s">
        <v>2143</v>
      </c>
      <c r="E395" s="208">
        <v>11289410</v>
      </c>
      <c r="F395" s="208">
        <v>1.17</v>
      </c>
      <c r="G395" s="208">
        <v>0</v>
      </c>
    </row>
    <row r="396" spans="4:7">
      <c r="D396" s="211" t="s">
        <v>328</v>
      </c>
      <c r="E396" s="208">
        <v>142958695</v>
      </c>
      <c r="F396" s="208">
        <v>253052410</v>
      </c>
      <c r="G396" s="208">
        <v>242721591.69</v>
      </c>
    </row>
    <row r="397" spans="4:7">
      <c r="D397" s="212" t="s">
        <v>659</v>
      </c>
      <c r="E397" s="208">
        <v>142958695</v>
      </c>
      <c r="F397" s="208">
        <v>253052410</v>
      </c>
      <c r="G397" s="208">
        <v>242721591.69</v>
      </c>
    </row>
    <row r="398" spans="4:7">
      <c r="D398" s="211" t="s">
        <v>2144</v>
      </c>
      <c r="E398" s="208">
        <v>6779437</v>
      </c>
      <c r="F398" s="208">
        <v>1.53</v>
      </c>
      <c r="G398" s="208">
        <v>0</v>
      </c>
    </row>
    <row r="399" spans="4:7">
      <c r="D399" s="212" t="s">
        <v>2145</v>
      </c>
      <c r="E399" s="208">
        <v>6779437</v>
      </c>
      <c r="F399" s="208">
        <v>1.53</v>
      </c>
      <c r="G399" s="208">
        <v>0</v>
      </c>
    </row>
    <row r="400" spans="4:7">
      <c r="D400" s="211" t="s">
        <v>2146</v>
      </c>
      <c r="E400" s="208">
        <v>12576962</v>
      </c>
      <c r="F400" s="208">
        <v>202396.77</v>
      </c>
      <c r="G400" s="208">
        <v>0</v>
      </c>
    </row>
    <row r="401" spans="4:7">
      <c r="D401" s="212" t="s">
        <v>2147</v>
      </c>
      <c r="E401" s="208">
        <v>12576962</v>
      </c>
      <c r="F401" s="208">
        <v>202396.77</v>
      </c>
      <c r="G401" s="208">
        <v>0</v>
      </c>
    </row>
    <row r="402" spans="4:7">
      <c r="D402" s="211" t="s">
        <v>2687</v>
      </c>
      <c r="E402" s="208">
        <v>12576962</v>
      </c>
      <c r="F402" s="208">
        <v>6301000</v>
      </c>
      <c r="G402" s="208">
        <v>0</v>
      </c>
    </row>
    <row r="403" spans="4:7">
      <c r="D403" s="212" t="s">
        <v>2148</v>
      </c>
      <c r="E403" s="208">
        <v>12576962</v>
      </c>
      <c r="F403" s="208">
        <v>6301000</v>
      </c>
      <c r="G403" s="208">
        <v>0</v>
      </c>
    </row>
    <row r="404" spans="4:7">
      <c r="D404" s="211" t="s">
        <v>2149</v>
      </c>
      <c r="E404" s="208">
        <v>12576962</v>
      </c>
      <c r="F404" s="208">
        <v>4676634.96</v>
      </c>
      <c r="G404" s="208">
        <v>2829816.16</v>
      </c>
    </row>
    <row r="405" spans="4:7">
      <c r="D405" s="212" t="s">
        <v>2150</v>
      </c>
      <c r="E405" s="208">
        <v>12576962</v>
      </c>
      <c r="F405" s="208">
        <v>4676634.96</v>
      </c>
      <c r="G405" s="208">
        <v>2829816.16</v>
      </c>
    </row>
    <row r="406" spans="4:7">
      <c r="D406" s="211" t="s">
        <v>3586</v>
      </c>
      <c r="E406" s="208">
        <v>0</v>
      </c>
      <c r="F406" s="208">
        <v>3581100.37</v>
      </c>
      <c r="G406" s="208">
        <v>0</v>
      </c>
    </row>
    <row r="407" spans="4:7">
      <c r="D407" s="212" t="s">
        <v>3585</v>
      </c>
      <c r="E407" s="208">
        <v>0</v>
      </c>
      <c r="F407" s="208">
        <v>3581100.37</v>
      </c>
      <c r="G407" s="208">
        <v>0</v>
      </c>
    </row>
    <row r="408" spans="4:7">
      <c r="D408" s="211" t="s">
        <v>3584</v>
      </c>
      <c r="E408" s="208">
        <v>0</v>
      </c>
      <c r="F408" s="208">
        <v>1889215.45</v>
      </c>
      <c r="G408" s="208">
        <v>0</v>
      </c>
    </row>
    <row r="409" spans="4:7">
      <c r="D409" s="212" t="s">
        <v>3583</v>
      </c>
      <c r="E409" s="208">
        <v>0</v>
      </c>
      <c r="F409" s="208">
        <v>1889215.45</v>
      </c>
      <c r="G409" s="208">
        <v>0</v>
      </c>
    </row>
    <row r="410" spans="4:7">
      <c r="D410" s="211" t="s">
        <v>3582</v>
      </c>
      <c r="E410" s="208">
        <v>0</v>
      </c>
      <c r="F410" s="208">
        <v>1341779.49</v>
      </c>
      <c r="G410" s="208">
        <v>0</v>
      </c>
    </row>
    <row r="411" spans="4:7">
      <c r="D411" s="212" t="s">
        <v>3581</v>
      </c>
      <c r="E411" s="208">
        <v>0</v>
      </c>
      <c r="F411" s="208">
        <v>1341779.49</v>
      </c>
      <c r="G411" s="208">
        <v>0</v>
      </c>
    </row>
    <row r="412" spans="4:7">
      <c r="D412" s="211" t="s">
        <v>3580</v>
      </c>
      <c r="E412" s="208">
        <v>0</v>
      </c>
      <c r="F412" s="208">
        <v>3581100.37</v>
      </c>
      <c r="G412" s="208">
        <v>0</v>
      </c>
    </row>
    <row r="413" spans="4:7">
      <c r="D413" s="212" t="s">
        <v>3579</v>
      </c>
      <c r="E413" s="208">
        <v>0</v>
      </c>
      <c r="F413" s="208">
        <v>3581100.37</v>
      </c>
      <c r="G413" s="208">
        <v>0</v>
      </c>
    </row>
    <row r="414" spans="4:7">
      <c r="D414" s="211" t="s">
        <v>3578</v>
      </c>
      <c r="E414" s="208">
        <v>0</v>
      </c>
      <c r="F414" s="208">
        <v>3581100.37</v>
      </c>
      <c r="G414" s="208">
        <v>0</v>
      </c>
    </row>
    <row r="415" spans="4:7">
      <c r="D415" s="212" t="s">
        <v>3577</v>
      </c>
      <c r="E415" s="208">
        <v>0</v>
      </c>
      <c r="F415" s="208">
        <v>3581100.37</v>
      </c>
      <c r="G415" s="208">
        <v>0</v>
      </c>
    </row>
    <row r="416" spans="4:7">
      <c r="D416" s="211" t="s">
        <v>329</v>
      </c>
      <c r="E416" s="208">
        <v>402104</v>
      </c>
      <c r="F416" s="208">
        <v>1712679</v>
      </c>
      <c r="G416" s="208">
        <v>0</v>
      </c>
    </row>
    <row r="417" spans="4:7">
      <c r="D417" s="212" t="s">
        <v>660</v>
      </c>
      <c r="E417" s="208">
        <v>402104</v>
      </c>
      <c r="F417" s="208">
        <v>1712679</v>
      </c>
      <c r="G417" s="208">
        <v>0</v>
      </c>
    </row>
    <row r="418" spans="4:7">
      <c r="D418" s="211" t="s">
        <v>4141</v>
      </c>
      <c r="E418" s="208">
        <v>68254708</v>
      </c>
      <c r="F418" s="208">
        <v>44655272.07</v>
      </c>
      <c r="G418" s="208">
        <v>38432131.340000004</v>
      </c>
    </row>
    <row r="419" spans="4:7">
      <c r="D419" s="212" t="s">
        <v>2571</v>
      </c>
      <c r="E419" s="208">
        <v>68254708</v>
      </c>
      <c r="F419" s="208">
        <v>44655272.07</v>
      </c>
      <c r="G419" s="208">
        <v>38432131.340000004</v>
      </c>
    </row>
    <row r="420" spans="4:7">
      <c r="D420" s="211" t="s">
        <v>2572</v>
      </c>
      <c r="E420" s="208">
        <v>17816413</v>
      </c>
      <c r="F420" s="208">
        <v>9844376</v>
      </c>
      <c r="G420" s="208">
        <v>9716259</v>
      </c>
    </row>
    <row r="421" spans="4:7">
      <c r="D421" s="212" t="s">
        <v>2573</v>
      </c>
      <c r="E421" s="208">
        <v>17816413</v>
      </c>
      <c r="F421" s="208">
        <v>9844376</v>
      </c>
      <c r="G421" s="208">
        <v>9716259</v>
      </c>
    </row>
    <row r="422" spans="4:7">
      <c r="D422" s="211" t="s">
        <v>330</v>
      </c>
      <c r="E422" s="208">
        <v>1504759</v>
      </c>
      <c r="F422" s="208">
        <v>1504759</v>
      </c>
      <c r="G422" s="208">
        <v>980291.3</v>
      </c>
    </row>
    <row r="423" spans="4:7">
      <c r="D423" s="212" t="s">
        <v>661</v>
      </c>
      <c r="E423" s="208">
        <v>1504759</v>
      </c>
      <c r="F423" s="208">
        <v>1504759</v>
      </c>
      <c r="G423" s="208">
        <v>980291.3</v>
      </c>
    </row>
    <row r="424" spans="4:7">
      <c r="D424" s="211" t="s">
        <v>1061</v>
      </c>
      <c r="E424" s="208">
        <v>33430878</v>
      </c>
      <c r="F424" s="208">
        <v>26152032.66</v>
      </c>
      <c r="G424" s="208">
        <v>26151017.84</v>
      </c>
    </row>
    <row r="425" spans="4:7">
      <c r="D425" s="212" t="s">
        <v>1062</v>
      </c>
      <c r="E425" s="208">
        <v>33430878</v>
      </c>
      <c r="F425" s="208">
        <v>26152032.66</v>
      </c>
      <c r="G425" s="208">
        <v>26151017.84</v>
      </c>
    </row>
    <row r="426" spans="4:7">
      <c r="D426" s="211" t="s">
        <v>3291</v>
      </c>
      <c r="E426" s="208">
        <v>0</v>
      </c>
      <c r="F426" s="208">
        <v>1757124.13</v>
      </c>
      <c r="G426" s="208">
        <v>1752640.8099999998</v>
      </c>
    </row>
    <row r="427" spans="4:7">
      <c r="D427" s="212" t="s">
        <v>3290</v>
      </c>
      <c r="E427" s="208">
        <v>0</v>
      </c>
      <c r="F427" s="208">
        <v>1757124.13</v>
      </c>
      <c r="G427" s="208">
        <v>1752640.8099999998</v>
      </c>
    </row>
    <row r="428" spans="4:7">
      <c r="D428" s="209" t="s">
        <v>283</v>
      </c>
      <c r="E428" s="210">
        <v>0</v>
      </c>
      <c r="F428" s="210">
        <v>46392165</v>
      </c>
      <c r="G428" s="210">
        <v>46392165</v>
      </c>
    </row>
    <row r="429" spans="4:7">
      <c r="D429" s="211" t="s">
        <v>3228</v>
      </c>
      <c r="E429" s="208">
        <v>0</v>
      </c>
      <c r="F429" s="208">
        <v>46392165</v>
      </c>
      <c r="G429" s="208">
        <v>46392165</v>
      </c>
    </row>
    <row r="430" spans="4:7">
      <c r="D430" s="212" t="s">
        <v>3227</v>
      </c>
      <c r="E430" s="208">
        <v>0</v>
      </c>
      <c r="F430" s="208">
        <v>46392165</v>
      </c>
      <c r="G430" s="208">
        <v>46392165</v>
      </c>
    </row>
    <row r="431" spans="4:7">
      <c r="D431" s="209" t="s">
        <v>298</v>
      </c>
      <c r="E431" s="210">
        <v>0</v>
      </c>
      <c r="F431" s="210">
        <v>85151727.159999996</v>
      </c>
      <c r="G431" s="210">
        <v>24508557.59</v>
      </c>
    </row>
    <row r="432" spans="4:7">
      <c r="D432" s="211" t="s">
        <v>3289</v>
      </c>
      <c r="E432" s="208">
        <v>0</v>
      </c>
      <c r="F432" s="208">
        <v>85151727.159999996</v>
      </c>
      <c r="G432" s="208">
        <v>24508557.59</v>
      </c>
    </row>
    <row r="433" spans="4:7">
      <c r="D433" s="212" t="s">
        <v>3288</v>
      </c>
      <c r="E433" s="208">
        <v>0</v>
      </c>
      <c r="F433" s="208">
        <v>85151727.159999996</v>
      </c>
      <c r="G433" s="208">
        <v>24508557.59</v>
      </c>
    </row>
    <row r="434" spans="4:7">
      <c r="D434" s="209" t="s">
        <v>284</v>
      </c>
      <c r="E434" s="210">
        <v>223684296</v>
      </c>
      <c r="F434" s="210">
        <v>229015833.35999998</v>
      </c>
      <c r="G434" s="210">
        <v>185934901.44</v>
      </c>
    </row>
    <row r="435" spans="4:7">
      <c r="D435" s="211" t="s">
        <v>324</v>
      </c>
      <c r="E435" s="208">
        <v>223684296</v>
      </c>
      <c r="F435" s="208">
        <v>229015833.35999998</v>
      </c>
      <c r="G435" s="208">
        <v>185934901.44</v>
      </c>
    </row>
    <row r="436" spans="4:7">
      <c r="D436" s="212" t="s">
        <v>4211</v>
      </c>
      <c r="E436" s="208">
        <v>223684296</v>
      </c>
      <c r="F436" s="208">
        <v>229015833.35999998</v>
      </c>
      <c r="G436" s="208">
        <v>185934901.44</v>
      </c>
    </row>
    <row r="437" spans="4:7">
      <c r="D437" s="178" t="s">
        <v>286</v>
      </c>
      <c r="E437" s="208">
        <v>948369693</v>
      </c>
      <c r="F437" s="208">
        <v>1148859619.1600003</v>
      </c>
      <c r="G437" s="208">
        <v>605732221.73999989</v>
      </c>
    </row>
    <row r="438" spans="4:7">
      <c r="D438" s="209" t="s">
        <v>281</v>
      </c>
      <c r="E438" s="210">
        <v>667576710</v>
      </c>
      <c r="F438" s="210">
        <v>554943485.8900001</v>
      </c>
      <c r="G438" s="210">
        <v>253220832.76000002</v>
      </c>
    </row>
    <row r="439" spans="4:7">
      <c r="D439" s="211" t="s">
        <v>4199</v>
      </c>
      <c r="E439" s="208">
        <v>0</v>
      </c>
      <c r="F439" s="208">
        <v>16267727.91</v>
      </c>
      <c r="G439" s="208">
        <v>0</v>
      </c>
    </row>
    <row r="440" spans="4:7">
      <c r="D440" s="212" t="s">
        <v>4198</v>
      </c>
      <c r="E440" s="208">
        <v>0</v>
      </c>
      <c r="F440" s="208">
        <v>16267727.91</v>
      </c>
      <c r="G440" s="208">
        <v>0</v>
      </c>
    </row>
    <row r="441" spans="4:7">
      <c r="D441" s="211" t="s">
        <v>4298</v>
      </c>
      <c r="E441" s="208">
        <v>0</v>
      </c>
      <c r="F441" s="208">
        <v>4051905</v>
      </c>
      <c r="G441" s="208">
        <v>0</v>
      </c>
    </row>
    <row r="442" spans="4:7">
      <c r="D442" s="212" t="s">
        <v>4299</v>
      </c>
      <c r="E442" s="208">
        <v>0</v>
      </c>
      <c r="F442" s="208">
        <v>4051905</v>
      </c>
      <c r="G442" s="208">
        <v>0</v>
      </c>
    </row>
    <row r="443" spans="4:7">
      <c r="D443" s="211" t="s">
        <v>331</v>
      </c>
      <c r="E443" s="208">
        <v>7441709</v>
      </c>
      <c r="F443" s="208">
        <v>6444471</v>
      </c>
      <c r="G443" s="208">
        <v>1569706.24</v>
      </c>
    </row>
    <row r="444" spans="4:7">
      <c r="D444" s="212" t="s">
        <v>662</v>
      </c>
      <c r="E444" s="208">
        <v>7441709</v>
      </c>
      <c r="F444" s="208">
        <v>6444471</v>
      </c>
      <c r="G444" s="208">
        <v>1569706.24</v>
      </c>
    </row>
    <row r="445" spans="4:7">
      <c r="D445" s="211" t="s">
        <v>4197</v>
      </c>
      <c r="E445" s="208">
        <v>0</v>
      </c>
      <c r="F445" s="208">
        <v>16161409.75</v>
      </c>
      <c r="G445" s="208">
        <v>0</v>
      </c>
    </row>
    <row r="446" spans="4:7">
      <c r="D446" s="212" t="s">
        <v>4196</v>
      </c>
      <c r="E446" s="208">
        <v>0</v>
      </c>
      <c r="F446" s="208">
        <v>16161409.75</v>
      </c>
      <c r="G446" s="208">
        <v>0</v>
      </c>
    </row>
    <row r="447" spans="4:7">
      <c r="D447" s="211" t="s">
        <v>4140</v>
      </c>
      <c r="E447" s="208">
        <v>15235193</v>
      </c>
      <c r="F447" s="208">
        <v>9086912</v>
      </c>
      <c r="G447" s="208">
        <v>8000000</v>
      </c>
    </row>
    <row r="448" spans="4:7">
      <c r="D448" s="212" t="s">
        <v>2574</v>
      </c>
      <c r="E448" s="208">
        <v>15235193</v>
      </c>
      <c r="F448" s="208">
        <v>9086912</v>
      </c>
      <c r="G448" s="208">
        <v>8000000</v>
      </c>
    </row>
    <row r="449" spans="4:7">
      <c r="D449" s="211" t="s">
        <v>4139</v>
      </c>
      <c r="E449" s="208">
        <v>10000000</v>
      </c>
      <c r="F449" s="208">
        <v>41513903.989999995</v>
      </c>
      <c r="G449" s="208">
        <v>20444449.75</v>
      </c>
    </row>
    <row r="450" spans="4:7">
      <c r="D450" s="212" t="s">
        <v>995</v>
      </c>
      <c r="E450" s="208">
        <v>10000000</v>
      </c>
      <c r="F450" s="208">
        <v>41513903.989999995</v>
      </c>
      <c r="G450" s="208">
        <v>20444449.75</v>
      </c>
    </row>
    <row r="451" spans="4:7">
      <c r="D451" s="211" t="s">
        <v>332</v>
      </c>
      <c r="E451" s="208">
        <v>11834423</v>
      </c>
      <c r="F451" s="208">
        <v>11834423</v>
      </c>
      <c r="G451" s="208">
        <v>7919047.0300000003</v>
      </c>
    </row>
    <row r="452" spans="4:7">
      <c r="D452" s="212" t="s">
        <v>663</v>
      </c>
      <c r="E452" s="208">
        <v>11834423</v>
      </c>
      <c r="F452" s="208">
        <v>11834423</v>
      </c>
      <c r="G452" s="208">
        <v>7919047.0300000003</v>
      </c>
    </row>
    <row r="453" spans="4:7">
      <c r="D453" s="211" t="s">
        <v>4138</v>
      </c>
      <c r="E453" s="208">
        <v>33937524</v>
      </c>
      <c r="F453" s="208">
        <v>19440776.690000001</v>
      </c>
      <c r="G453" s="208">
        <v>19440776.690000001</v>
      </c>
    </row>
    <row r="454" spans="4:7">
      <c r="D454" s="212" t="s">
        <v>2575</v>
      </c>
      <c r="E454" s="208">
        <v>33937524</v>
      </c>
      <c r="F454" s="208">
        <v>19440776.690000001</v>
      </c>
      <c r="G454" s="208">
        <v>19440776.690000001</v>
      </c>
    </row>
    <row r="455" spans="4:7">
      <c r="D455" s="211" t="s">
        <v>2688</v>
      </c>
      <c r="E455" s="208">
        <v>10000000</v>
      </c>
      <c r="F455" s="208">
        <v>15841971.9</v>
      </c>
      <c r="G455" s="208">
        <v>8550034.6899999995</v>
      </c>
    </row>
    <row r="456" spans="4:7">
      <c r="D456" s="212" t="s">
        <v>996</v>
      </c>
      <c r="E456" s="208">
        <v>10000000</v>
      </c>
      <c r="F456" s="208">
        <v>5384426.9000000004</v>
      </c>
      <c r="G456" s="208">
        <v>4007159.38</v>
      </c>
    </row>
    <row r="457" spans="4:7">
      <c r="D457" s="212" t="s">
        <v>3226</v>
      </c>
      <c r="E457" s="208">
        <v>0</v>
      </c>
      <c r="F457" s="208">
        <v>10457545</v>
      </c>
      <c r="G457" s="208">
        <v>4542875.3099999996</v>
      </c>
    </row>
    <row r="458" spans="4:7">
      <c r="D458" s="211" t="s">
        <v>4137</v>
      </c>
      <c r="E458" s="208">
        <v>28339230</v>
      </c>
      <c r="F458" s="208">
        <v>578637.48</v>
      </c>
      <c r="G458" s="208">
        <v>0</v>
      </c>
    </row>
    <row r="459" spans="4:7">
      <c r="D459" s="212" t="s">
        <v>664</v>
      </c>
      <c r="E459" s="208">
        <v>28339230</v>
      </c>
      <c r="F459" s="208">
        <v>578637.48</v>
      </c>
      <c r="G459" s="208">
        <v>0</v>
      </c>
    </row>
    <row r="460" spans="4:7">
      <c r="D460" s="211" t="s">
        <v>333</v>
      </c>
      <c r="E460" s="208">
        <v>21792574</v>
      </c>
      <c r="F460" s="208">
        <v>121792574</v>
      </c>
      <c r="G460" s="208">
        <v>4217527.25</v>
      </c>
    </row>
    <row r="461" spans="4:7">
      <c r="D461" s="212" t="s">
        <v>665</v>
      </c>
      <c r="E461" s="208">
        <v>21792574</v>
      </c>
      <c r="F461" s="208">
        <v>121792574</v>
      </c>
      <c r="G461" s="208">
        <v>4217527.25</v>
      </c>
    </row>
    <row r="462" spans="4:7">
      <c r="D462" s="211" t="s">
        <v>1148</v>
      </c>
      <c r="E462" s="208">
        <v>6606206</v>
      </c>
      <c r="F462" s="208">
        <v>4080429.83</v>
      </c>
      <c r="G462" s="208">
        <v>0</v>
      </c>
    </row>
    <row r="463" spans="4:7">
      <c r="D463" s="212" t="s">
        <v>1149</v>
      </c>
      <c r="E463" s="208">
        <v>6606206</v>
      </c>
      <c r="F463" s="208">
        <v>4080429.83</v>
      </c>
      <c r="G463" s="208">
        <v>0</v>
      </c>
    </row>
    <row r="464" spans="4:7">
      <c r="D464" s="211" t="s">
        <v>1150</v>
      </c>
      <c r="E464" s="208">
        <v>11116179</v>
      </c>
      <c r="F464" s="208">
        <v>1.37</v>
      </c>
      <c r="G464" s="208">
        <v>0</v>
      </c>
    </row>
    <row r="465" spans="4:7">
      <c r="D465" s="212" t="s">
        <v>1151</v>
      </c>
      <c r="E465" s="208">
        <v>11116179</v>
      </c>
      <c r="F465" s="208">
        <v>1.37</v>
      </c>
      <c r="G465" s="208">
        <v>0</v>
      </c>
    </row>
    <row r="466" spans="4:7">
      <c r="D466" s="211" t="s">
        <v>1152</v>
      </c>
      <c r="E466" s="208">
        <v>11116179</v>
      </c>
      <c r="F466" s="208">
        <v>1.37</v>
      </c>
      <c r="G466" s="208">
        <v>0</v>
      </c>
    </row>
    <row r="467" spans="4:7">
      <c r="D467" s="212" t="s">
        <v>1153</v>
      </c>
      <c r="E467" s="208">
        <v>11116179</v>
      </c>
      <c r="F467" s="208">
        <v>1.37</v>
      </c>
      <c r="G467" s="208">
        <v>0</v>
      </c>
    </row>
    <row r="468" spans="4:7">
      <c r="D468" s="211" t="s">
        <v>1154</v>
      </c>
      <c r="E468" s="208">
        <v>11116179</v>
      </c>
      <c r="F468" s="208">
        <v>1.37</v>
      </c>
      <c r="G468" s="208">
        <v>0</v>
      </c>
    </row>
    <row r="469" spans="4:7">
      <c r="D469" s="212" t="s">
        <v>1155</v>
      </c>
      <c r="E469" s="208">
        <v>11116179</v>
      </c>
      <c r="F469" s="208">
        <v>1.37</v>
      </c>
      <c r="G469" s="208">
        <v>0</v>
      </c>
    </row>
    <row r="470" spans="4:7">
      <c r="D470" s="211" t="s">
        <v>1156</v>
      </c>
      <c r="E470" s="208">
        <v>12403731</v>
      </c>
      <c r="F470" s="208">
        <v>5853264.71</v>
      </c>
      <c r="G470" s="208">
        <v>4591953.34</v>
      </c>
    </row>
    <row r="471" spans="4:7">
      <c r="D471" s="212" t="s">
        <v>1157</v>
      </c>
      <c r="E471" s="208">
        <v>12403731</v>
      </c>
      <c r="F471" s="208">
        <v>5853264.71</v>
      </c>
      <c r="G471" s="208">
        <v>4591953.34</v>
      </c>
    </row>
    <row r="472" spans="4:7">
      <c r="D472" s="211" t="s">
        <v>1158</v>
      </c>
      <c r="E472" s="208">
        <v>4628889</v>
      </c>
      <c r="F472" s="208">
        <v>1</v>
      </c>
      <c r="G472" s="208">
        <v>0</v>
      </c>
    </row>
    <row r="473" spans="4:7">
      <c r="D473" s="212" t="s">
        <v>1159</v>
      </c>
      <c r="E473" s="208">
        <v>4628889</v>
      </c>
      <c r="F473" s="208">
        <v>1</v>
      </c>
      <c r="G473" s="208">
        <v>0</v>
      </c>
    </row>
    <row r="474" spans="4:7">
      <c r="D474" s="211" t="s">
        <v>1160</v>
      </c>
      <c r="E474" s="208">
        <v>4628889</v>
      </c>
      <c r="F474" s="208">
        <v>1</v>
      </c>
      <c r="G474" s="208">
        <v>0</v>
      </c>
    </row>
    <row r="475" spans="4:7">
      <c r="D475" s="212" t="s">
        <v>1161</v>
      </c>
      <c r="E475" s="208">
        <v>4628889</v>
      </c>
      <c r="F475" s="208">
        <v>1</v>
      </c>
      <c r="G475" s="208">
        <v>0</v>
      </c>
    </row>
    <row r="476" spans="4:7">
      <c r="D476" s="211" t="s">
        <v>1162</v>
      </c>
      <c r="E476" s="208">
        <v>11116179</v>
      </c>
      <c r="F476" s="208">
        <v>5026656.37</v>
      </c>
      <c r="G476" s="208">
        <v>0</v>
      </c>
    </row>
    <row r="477" spans="4:7">
      <c r="D477" s="212" t="s">
        <v>1163</v>
      </c>
      <c r="E477" s="208">
        <v>11116179</v>
      </c>
      <c r="F477" s="208">
        <v>5026656.37</v>
      </c>
      <c r="G477" s="208">
        <v>0</v>
      </c>
    </row>
    <row r="478" spans="4:7">
      <c r="D478" s="211" t="s">
        <v>1164</v>
      </c>
      <c r="E478" s="208">
        <v>12403731</v>
      </c>
      <c r="F478" s="208">
        <v>1</v>
      </c>
      <c r="G478" s="208">
        <v>0</v>
      </c>
    </row>
    <row r="479" spans="4:7">
      <c r="D479" s="212" t="s">
        <v>1165</v>
      </c>
      <c r="E479" s="208">
        <v>12403731</v>
      </c>
      <c r="F479" s="208">
        <v>1</v>
      </c>
      <c r="G479" s="208">
        <v>0</v>
      </c>
    </row>
    <row r="480" spans="4:7">
      <c r="D480" s="211" t="s">
        <v>1405</v>
      </c>
      <c r="E480" s="208">
        <v>6779437</v>
      </c>
      <c r="F480" s="208">
        <v>1539962.66</v>
      </c>
      <c r="G480" s="208">
        <v>1539961.66</v>
      </c>
    </row>
    <row r="481" spans="4:7">
      <c r="D481" s="212" t="s">
        <v>1406</v>
      </c>
      <c r="E481" s="208">
        <v>6779437</v>
      </c>
      <c r="F481" s="208">
        <v>1539962.66</v>
      </c>
      <c r="G481" s="208">
        <v>1539961.66</v>
      </c>
    </row>
    <row r="482" spans="4:7">
      <c r="D482" s="211" t="s">
        <v>4136</v>
      </c>
      <c r="E482" s="208">
        <v>11289410</v>
      </c>
      <c r="F482" s="208">
        <v>2482056.9500000002</v>
      </c>
      <c r="G482" s="208">
        <v>2482056.9500000002</v>
      </c>
    </row>
    <row r="483" spans="4:7">
      <c r="D483" s="212" t="s">
        <v>1407</v>
      </c>
      <c r="E483" s="208">
        <v>11289410</v>
      </c>
      <c r="F483" s="208">
        <v>2482056.9500000002</v>
      </c>
      <c r="G483" s="208">
        <v>2482056.9500000002</v>
      </c>
    </row>
    <row r="484" spans="4:7">
      <c r="D484" s="211" t="s">
        <v>334</v>
      </c>
      <c r="E484" s="208">
        <v>12204671</v>
      </c>
      <c r="F484" s="208">
        <v>10000000</v>
      </c>
      <c r="G484" s="208">
        <v>10000000</v>
      </c>
    </row>
    <row r="485" spans="4:7">
      <c r="D485" s="212" t="s">
        <v>666</v>
      </c>
      <c r="E485" s="208">
        <v>12204671</v>
      </c>
      <c r="F485" s="208">
        <v>10000000</v>
      </c>
      <c r="G485" s="208">
        <v>10000000</v>
      </c>
    </row>
    <row r="486" spans="4:7">
      <c r="D486" s="211" t="s">
        <v>4135</v>
      </c>
      <c r="E486" s="208">
        <v>11289410</v>
      </c>
      <c r="F486" s="208">
        <v>2540105.94</v>
      </c>
      <c r="G486" s="208">
        <v>2540104.1800000002</v>
      </c>
    </row>
    <row r="487" spans="4:7">
      <c r="D487" s="212" t="s">
        <v>1408</v>
      </c>
      <c r="E487" s="208">
        <v>11289410</v>
      </c>
      <c r="F487" s="208">
        <v>2540105.94</v>
      </c>
      <c r="G487" s="208">
        <v>2540104.1800000002</v>
      </c>
    </row>
    <row r="488" spans="4:7">
      <c r="D488" s="211" t="s">
        <v>972</v>
      </c>
      <c r="E488" s="208">
        <v>10896287</v>
      </c>
      <c r="F488" s="208">
        <v>10896287</v>
      </c>
      <c r="G488" s="208">
        <v>0</v>
      </c>
    </row>
    <row r="489" spans="4:7">
      <c r="D489" s="212" t="s">
        <v>973</v>
      </c>
      <c r="E489" s="208">
        <v>10896287</v>
      </c>
      <c r="F489" s="208">
        <v>10896287</v>
      </c>
      <c r="G489" s="208">
        <v>0</v>
      </c>
    </row>
    <row r="490" spans="4:7">
      <c r="D490" s="211" t="s">
        <v>4134</v>
      </c>
      <c r="E490" s="208">
        <v>11289410</v>
      </c>
      <c r="F490" s="208">
        <v>2540104.94</v>
      </c>
      <c r="G490" s="208">
        <v>2540104.19</v>
      </c>
    </row>
    <row r="491" spans="4:7">
      <c r="D491" s="212" t="s">
        <v>1409</v>
      </c>
      <c r="E491" s="208">
        <v>11289410</v>
      </c>
      <c r="F491" s="208">
        <v>2540104.94</v>
      </c>
      <c r="G491" s="208">
        <v>2540104.19</v>
      </c>
    </row>
    <row r="492" spans="4:7">
      <c r="D492" s="211" t="s">
        <v>335</v>
      </c>
      <c r="E492" s="208">
        <v>14249504</v>
      </c>
      <c r="F492" s="208">
        <v>12801624</v>
      </c>
      <c r="G492" s="208">
        <v>12252867.970000001</v>
      </c>
    </row>
    <row r="493" spans="4:7">
      <c r="D493" s="212" t="s">
        <v>667</v>
      </c>
      <c r="E493" s="208">
        <v>14249504</v>
      </c>
      <c r="F493" s="208">
        <v>12801624</v>
      </c>
      <c r="G493" s="208">
        <v>12252867.970000001</v>
      </c>
    </row>
    <row r="494" spans="4:7">
      <c r="D494" s="211" t="s">
        <v>1410</v>
      </c>
      <c r="E494" s="208">
        <v>11289410</v>
      </c>
      <c r="F494" s="208">
        <v>2540104.94</v>
      </c>
      <c r="G494" s="208">
        <v>2540104.19</v>
      </c>
    </row>
    <row r="495" spans="4:7">
      <c r="D495" s="212" t="s">
        <v>1411</v>
      </c>
      <c r="E495" s="208">
        <v>11289410</v>
      </c>
      <c r="F495" s="208">
        <v>2540104.94</v>
      </c>
      <c r="G495" s="208">
        <v>2540104.19</v>
      </c>
    </row>
    <row r="496" spans="4:7">
      <c r="D496" s="211" t="s">
        <v>1412</v>
      </c>
      <c r="E496" s="208">
        <v>11289410</v>
      </c>
      <c r="F496" s="208">
        <v>2540104.9500000002</v>
      </c>
      <c r="G496" s="208">
        <v>2540104.19</v>
      </c>
    </row>
    <row r="497" spans="4:7">
      <c r="D497" s="212" t="s">
        <v>1413</v>
      </c>
      <c r="E497" s="208">
        <v>11289410</v>
      </c>
      <c r="F497" s="208">
        <v>2540104.9500000002</v>
      </c>
      <c r="G497" s="208">
        <v>2540104.19</v>
      </c>
    </row>
    <row r="498" spans="4:7">
      <c r="D498" s="211" t="s">
        <v>4133</v>
      </c>
      <c r="E498" s="208">
        <v>4802120</v>
      </c>
      <c r="F498" s="208">
        <v>1</v>
      </c>
      <c r="G498" s="208">
        <v>0</v>
      </c>
    </row>
    <row r="499" spans="4:7">
      <c r="D499" s="212" t="s">
        <v>1414</v>
      </c>
      <c r="E499" s="208">
        <v>4802120</v>
      </c>
      <c r="F499" s="208">
        <v>1</v>
      </c>
      <c r="G499" s="208">
        <v>0</v>
      </c>
    </row>
    <row r="500" spans="4:7">
      <c r="D500" s="211" t="s">
        <v>336</v>
      </c>
      <c r="E500" s="208">
        <v>10203084</v>
      </c>
      <c r="F500" s="208">
        <v>17485892.789999999</v>
      </c>
      <c r="G500" s="208">
        <v>9069912.5299999993</v>
      </c>
    </row>
    <row r="501" spans="4:7">
      <c r="D501" s="212" t="s">
        <v>668</v>
      </c>
      <c r="E501" s="208">
        <v>10203084</v>
      </c>
      <c r="F501" s="208">
        <v>17485892.789999999</v>
      </c>
      <c r="G501" s="208">
        <v>9069912.5299999993</v>
      </c>
    </row>
    <row r="502" spans="4:7">
      <c r="D502" s="211" t="s">
        <v>1415</v>
      </c>
      <c r="E502" s="208">
        <v>11289410</v>
      </c>
      <c r="F502" s="208">
        <v>2</v>
      </c>
      <c r="G502" s="208">
        <v>0</v>
      </c>
    </row>
    <row r="503" spans="4:7">
      <c r="D503" s="212" t="s">
        <v>1416</v>
      </c>
      <c r="E503" s="208">
        <v>11289410</v>
      </c>
      <c r="F503" s="208">
        <v>2</v>
      </c>
      <c r="G503" s="208">
        <v>0</v>
      </c>
    </row>
    <row r="504" spans="4:7">
      <c r="D504" s="211" t="s">
        <v>4132</v>
      </c>
      <c r="E504" s="208">
        <v>4802120</v>
      </c>
      <c r="F504" s="208">
        <v>2</v>
      </c>
      <c r="G504" s="208">
        <v>0</v>
      </c>
    </row>
    <row r="505" spans="4:7">
      <c r="D505" s="212" t="s">
        <v>1417</v>
      </c>
      <c r="E505" s="208">
        <v>4802120</v>
      </c>
      <c r="F505" s="208">
        <v>2</v>
      </c>
      <c r="G505" s="208">
        <v>0</v>
      </c>
    </row>
    <row r="506" spans="4:7">
      <c r="D506" s="211" t="s">
        <v>337</v>
      </c>
      <c r="E506" s="208">
        <v>32892022</v>
      </c>
      <c r="F506" s="208">
        <v>5668426</v>
      </c>
      <c r="G506" s="208">
        <v>5668418.1500000004</v>
      </c>
    </row>
    <row r="507" spans="4:7">
      <c r="D507" s="212" t="s">
        <v>669</v>
      </c>
      <c r="E507" s="208">
        <v>32892022</v>
      </c>
      <c r="F507" s="208">
        <v>5668426</v>
      </c>
      <c r="G507" s="208">
        <v>5668418.1500000004</v>
      </c>
    </row>
    <row r="508" spans="4:7">
      <c r="D508" s="211" t="s">
        <v>4131</v>
      </c>
      <c r="E508" s="208">
        <v>6779437</v>
      </c>
      <c r="F508" s="208">
        <v>184992.68</v>
      </c>
      <c r="G508" s="208">
        <v>0</v>
      </c>
    </row>
    <row r="509" spans="4:7">
      <c r="D509" s="212" t="s">
        <v>1418</v>
      </c>
      <c r="E509" s="208">
        <v>6779437</v>
      </c>
      <c r="F509" s="208">
        <v>184992.68</v>
      </c>
      <c r="G509" s="208">
        <v>0</v>
      </c>
    </row>
    <row r="510" spans="4:7">
      <c r="D510" s="211" t="s">
        <v>2151</v>
      </c>
      <c r="E510" s="208">
        <v>21792574</v>
      </c>
      <c r="F510" s="208">
        <v>12329448.560000001</v>
      </c>
      <c r="G510" s="208">
        <v>12329448.560000001</v>
      </c>
    </row>
    <row r="511" spans="4:7">
      <c r="D511" s="212" t="s">
        <v>2152</v>
      </c>
      <c r="E511" s="208">
        <v>21792574</v>
      </c>
      <c r="F511" s="208">
        <v>12329448.560000001</v>
      </c>
      <c r="G511" s="208">
        <v>12329448.560000001</v>
      </c>
    </row>
    <row r="512" spans="4:7">
      <c r="D512" s="211" t="s">
        <v>1419</v>
      </c>
      <c r="E512" s="208">
        <v>12576962</v>
      </c>
      <c r="F512" s="208">
        <v>1</v>
      </c>
      <c r="G512" s="208">
        <v>0</v>
      </c>
    </row>
    <row r="513" spans="4:7">
      <c r="D513" s="212" t="s">
        <v>1420</v>
      </c>
      <c r="E513" s="208">
        <v>12576962</v>
      </c>
      <c r="F513" s="208">
        <v>1</v>
      </c>
      <c r="G513" s="208">
        <v>0</v>
      </c>
    </row>
    <row r="514" spans="4:7">
      <c r="D514" s="211" t="s">
        <v>338</v>
      </c>
      <c r="E514" s="208">
        <v>56668645</v>
      </c>
      <c r="F514" s="208">
        <v>74347501.540000007</v>
      </c>
      <c r="G514" s="208">
        <v>57912351.140000001</v>
      </c>
    </row>
    <row r="515" spans="4:7">
      <c r="D515" s="212" t="s">
        <v>670</v>
      </c>
      <c r="E515" s="208">
        <v>56668645</v>
      </c>
      <c r="F515" s="208">
        <v>57912351.140000001</v>
      </c>
      <c r="G515" s="208">
        <v>57912351.140000001</v>
      </c>
    </row>
    <row r="516" spans="4:7">
      <c r="D516" s="212" t="s">
        <v>3712</v>
      </c>
      <c r="E516" s="208">
        <v>0</v>
      </c>
      <c r="F516" s="208">
        <v>16435150.4</v>
      </c>
      <c r="G516" s="208">
        <v>0</v>
      </c>
    </row>
    <row r="517" spans="4:7">
      <c r="D517" s="211" t="s">
        <v>339</v>
      </c>
      <c r="E517" s="208">
        <v>86721396</v>
      </c>
      <c r="F517" s="208">
        <v>21079079</v>
      </c>
      <c r="G517" s="208">
        <v>20728401.579999998</v>
      </c>
    </row>
    <row r="518" spans="4:7">
      <c r="D518" s="212" t="s">
        <v>671</v>
      </c>
      <c r="E518" s="208">
        <v>74143721</v>
      </c>
      <c r="F518" s="208">
        <v>2</v>
      </c>
      <c r="G518" s="208">
        <v>0</v>
      </c>
    </row>
    <row r="519" spans="4:7">
      <c r="D519" s="212" t="s">
        <v>672</v>
      </c>
      <c r="E519" s="208">
        <v>6797056</v>
      </c>
      <c r="F519" s="208">
        <v>6251910</v>
      </c>
      <c r="G519" s="208">
        <v>6251910</v>
      </c>
    </row>
    <row r="520" spans="4:7">
      <c r="D520" s="212" t="s">
        <v>2798</v>
      </c>
      <c r="E520" s="208">
        <v>5780619</v>
      </c>
      <c r="F520" s="208">
        <v>14827167</v>
      </c>
      <c r="G520" s="208">
        <v>14476491.58</v>
      </c>
    </row>
    <row r="521" spans="4:7">
      <c r="D521" s="211" t="s">
        <v>4130</v>
      </c>
      <c r="E521" s="208">
        <v>82008</v>
      </c>
      <c r="F521" s="208">
        <v>0</v>
      </c>
      <c r="G521" s="208">
        <v>0</v>
      </c>
    </row>
    <row r="522" spans="4:7">
      <c r="D522" s="212" t="s">
        <v>672</v>
      </c>
      <c r="E522" s="208">
        <v>82008</v>
      </c>
      <c r="F522" s="208">
        <v>0</v>
      </c>
      <c r="G522" s="208">
        <v>0</v>
      </c>
    </row>
    <row r="523" spans="4:7">
      <c r="D523" s="211" t="s">
        <v>340</v>
      </c>
      <c r="E523" s="208">
        <v>20216062</v>
      </c>
      <c r="F523" s="208">
        <v>5216062</v>
      </c>
      <c r="G523" s="208">
        <v>0</v>
      </c>
    </row>
    <row r="524" spans="4:7">
      <c r="D524" s="212" t="s">
        <v>673</v>
      </c>
      <c r="E524" s="208">
        <v>20216062</v>
      </c>
      <c r="F524" s="208">
        <v>5216062</v>
      </c>
      <c r="G524" s="208">
        <v>0</v>
      </c>
    </row>
    <row r="525" spans="4:7">
      <c r="D525" s="211" t="s">
        <v>4129</v>
      </c>
      <c r="E525" s="208">
        <v>7819574</v>
      </c>
      <c r="F525" s="208">
        <v>819574</v>
      </c>
      <c r="G525" s="208">
        <v>0</v>
      </c>
    </row>
    <row r="526" spans="4:7">
      <c r="D526" s="212" t="s">
        <v>674</v>
      </c>
      <c r="E526" s="208">
        <v>7819574</v>
      </c>
      <c r="F526" s="208">
        <v>819574</v>
      </c>
      <c r="G526" s="208">
        <v>0</v>
      </c>
    </row>
    <row r="527" spans="4:7">
      <c r="D527" s="211" t="s">
        <v>4128</v>
      </c>
      <c r="E527" s="208">
        <v>15458511</v>
      </c>
      <c r="F527" s="208">
        <v>3699744</v>
      </c>
      <c r="G527" s="208">
        <v>3699743</v>
      </c>
    </row>
    <row r="528" spans="4:7">
      <c r="D528" s="212" t="s">
        <v>675</v>
      </c>
      <c r="E528" s="208">
        <v>8857004</v>
      </c>
      <c r="F528" s="208">
        <v>3699743</v>
      </c>
      <c r="G528" s="208">
        <v>3699743</v>
      </c>
    </row>
    <row r="529" spans="4:7">
      <c r="D529" s="212" t="s">
        <v>2826</v>
      </c>
      <c r="E529" s="208">
        <v>6601507</v>
      </c>
      <c r="F529" s="208">
        <v>1</v>
      </c>
      <c r="G529" s="208">
        <v>0</v>
      </c>
    </row>
    <row r="530" spans="4:7">
      <c r="D530" s="211" t="s">
        <v>2827</v>
      </c>
      <c r="E530" s="208">
        <v>7473189</v>
      </c>
      <c r="F530" s="208">
        <v>3</v>
      </c>
      <c r="G530" s="208">
        <v>0</v>
      </c>
    </row>
    <row r="531" spans="4:7">
      <c r="D531" s="212" t="s">
        <v>2828</v>
      </c>
      <c r="E531" s="208">
        <v>7473189</v>
      </c>
      <c r="F531" s="208">
        <v>3</v>
      </c>
      <c r="G531" s="208">
        <v>0</v>
      </c>
    </row>
    <row r="532" spans="4:7">
      <c r="D532" s="211" t="s">
        <v>2829</v>
      </c>
      <c r="E532" s="208">
        <v>7477542</v>
      </c>
      <c r="F532" s="208">
        <v>2</v>
      </c>
      <c r="G532" s="208">
        <v>0</v>
      </c>
    </row>
    <row r="533" spans="4:7">
      <c r="D533" s="212" t="s">
        <v>2830</v>
      </c>
      <c r="E533" s="208">
        <v>7477542</v>
      </c>
      <c r="F533" s="208">
        <v>2</v>
      </c>
      <c r="G533" s="208">
        <v>0</v>
      </c>
    </row>
    <row r="534" spans="4:7">
      <c r="D534" s="211" t="s">
        <v>3711</v>
      </c>
      <c r="E534" s="208">
        <v>0</v>
      </c>
      <c r="F534" s="208">
        <v>4046547.86</v>
      </c>
      <c r="G534" s="208">
        <v>0</v>
      </c>
    </row>
    <row r="535" spans="4:7">
      <c r="D535" s="212" t="s">
        <v>3710</v>
      </c>
      <c r="E535" s="208">
        <v>0</v>
      </c>
      <c r="F535" s="208">
        <v>4046547.86</v>
      </c>
      <c r="G535" s="208">
        <v>0</v>
      </c>
    </row>
    <row r="536" spans="4:7">
      <c r="D536" s="211" t="s">
        <v>341</v>
      </c>
      <c r="E536" s="208">
        <v>15366806</v>
      </c>
      <c r="F536" s="208">
        <v>12952806</v>
      </c>
      <c r="G536" s="208">
        <v>12948211.52</v>
      </c>
    </row>
    <row r="537" spans="4:7">
      <c r="D537" s="212" t="s">
        <v>676</v>
      </c>
      <c r="E537" s="208">
        <v>15366806</v>
      </c>
      <c r="F537" s="208">
        <v>12952806</v>
      </c>
      <c r="G537" s="208">
        <v>12948211.52</v>
      </c>
    </row>
    <row r="538" spans="4:7">
      <c r="D538" s="211" t="s">
        <v>4127</v>
      </c>
      <c r="E538" s="208">
        <v>0</v>
      </c>
      <c r="F538" s="208">
        <v>1341779.49</v>
      </c>
      <c r="G538" s="208">
        <v>0</v>
      </c>
    </row>
    <row r="539" spans="4:7">
      <c r="D539" s="212" t="s">
        <v>3576</v>
      </c>
      <c r="E539" s="208">
        <v>0</v>
      </c>
      <c r="F539" s="208">
        <v>1341779.49</v>
      </c>
      <c r="G539" s="208">
        <v>0</v>
      </c>
    </row>
    <row r="540" spans="4:7">
      <c r="D540" s="211" t="s">
        <v>342</v>
      </c>
      <c r="E540" s="208">
        <v>9160677</v>
      </c>
      <c r="F540" s="208">
        <v>7632305</v>
      </c>
      <c r="G540" s="208">
        <v>5951196</v>
      </c>
    </row>
    <row r="541" spans="4:7">
      <c r="D541" s="212" t="s">
        <v>677</v>
      </c>
      <c r="E541" s="208">
        <v>9160677</v>
      </c>
      <c r="F541" s="208">
        <v>7632305</v>
      </c>
      <c r="G541" s="208">
        <v>5951196</v>
      </c>
    </row>
    <row r="542" spans="4:7">
      <c r="D542" s="211" t="s">
        <v>3575</v>
      </c>
      <c r="E542" s="208">
        <v>0</v>
      </c>
      <c r="F542" s="208">
        <v>1341779.49</v>
      </c>
      <c r="G542" s="208">
        <v>0</v>
      </c>
    </row>
    <row r="543" spans="4:7">
      <c r="D543" s="212" t="s">
        <v>3574</v>
      </c>
      <c r="E543" s="208">
        <v>0</v>
      </c>
      <c r="F543" s="208">
        <v>1341779.49</v>
      </c>
      <c r="G543" s="208">
        <v>0</v>
      </c>
    </row>
    <row r="544" spans="4:7">
      <c r="D544" s="211" t="s">
        <v>3573</v>
      </c>
      <c r="E544" s="208">
        <v>0</v>
      </c>
      <c r="F544" s="208">
        <v>1341779.49</v>
      </c>
      <c r="G544" s="208">
        <v>0</v>
      </c>
    </row>
    <row r="545" spans="4:7">
      <c r="D545" s="212" t="s">
        <v>3572</v>
      </c>
      <c r="E545" s="208">
        <v>0</v>
      </c>
      <c r="F545" s="208">
        <v>1341779.49</v>
      </c>
      <c r="G545" s="208">
        <v>0</v>
      </c>
    </row>
    <row r="546" spans="4:7">
      <c r="D546" s="211" t="s">
        <v>3571</v>
      </c>
      <c r="E546" s="208">
        <v>0</v>
      </c>
      <c r="F546" s="208">
        <v>1341779.49</v>
      </c>
      <c r="G546" s="208">
        <v>0</v>
      </c>
    </row>
    <row r="547" spans="4:7">
      <c r="D547" s="212" t="s">
        <v>3570</v>
      </c>
      <c r="E547" s="208">
        <v>0</v>
      </c>
      <c r="F547" s="208">
        <v>1341779.49</v>
      </c>
      <c r="G547" s="208">
        <v>0</v>
      </c>
    </row>
    <row r="548" spans="4:7">
      <c r="D548" s="211" t="s">
        <v>1063</v>
      </c>
      <c r="E548" s="208">
        <v>3343087</v>
      </c>
      <c r="F548" s="208">
        <v>0</v>
      </c>
      <c r="G548" s="208">
        <v>0</v>
      </c>
    </row>
    <row r="549" spans="4:7">
      <c r="D549" s="212" t="s">
        <v>1064</v>
      </c>
      <c r="E549" s="208">
        <v>3343087</v>
      </c>
      <c r="F549" s="208">
        <v>0</v>
      </c>
      <c r="G549" s="208">
        <v>0</v>
      </c>
    </row>
    <row r="550" spans="4:7">
      <c r="D550" s="211" t="s">
        <v>2749</v>
      </c>
      <c r="E550" s="208">
        <v>8357720</v>
      </c>
      <c r="F550" s="208">
        <v>0</v>
      </c>
      <c r="G550" s="208">
        <v>0</v>
      </c>
    </row>
    <row r="551" spans="4:7">
      <c r="D551" s="212" t="s">
        <v>2750</v>
      </c>
      <c r="E551" s="208">
        <v>8357720</v>
      </c>
      <c r="F551" s="208">
        <v>0</v>
      </c>
      <c r="G551" s="208">
        <v>0</v>
      </c>
    </row>
    <row r="552" spans="4:7">
      <c r="D552" s="211" t="s">
        <v>3709</v>
      </c>
      <c r="E552" s="208">
        <v>0</v>
      </c>
      <c r="F552" s="208">
        <v>12050501.359999999</v>
      </c>
      <c r="G552" s="208">
        <v>12050496.359999999</v>
      </c>
    </row>
    <row r="553" spans="4:7">
      <c r="D553" s="212" t="s">
        <v>3708</v>
      </c>
      <c r="E553" s="208">
        <v>0</v>
      </c>
      <c r="F553" s="208">
        <v>12050501.359999999</v>
      </c>
      <c r="G553" s="208">
        <v>12050496.359999999</v>
      </c>
    </row>
    <row r="554" spans="4:7">
      <c r="D554" s="211" t="s">
        <v>3095</v>
      </c>
      <c r="E554" s="208">
        <v>0</v>
      </c>
      <c r="F554" s="208">
        <v>15943994</v>
      </c>
      <c r="G554" s="208">
        <v>0</v>
      </c>
    </row>
    <row r="555" spans="4:7">
      <c r="D555" s="212" t="s">
        <v>3096</v>
      </c>
      <c r="E555" s="208">
        <v>0</v>
      </c>
      <c r="F555" s="208">
        <v>15943994</v>
      </c>
      <c r="G555" s="208">
        <v>0</v>
      </c>
    </row>
    <row r="556" spans="4:7">
      <c r="D556" s="211" t="s">
        <v>3097</v>
      </c>
      <c r="E556" s="208">
        <v>0</v>
      </c>
      <c r="F556" s="208">
        <v>6462001</v>
      </c>
      <c r="G556" s="208">
        <v>1693855.6</v>
      </c>
    </row>
    <row r="557" spans="4:7">
      <c r="D557" s="212" t="s">
        <v>3098</v>
      </c>
      <c r="E557" s="208">
        <v>0</v>
      </c>
      <c r="F557" s="208">
        <v>6462001</v>
      </c>
      <c r="G557" s="208">
        <v>1693855.6</v>
      </c>
    </row>
    <row r="558" spans="4:7">
      <c r="D558" s="211" t="s">
        <v>3099</v>
      </c>
      <c r="E558" s="208">
        <v>0</v>
      </c>
      <c r="F558" s="208">
        <v>9462000</v>
      </c>
      <c r="G558" s="208">
        <v>0</v>
      </c>
    </row>
    <row r="559" spans="4:7">
      <c r="D559" s="212" t="s">
        <v>3100</v>
      </c>
      <c r="E559" s="208">
        <v>0</v>
      </c>
      <c r="F559" s="208">
        <v>9462000</v>
      </c>
      <c r="G559" s="208">
        <v>0</v>
      </c>
    </row>
    <row r="560" spans="4:7">
      <c r="D560" s="211" t="s">
        <v>3101</v>
      </c>
      <c r="E560" s="208">
        <v>0</v>
      </c>
      <c r="F560" s="208">
        <v>14340059.02</v>
      </c>
      <c r="G560" s="208">
        <v>0</v>
      </c>
    </row>
    <row r="561" spans="4:7">
      <c r="D561" s="212" t="s">
        <v>3102</v>
      </c>
      <c r="E561" s="208">
        <v>0</v>
      </c>
      <c r="F561" s="208">
        <v>14340059.02</v>
      </c>
      <c r="G561" s="208">
        <v>0</v>
      </c>
    </row>
    <row r="562" spans="4:7">
      <c r="D562" s="209" t="s">
        <v>283</v>
      </c>
      <c r="E562" s="210">
        <v>18551684</v>
      </c>
      <c r="F562" s="210">
        <v>321692318.08999997</v>
      </c>
      <c r="G562" s="210">
        <v>146796952.13</v>
      </c>
    </row>
    <row r="563" spans="4:7">
      <c r="D563" s="211" t="s">
        <v>2831</v>
      </c>
      <c r="E563" s="208">
        <v>1372434</v>
      </c>
      <c r="F563" s="208">
        <v>6692318.0899999999</v>
      </c>
      <c r="G563" s="208">
        <v>4203214.12</v>
      </c>
    </row>
    <row r="564" spans="4:7">
      <c r="D564" s="212" t="s">
        <v>2512</v>
      </c>
      <c r="E564" s="208">
        <v>1372434</v>
      </c>
      <c r="F564" s="208">
        <v>6692318.0899999999</v>
      </c>
      <c r="G564" s="208">
        <v>4203214.12</v>
      </c>
    </row>
    <row r="565" spans="4:7">
      <c r="D565" s="211" t="s">
        <v>4126</v>
      </c>
      <c r="E565" s="208">
        <v>2874885</v>
      </c>
      <c r="F565" s="208">
        <v>0</v>
      </c>
      <c r="G565" s="208">
        <v>0</v>
      </c>
    </row>
    <row r="566" spans="4:7">
      <c r="D566" s="212" t="s">
        <v>2514</v>
      </c>
      <c r="E566" s="208">
        <v>2874885</v>
      </c>
      <c r="F566" s="208">
        <v>0</v>
      </c>
      <c r="G566" s="208">
        <v>0</v>
      </c>
    </row>
    <row r="567" spans="4:7">
      <c r="D567" s="211" t="s">
        <v>4125</v>
      </c>
      <c r="E567" s="208">
        <v>3641703</v>
      </c>
      <c r="F567" s="208">
        <v>0</v>
      </c>
      <c r="G567" s="208">
        <v>0</v>
      </c>
    </row>
    <row r="568" spans="4:7">
      <c r="D568" s="212" t="s">
        <v>2513</v>
      </c>
      <c r="E568" s="208">
        <v>3641703</v>
      </c>
      <c r="F568" s="208">
        <v>0</v>
      </c>
      <c r="G568" s="208">
        <v>0</v>
      </c>
    </row>
    <row r="569" spans="4:7">
      <c r="D569" s="211" t="s">
        <v>4124</v>
      </c>
      <c r="E569" s="208">
        <v>10662662</v>
      </c>
      <c r="F569" s="208">
        <v>0</v>
      </c>
      <c r="G569" s="208">
        <v>0</v>
      </c>
    </row>
    <row r="570" spans="4:7">
      <c r="D570" s="212" t="s">
        <v>2515</v>
      </c>
      <c r="E570" s="208">
        <v>10662662</v>
      </c>
      <c r="F570" s="208">
        <v>0</v>
      </c>
      <c r="G570" s="208">
        <v>0</v>
      </c>
    </row>
    <row r="571" spans="4:7">
      <c r="D571" s="211" t="s">
        <v>339</v>
      </c>
      <c r="E571" s="208">
        <v>0</v>
      </c>
      <c r="F571" s="208">
        <v>15000000</v>
      </c>
      <c r="G571" s="208">
        <v>0</v>
      </c>
    </row>
    <row r="572" spans="4:7">
      <c r="D572" s="212" t="s">
        <v>671</v>
      </c>
      <c r="E572" s="208">
        <v>0</v>
      </c>
      <c r="F572" s="208">
        <v>15000000</v>
      </c>
      <c r="G572" s="208">
        <v>0</v>
      </c>
    </row>
    <row r="573" spans="4:7">
      <c r="D573" s="211" t="s">
        <v>3133</v>
      </c>
      <c r="E573" s="208">
        <v>0</v>
      </c>
      <c r="F573" s="208">
        <v>300000000</v>
      </c>
      <c r="G573" s="208">
        <v>142593738.00999999</v>
      </c>
    </row>
    <row r="574" spans="4:7">
      <c r="D574" s="212" t="s">
        <v>3134</v>
      </c>
      <c r="E574" s="208">
        <v>0</v>
      </c>
      <c r="F574" s="208">
        <v>300000000</v>
      </c>
      <c r="G574" s="208">
        <v>142593738.00999999</v>
      </c>
    </row>
    <row r="575" spans="4:7">
      <c r="D575" s="209" t="s">
        <v>298</v>
      </c>
      <c r="E575" s="210">
        <v>0</v>
      </c>
      <c r="F575" s="210">
        <v>14824026.689999999</v>
      </c>
      <c r="G575" s="210">
        <v>0</v>
      </c>
    </row>
    <row r="576" spans="4:7">
      <c r="D576" s="211" t="s">
        <v>3287</v>
      </c>
      <c r="E576" s="208">
        <v>0</v>
      </c>
      <c r="F576" s="208">
        <v>14824026.689999999</v>
      </c>
      <c r="G576" s="208">
        <v>0</v>
      </c>
    </row>
    <row r="577" spans="4:7">
      <c r="D577" s="212" t="s">
        <v>3286</v>
      </c>
      <c r="E577" s="208">
        <v>0</v>
      </c>
      <c r="F577" s="208">
        <v>14824026.689999999</v>
      </c>
      <c r="G577" s="208">
        <v>0</v>
      </c>
    </row>
    <row r="578" spans="4:7">
      <c r="D578" s="209" t="s">
        <v>284</v>
      </c>
      <c r="E578" s="210">
        <v>262241299</v>
      </c>
      <c r="F578" s="210">
        <v>257399788.49000001</v>
      </c>
      <c r="G578" s="210">
        <v>205714436.84999993</v>
      </c>
    </row>
    <row r="579" spans="4:7">
      <c r="D579" s="211" t="s">
        <v>324</v>
      </c>
      <c r="E579" s="208">
        <v>262241299</v>
      </c>
      <c r="F579" s="208">
        <v>257399788.49000001</v>
      </c>
      <c r="G579" s="208">
        <v>205714436.84999993</v>
      </c>
    </row>
    <row r="580" spans="4:7">
      <c r="D580" s="212" t="s">
        <v>4211</v>
      </c>
      <c r="E580" s="208">
        <v>262241299</v>
      </c>
      <c r="F580" s="208">
        <v>257399788.49000001</v>
      </c>
      <c r="G580" s="208">
        <v>205714436.84999993</v>
      </c>
    </row>
    <row r="581" spans="4:7">
      <c r="D581" s="178" t="s">
        <v>343</v>
      </c>
      <c r="E581" s="208">
        <v>1970776375</v>
      </c>
      <c r="F581" s="208">
        <v>1511909726.3700006</v>
      </c>
      <c r="G581" s="208">
        <v>957850503.51999986</v>
      </c>
    </row>
    <row r="582" spans="4:7">
      <c r="D582" s="209" t="s">
        <v>281</v>
      </c>
      <c r="E582" s="210">
        <v>1970776375</v>
      </c>
      <c r="F582" s="210">
        <v>1511909726.3700006</v>
      </c>
      <c r="G582" s="210">
        <v>957850503.51999986</v>
      </c>
    </row>
    <row r="583" spans="4:7">
      <c r="D583" s="211" t="s">
        <v>2689</v>
      </c>
      <c r="E583" s="208">
        <v>1250000000</v>
      </c>
      <c r="F583" s="208">
        <v>900000000</v>
      </c>
      <c r="G583" s="208">
        <v>566068789.00999999</v>
      </c>
    </row>
    <row r="584" spans="4:7">
      <c r="D584" s="212" t="s">
        <v>678</v>
      </c>
      <c r="E584" s="208">
        <v>1250000000</v>
      </c>
      <c r="F584" s="208">
        <v>900000000</v>
      </c>
      <c r="G584" s="208">
        <v>566068789.00999999</v>
      </c>
    </row>
    <row r="585" spans="4:7">
      <c r="D585" s="211" t="s">
        <v>997</v>
      </c>
      <c r="E585" s="208">
        <v>70393227</v>
      </c>
      <c r="F585" s="208">
        <v>1</v>
      </c>
      <c r="G585" s="208">
        <v>0</v>
      </c>
    </row>
    <row r="586" spans="4:7">
      <c r="D586" s="212" t="s">
        <v>998</v>
      </c>
      <c r="E586" s="208">
        <v>70393227</v>
      </c>
      <c r="F586" s="208">
        <v>1</v>
      </c>
      <c r="G586" s="208">
        <v>0</v>
      </c>
    </row>
    <row r="587" spans="4:7">
      <c r="D587" s="211" t="s">
        <v>3707</v>
      </c>
      <c r="E587" s="208">
        <v>0</v>
      </c>
      <c r="F587" s="208">
        <v>46000852.869999997</v>
      </c>
      <c r="G587" s="208">
        <v>36800682.289999999</v>
      </c>
    </row>
    <row r="588" spans="4:7">
      <c r="D588" s="212" t="s">
        <v>3706</v>
      </c>
      <c r="E588" s="208">
        <v>0</v>
      </c>
      <c r="F588" s="208">
        <v>46000852.869999997</v>
      </c>
      <c r="G588" s="208">
        <v>36800682.289999999</v>
      </c>
    </row>
    <row r="589" spans="4:7">
      <c r="D589" s="211" t="s">
        <v>1166</v>
      </c>
      <c r="E589" s="208">
        <v>12403731</v>
      </c>
      <c r="F589" s="208">
        <v>10853264.710000001</v>
      </c>
      <c r="G589" s="208">
        <v>7197497.5800000001</v>
      </c>
    </row>
    <row r="590" spans="4:7">
      <c r="D590" s="212" t="s">
        <v>1167</v>
      </c>
      <c r="E590" s="208">
        <v>12403731</v>
      </c>
      <c r="F590" s="208">
        <v>10853264.710000001</v>
      </c>
      <c r="G590" s="208">
        <v>7197497.5800000001</v>
      </c>
    </row>
    <row r="591" spans="4:7">
      <c r="D591" s="211" t="s">
        <v>4123</v>
      </c>
      <c r="E591" s="208">
        <v>33243422</v>
      </c>
      <c r="F591" s="208">
        <v>642200</v>
      </c>
      <c r="G591" s="208">
        <v>0</v>
      </c>
    </row>
    <row r="592" spans="4:7">
      <c r="D592" s="212" t="s">
        <v>2576</v>
      </c>
      <c r="E592" s="208">
        <v>33243422</v>
      </c>
      <c r="F592" s="208">
        <v>642200</v>
      </c>
      <c r="G592" s="208">
        <v>0</v>
      </c>
    </row>
    <row r="593" spans="4:7">
      <c r="D593" s="211" t="s">
        <v>1168</v>
      </c>
      <c r="E593" s="208">
        <v>6606206</v>
      </c>
      <c r="F593" s="208">
        <v>5780429.8300000001</v>
      </c>
      <c r="G593" s="208">
        <v>2201507.4700000002</v>
      </c>
    </row>
    <row r="594" spans="4:7">
      <c r="D594" s="212" t="s">
        <v>1169</v>
      </c>
      <c r="E594" s="208">
        <v>6606206</v>
      </c>
      <c r="F594" s="208">
        <v>5780429.8300000001</v>
      </c>
      <c r="G594" s="208">
        <v>2201507.4700000002</v>
      </c>
    </row>
    <row r="595" spans="4:7">
      <c r="D595" s="211" t="s">
        <v>1170</v>
      </c>
      <c r="E595" s="208">
        <v>11116179</v>
      </c>
      <c r="F595" s="208">
        <v>9726656.3699999992</v>
      </c>
      <c r="G595" s="208">
        <v>4786325.79</v>
      </c>
    </row>
    <row r="596" spans="4:7">
      <c r="D596" s="212" t="s">
        <v>1171</v>
      </c>
      <c r="E596" s="208">
        <v>11116179</v>
      </c>
      <c r="F596" s="208">
        <v>9726656.3699999992</v>
      </c>
      <c r="G596" s="208">
        <v>4786325.79</v>
      </c>
    </row>
    <row r="597" spans="4:7">
      <c r="D597" s="211" t="s">
        <v>4122</v>
      </c>
      <c r="E597" s="208">
        <v>62324114</v>
      </c>
      <c r="F597" s="208">
        <v>57907123.740000002</v>
      </c>
      <c r="G597" s="208">
        <v>44677154.410000004</v>
      </c>
    </row>
    <row r="598" spans="4:7">
      <c r="D598" s="212" t="s">
        <v>2577</v>
      </c>
      <c r="E598" s="208">
        <v>62324114</v>
      </c>
      <c r="F598" s="208">
        <v>57907123.740000002</v>
      </c>
      <c r="G598" s="208">
        <v>44677154.410000004</v>
      </c>
    </row>
    <row r="599" spans="4:7">
      <c r="D599" s="211" t="s">
        <v>1172</v>
      </c>
      <c r="E599" s="208">
        <v>6606206</v>
      </c>
      <c r="F599" s="208">
        <v>1.83</v>
      </c>
      <c r="G599" s="208">
        <v>0</v>
      </c>
    </row>
    <row r="600" spans="4:7">
      <c r="D600" s="212" t="s">
        <v>1173</v>
      </c>
      <c r="E600" s="208">
        <v>6606206</v>
      </c>
      <c r="F600" s="208">
        <v>1.83</v>
      </c>
      <c r="G600" s="208">
        <v>0</v>
      </c>
    </row>
    <row r="601" spans="4:7">
      <c r="D601" s="211" t="s">
        <v>344</v>
      </c>
      <c r="E601" s="208">
        <v>18028485</v>
      </c>
      <c r="F601" s="208">
        <v>92923923.959999993</v>
      </c>
      <c r="G601" s="208">
        <v>56471982.439999998</v>
      </c>
    </row>
    <row r="602" spans="4:7">
      <c r="D602" s="212" t="s">
        <v>679</v>
      </c>
      <c r="E602" s="208">
        <v>18028485</v>
      </c>
      <c r="F602" s="208">
        <v>92923923.959999993</v>
      </c>
      <c r="G602" s="208">
        <v>56471982.439999998</v>
      </c>
    </row>
    <row r="603" spans="4:7">
      <c r="D603" s="211" t="s">
        <v>4121</v>
      </c>
      <c r="E603" s="208">
        <v>17933797</v>
      </c>
      <c r="F603" s="208">
        <v>17012305</v>
      </c>
      <c r="G603" s="208">
        <v>15019913.9</v>
      </c>
    </row>
    <row r="604" spans="4:7">
      <c r="D604" s="212" t="s">
        <v>2578</v>
      </c>
      <c r="E604" s="208">
        <v>17933797</v>
      </c>
      <c r="F604" s="208">
        <v>17012305</v>
      </c>
      <c r="G604" s="208">
        <v>15019913.9</v>
      </c>
    </row>
    <row r="605" spans="4:7">
      <c r="D605" s="211" t="s">
        <v>2579</v>
      </c>
      <c r="E605" s="208">
        <v>27747236</v>
      </c>
      <c r="F605" s="208">
        <v>16086407</v>
      </c>
      <c r="G605" s="208">
        <v>9949598.4000000004</v>
      </c>
    </row>
    <row r="606" spans="4:7">
      <c r="D606" s="212" t="s">
        <v>2580</v>
      </c>
      <c r="E606" s="208">
        <v>27747236</v>
      </c>
      <c r="F606" s="208">
        <v>16086407</v>
      </c>
      <c r="G606" s="208">
        <v>9949598.4000000004</v>
      </c>
    </row>
    <row r="607" spans="4:7">
      <c r="D607" s="211" t="s">
        <v>345</v>
      </c>
      <c r="E607" s="208">
        <v>7086485</v>
      </c>
      <c r="F607" s="208">
        <v>24175849.18</v>
      </c>
      <c r="G607" s="208">
        <v>24175848.18</v>
      </c>
    </row>
    <row r="608" spans="4:7">
      <c r="D608" s="212" t="s">
        <v>680</v>
      </c>
      <c r="E608" s="208">
        <v>7086485</v>
      </c>
      <c r="F608" s="208">
        <v>24175849.18</v>
      </c>
      <c r="G608" s="208">
        <v>24175848.18</v>
      </c>
    </row>
    <row r="609" spans="4:7">
      <c r="D609" s="211" t="s">
        <v>3135</v>
      </c>
      <c r="E609" s="208">
        <v>0</v>
      </c>
      <c r="F609" s="208">
        <v>28643450.190000001</v>
      </c>
      <c r="G609" s="208">
        <v>25648801.609999999</v>
      </c>
    </row>
    <row r="610" spans="4:7">
      <c r="D610" s="212" t="s">
        <v>3136</v>
      </c>
      <c r="E610" s="208">
        <v>0</v>
      </c>
      <c r="F610" s="208">
        <v>28643450.190000001</v>
      </c>
      <c r="G610" s="208">
        <v>25648801.609999999</v>
      </c>
    </row>
    <row r="611" spans="4:7">
      <c r="D611" s="211" t="s">
        <v>3137</v>
      </c>
      <c r="E611" s="208">
        <v>0</v>
      </c>
      <c r="F611" s="208">
        <v>31195442.420000002</v>
      </c>
      <c r="G611" s="208">
        <v>29480169.829999998</v>
      </c>
    </row>
    <row r="612" spans="4:7">
      <c r="D612" s="212" t="s">
        <v>3138</v>
      </c>
      <c r="E612" s="208">
        <v>0</v>
      </c>
      <c r="F612" s="208">
        <v>31195442.420000002</v>
      </c>
      <c r="G612" s="208">
        <v>29480169.829999998</v>
      </c>
    </row>
    <row r="613" spans="4:7">
      <c r="D613" s="211" t="s">
        <v>2153</v>
      </c>
      <c r="E613" s="208">
        <v>6779437</v>
      </c>
      <c r="F613" s="208">
        <v>7821517.54</v>
      </c>
      <c r="G613" s="208">
        <v>3939322.31</v>
      </c>
    </row>
    <row r="614" spans="4:7">
      <c r="D614" s="212" t="s">
        <v>2154</v>
      </c>
      <c r="E614" s="208">
        <v>6779437</v>
      </c>
      <c r="F614" s="208">
        <v>7821517.54</v>
      </c>
      <c r="G614" s="208">
        <v>3939322.31</v>
      </c>
    </row>
    <row r="615" spans="4:7">
      <c r="D615" s="211" t="s">
        <v>2155</v>
      </c>
      <c r="E615" s="208">
        <v>4802120</v>
      </c>
      <c r="F615" s="208">
        <v>5454116.0300000003</v>
      </c>
      <c r="G615" s="208">
        <v>2602779.4</v>
      </c>
    </row>
    <row r="616" spans="4:7">
      <c r="D616" s="212" t="s">
        <v>2156</v>
      </c>
      <c r="E616" s="208">
        <v>4802120</v>
      </c>
      <c r="F616" s="208">
        <v>5454116.0300000003</v>
      </c>
      <c r="G616" s="208">
        <v>2602779.4</v>
      </c>
    </row>
    <row r="617" spans="4:7">
      <c r="D617" s="211" t="s">
        <v>2157</v>
      </c>
      <c r="E617" s="208">
        <v>6779437</v>
      </c>
      <c r="F617" s="208">
        <v>1564304.51</v>
      </c>
      <c r="G617" s="208">
        <v>1564303.51</v>
      </c>
    </row>
    <row r="618" spans="4:7">
      <c r="D618" s="212" t="s">
        <v>2158</v>
      </c>
      <c r="E618" s="208">
        <v>6779437</v>
      </c>
      <c r="F618" s="208">
        <v>1564304.51</v>
      </c>
      <c r="G618" s="208">
        <v>1564303.51</v>
      </c>
    </row>
    <row r="619" spans="4:7">
      <c r="D619" s="211" t="s">
        <v>346</v>
      </c>
      <c r="E619" s="208">
        <v>2111081</v>
      </c>
      <c r="F619" s="208">
        <v>14158455.380000001</v>
      </c>
      <c r="G619" s="208">
        <v>11914750.77</v>
      </c>
    </row>
    <row r="620" spans="4:7">
      <c r="D620" s="212" t="s">
        <v>681</v>
      </c>
      <c r="E620" s="208">
        <v>2111081</v>
      </c>
      <c r="F620" s="208">
        <v>14158455.380000001</v>
      </c>
      <c r="G620" s="208">
        <v>11914750.77</v>
      </c>
    </row>
    <row r="621" spans="4:7">
      <c r="D621" s="211" t="s">
        <v>2832</v>
      </c>
      <c r="E621" s="208">
        <v>3694504</v>
      </c>
      <c r="F621" s="208">
        <v>150266.20000000001</v>
      </c>
      <c r="G621" s="208">
        <v>0</v>
      </c>
    </row>
    <row r="622" spans="4:7">
      <c r="D622" s="212" t="s">
        <v>2833</v>
      </c>
      <c r="E622" s="208">
        <v>3694504</v>
      </c>
      <c r="F622" s="208">
        <v>150266.20000000001</v>
      </c>
      <c r="G622" s="208">
        <v>0</v>
      </c>
    </row>
    <row r="623" spans="4:7">
      <c r="D623" s="211" t="s">
        <v>1065</v>
      </c>
      <c r="E623" s="208">
        <v>27066154</v>
      </c>
      <c r="F623" s="208">
        <v>25656032.199999999</v>
      </c>
      <c r="G623" s="208">
        <v>20063032.030000001</v>
      </c>
    </row>
    <row r="624" spans="4:7">
      <c r="D624" s="212" t="s">
        <v>1066</v>
      </c>
      <c r="E624" s="208">
        <v>27066154</v>
      </c>
      <c r="F624" s="208">
        <v>25656032.199999999</v>
      </c>
      <c r="G624" s="208">
        <v>20063032.030000001</v>
      </c>
    </row>
    <row r="625" spans="4:7">
      <c r="D625" s="211" t="s">
        <v>3569</v>
      </c>
      <c r="E625" s="208">
        <v>0</v>
      </c>
      <c r="F625" s="208">
        <v>1341779.49</v>
      </c>
      <c r="G625" s="208">
        <v>0</v>
      </c>
    </row>
    <row r="626" spans="4:7">
      <c r="D626" s="212" t="s">
        <v>3568</v>
      </c>
      <c r="E626" s="208">
        <v>0</v>
      </c>
      <c r="F626" s="208">
        <v>1341779.49</v>
      </c>
      <c r="G626" s="208">
        <v>0</v>
      </c>
    </row>
    <row r="627" spans="4:7">
      <c r="D627" s="211" t="s">
        <v>3567</v>
      </c>
      <c r="E627" s="208">
        <v>0</v>
      </c>
      <c r="F627" s="208">
        <v>1889215.45</v>
      </c>
      <c r="G627" s="208">
        <v>0</v>
      </c>
    </row>
    <row r="628" spans="4:7">
      <c r="D628" s="212" t="s">
        <v>3566</v>
      </c>
      <c r="E628" s="208">
        <v>0</v>
      </c>
      <c r="F628" s="208">
        <v>1889215.45</v>
      </c>
      <c r="G628" s="208">
        <v>0</v>
      </c>
    </row>
    <row r="629" spans="4:7">
      <c r="D629" s="211" t="s">
        <v>3565</v>
      </c>
      <c r="E629" s="208">
        <v>0</v>
      </c>
      <c r="F629" s="208">
        <v>1341779.49</v>
      </c>
      <c r="G629" s="208">
        <v>0</v>
      </c>
    </row>
    <row r="630" spans="4:7">
      <c r="D630" s="212" t="s">
        <v>3564</v>
      </c>
      <c r="E630" s="208">
        <v>0</v>
      </c>
      <c r="F630" s="208">
        <v>1341779.49</v>
      </c>
      <c r="G630" s="208">
        <v>0</v>
      </c>
    </row>
    <row r="631" spans="4:7">
      <c r="D631" s="211" t="s">
        <v>3563</v>
      </c>
      <c r="E631" s="208">
        <v>0</v>
      </c>
      <c r="F631" s="208">
        <v>1341779.49</v>
      </c>
      <c r="G631" s="208">
        <v>0</v>
      </c>
    </row>
    <row r="632" spans="4:7">
      <c r="D632" s="212" t="s">
        <v>3562</v>
      </c>
      <c r="E632" s="208">
        <v>0</v>
      </c>
      <c r="F632" s="208">
        <v>1341779.49</v>
      </c>
      <c r="G632" s="208">
        <v>0</v>
      </c>
    </row>
    <row r="633" spans="4:7">
      <c r="D633" s="211" t="s">
        <v>3561</v>
      </c>
      <c r="E633" s="208">
        <v>0</v>
      </c>
      <c r="F633" s="208">
        <v>1341779.49</v>
      </c>
      <c r="G633" s="208">
        <v>0</v>
      </c>
    </row>
    <row r="634" spans="4:7">
      <c r="D634" s="212" t="s">
        <v>3560</v>
      </c>
      <c r="E634" s="208">
        <v>0</v>
      </c>
      <c r="F634" s="208">
        <v>1341779.49</v>
      </c>
      <c r="G634" s="208">
        <v>0</v>
      </c>
    </row>
    <row r="635" spans="4:7">
      <c r="D635" s="211" t="s">
        <v>347</v>
      </c>
      <c r="E635" s="208">
        <v>396054554</v>
      </c>
      <c r="F635" s="208">
        <v>208900793</v>
      </c>
      <c r="G635" s="208">
        <v>95288044.590000004</v>
      </c>
    </row>
    <row r="636" spans="4:7">
      <c r="D636" s="212" t="s">
        <v>682</v>
      </c>
      <c r="E636" s="208">
        <v>396054554</v>
      </c>
      <c r="F636" s="208">
        <v>208900793</v>
      </c>
      <c r="G636" s="208">
        <v>95288044.590000004</v>
      </c>
    </row>
    <row r="637" spans="4:7">
      <c r="D637" s="178" t="s">
        <v>287</v>
      </c>
      <c r="E637" s="208">
        <v>3157458149</v>
      </c>
      <c r="F637" s="208">
        <v>3576816673.9699984</v>
      </c>
      <c r="G637" s="208">
        <v>2453511020.5700002</v>
      </c>
    </row>
    <row r="638" spans="4:7">
      <c r="D638" s="209" t="s">
        <v>281</v>
      </c>
      <c r="E638" s="210">
        <v>2839965997</v>
      </c>
      <c r="F638" s="210">
        <v>3210596582.3199983</v>
      </c>
      <c r="G638" s="210">
        <v>2233716700.2600002</v>
      </c>
    </row>
    <row r="639" spans="4:7">
      <c r="D639" s="211" t="s">
        <v>2799</v>
      </c>
      <c r="E639" s="208">
        <v>17837386</v>
      </c>
      <c r="F639" s="208">
        <v>2</v>
      </c>
      <c r="G639" s="208">
        <v>0</v>
      </c>
    </row>
    <row r="640" spans="4:7">
      <c r="D640" s="212" t="s">
        <v>2581</v>
      </c>
      <c r="E640" s="208">
        <v>17837386</v>
      </c>
      <c r="F640" s="208">
        <v>2</v>
      </c>
      <c r="G640" s="208">
        <v>0</v>
      </c>
    </row>
    <row r="641" spans="4:7">
      <c r="D641" s="211" t="s">
        <v>2834</v>
      </c>
      <c r="E641" s="208">
        <v>10740698</v>
      </c>
      <c r="F641" s="208">
        <v>2</v>
      </c>
      <c r="G641" s="208">
        <v>0</v>
      </c>
    </row>
    <row r="642" spans="4:7">
      <c r="D642" s="212" t="s">
        <v>2835</v>
      </c>
      <c r="E642" s="208">
        <v>10740698</v>
      </c>
      <c r="F642" s="208">
        <v>2</v>
      </c>
      <c r="G642" s="208">
        <v>0</v>
      </c>
    </row>
    <row r="643" spans="4:7">
      <c r="D643" s="211" t="s">
        <v>4120</v>
      </c>
      <c r="E643" s="208">
        <v>11035275</v>
      </c>
      <c r="F643" s="208">
        <v>0.56000000000000005</v>
      </c>
      <c r="G643" s="208">
        <v>0</v>
      </c>
    </row>
    <row r="644" spans="4:7">
      <c r="D644" s="212" t="s">
        <v>1174</v>
      </c>
      <c r="E644" s="208">
        <v>11035275</v>
      </c>
      <c r="F644" s="208">
        <v>0.56000000000000005</v>
      </c>
      <c r="G644" s="208">
        <v>0</v>
      </c>
    </row>
    <row r="645" spans="4:7">
      <c r="D645" s="211" t="s">
        <v>348</v>
      </c>
      <c r="E645" s="208">
        <v>8038270</v>
      </c>
      <c r="F645" s="208">
        <v>36360059.850000001</v>
      </c>
      <c r="G645" s="208">
        <v>16252825.449999999</v>
      </c>
    </row>
    <row r="646" spans="4:7">
      <c r="D646" s="212" t="s">
        <v>683</v>
      </c>
      <c r="E646" s="208">
        <v>8038270</v>
      </c>
      <c r="F646" s="208">
        <v>36360059.850000001</v>
      </c>
      <c r="G646" s="208">
        <v>16252825.449999999</v>
      </c>
    </row>
    <row r="647" spans="4:7">
      <c r="D647" s="211" t="s">
        <v>1175</v>
      </c>
      <c r="E647" s="208">
        <v>4595200</v>
      </c>
      <c r="F647" s="208">
        <v>1.93</v>
      </c>
      <c r="G647" s="208">
        <v>0</v>
      </c>
    </row>
    <row r="648" spans="4:7">
      <c r="D648" s="212" t="s">
        <v>1176</v>
      </c>
      <c r="E648" s="208">
        <v>4595200</v>
      </c>
      <c r="F648" s="208">
        <v>1.93</v>
      </c>
      <c r="G648" s="208">
        <v>0</v>
      </c>
    </row>
    <row r="649" spans="4:7">
      <c r="D649" s="211" t="s">
        <v>4119</v>
      </c>
      <c r="E649" s="208">
        <v>12313456</v>
      </c>
      <c r="F649" s="208">
        <v>1.42</v>
      </c>
      <c r="G649" s="208">
        <v>0</v>
      </c>
    </row>
    <row r="650" spans="4:7">
      <c r="D650" s="212" t="s">
        <v>1177</v>
      </c>
      <c r="E650" s="208">
        <v>12313456</v>
      </c>
      <c r="F650" s="208">
        <v>1.42</v>
      </c>
      <c r="G650" s="208">
        <v>0</v>
      </c>
    </row>
    <row r="651" spans="4:7">
      <c r="D651" s="211" t="s">
        <v>349</v>
      </c>
      <c r="E651" s="208">
        <v>14208763</v>
      </c>
      <c r="F651" s="208">
        <v>14208763</v>
      </c>
      <c r="G651" s="208">
        <v>0</v>
      </c>
    </row>
    <row r="652" spans="4:7">
      <c r="D652" s="212" t="s">
        <v>684</v>
      </c>
      <c r="E652" s="208">
        <v>14208763</v>
      </c>
      <c r="F652" s="208">
        <v>14208763</v>
      </c>
      <c r="G652" s="208">
        <v>0</v>
      </c>
    </row>
    <row r="653" spans="4:7">
      <c r="D653" s="211" t="s">
        <v>4099</v>
      </c>
      <c r="E653" s="208">
        <v>11951551</v>
      </c>
      <c r="F653" s="208">
        <v>11951551</v>
      </c>
      <c r="G653" s="208">
        <v>2212500</v>
      </c>
    </row>
    <row r="654" spans="4:7">
      <c r="D654" s="212" t="s">
        <v>685</v>
      </c>
      <c r="E654" s="208">
        <v>11951551</v>
      </c>
      <c r="F654" s="208">
        <v>11951551</v>
      </c>
      <c r="G654" s="208">
        <v>2212500</v>
      </c>
    </row>
    <row r="655" spans="4:7">
      <c r="D655" s="211" t="s">
        <v>2690</v>
      </c>
      <c r="E655" s="208">
        <v>7102971</v>
      </c>
      <c r="F655" s="208">
        <v>24712829.260000002</v>
      </c>
      <c r="G655" s="208">
        <v>24712828.690000001</v>
      </c>
    </row>
    <row r="656" spans="4:7">
      <c r="D656" s="212" t="s">
        <v>999</v>
      </c>
      <c r="E656" s="208">
        <v>7102971</v>
      </c>
      <c r="F656" s="208">
        <v>24712829.260000002</v>
      </c>
      <c r="G656" s="208">
        <v>24712828.690000001</v>
      </c>
    </row>
    <row r="657" spans="4:7">
      <c r="D657" s="211" t="s">
        <v>350</v>
      </c>
      <c r="E657" s="208">
        <v>54508365</v>
      </c>
      <c r="F657" s="208">
        <v>59979491.170000002</v>
      </c>
      <c r="G657" s="208">
        <v>31068875.010000002</v>
      </c>
    </row>
    <row r="658" spans="4:7">
      <c r="D658" s="212" t="s">
        <v>686</v>
      </c>
      <c r="E658" s="208">
        <v>54508365</v>
      </c>
      <c r="F658" s="208">
        <v>59979491.170000002</v>
      </c>
      <c r="G658" s="208">
        <v>31068875.010000002</v>
      </c>
    </row>
    <row r="659" spans="4:7">
      <c r="D659" s="211" t="s">
        <v>2800</v>
      </c>
      <c r="E659" s="208">
        <v>17078119</v>
      </c>
      <c r="F659" s="208">
        <v>1</v>
      </c>
      <c r="G659" s="208">
        <v>0</v>
      </c>
    </row>
    <row r="660" spans="4:7">
      <c r="D660" s="212" t="s">
        <v>2584</v>
      </c>
      <c r="E660" s="208">
        <v>17078119</v>
      </c>
      <c r="F660" s="208">
        <v>1</v>
      </c>
      <c r="G660" s="208">
        <v>0</v>
      </c>
    </row>
    <row r="661" spans="4:7">
      <c r="D661" s="211" t="s">
        <v>351</v>
      </c>
      <c r="E661" s="208">
        <v>37399895</v>
      </c>
      <c r="F661" s="208">
        <v>44492141.350000001</v>
      </c>
      <c r="G661" s="208">
        <v>7600029.2000000002</v>
      </c>
    </row>
    <row r="662" spans="4:7">
      <c r="D662" s="212" t="s">
        <v>687</v>
      </c>
      <c r="E662" s="208">
        <v>37399895</v>
      </c>
      <c r="F662" s="208">
        <v>44492141.350000001</v>
      </c>
      <c r="G662" s="208">
        <v>7600029.2000000002</v>
      </c>
    </row>
    <row r="663" spans="4:7">
      <c r="D663" s="211" t="s">
        <v>4100</v>
      </c>
      <c r="E663" s="208">
        <v>29578279</v>
      </c>
      <c r="F663" s="208">
        <v>3</v>
      </c>
      <c r="G663" s="208">
        <v>0</v>
      </c>
    </row>
    <row r="664" spans="4:7">
      <c r="D664" s="212" t="s">
        <v>2581</v>
      </c>
      <c r="E664" s="208">
        <v>29578279</v>
      </c>
      <c r="F664" s="208">
        <v>3</v>
      </c>
      <c r="G664" s="208">
        <v>0</v>
      </c>
    </row>
    <row r="665" spans="4:7">
      <c r="D665" s="211" t="s">
        <v>352</v>
      </c>
      <c r="E665" s="208">
        <v>11859548</v>
      </c>
      <c r="F665" s="208">
        <v>11859548</v>
      </c>
      <c r="G665" s="208">
        <v>4605680.74</v>
      </c>
    </row>
    <row r="666" spans="4:7">
      <c r="D666" s="212" t="s">
        <v>688</v>
      </c>
      <c r="E666" s="208">
        <v>11859548</v>
      </c>
      <c r="F666" s="208">
        <v>11859548</v>
      </c>
      <c r="G666" s="208">
        <v>4605680.74</v>
      </c>
    </row>
    <row r="667" spans="4:7">
      <c r="D667" s="211" t="s">
        <v>2582</v>
      </c>
      <c r="E667" s="208">
        <v>67561129</v>
      </c>
      <c r="F667" s="208">
        <v>53741665.390000001</v>
      </c>
      <c r="G667" s="208">
        <v>40000000</v>
      </c>
    </row>
    <row r="668" spans="4:7">
      <c r="D668" s="212" t="s">
        <v>2583</v>
      </c>
      <c r="E668" s="208">
        <v>62629959</v>
      </c>
      <c r="F668" s="208">
        <v>53741663.390000001</v>
      </c>
      <c r="G668" s="208">
        <v>40000000</v>
      </c>
    </row>
    <row r="669" spans="4:7">
      <c r="D669" s="212" t="s">
        <v>2836</v>
      </c>
      <c r="E669" s="208">
        <v>4931170</v>
      </c>
      <c r="F669" s="208">
        <v>2</v>
      </c>
      <c r="G669" s="208">
        <v>0</v>
      </c>
    </row>
    <row r="670" spans="4:7">
      <c r="D670" s="211" t="s">
        <v>2751</v>
      </c>
      <c r="E670" s="208">
        <v>60671173</v>
      </c>
      <c r="F670" s="208">
        <v>56792141</v>
      </c>
      <c r="G670" s="208">
        <v>47741465.590000004</v>
      </c>
    </row>
    <row r="671" spans="4:7">
      <c r="D671" s="212" t="s">
        <v>2752</v>
      </c>
      <c r="E671" s="208">
        <v>60671173</v>
      </c>
      <c r="F671" s="208">
        <v>56792141</v>
      </c>
      <c r="G671" s="208">
        <v>47741465.590000004</v>
      </c>
    </row>
    <row r="672" spans="4:7">
      <c r="D672" s="211" t="s">
        <v>1839</v>
      </c>
      <c r="E672" s="208">
        <v>12486882</v>
      </c>
      <c r="F672" s="208">
        <v>6291882</v>
      </c>
      <c r="G672" s="208">
        <v>0</v>
      </c>
    </row>
    <row r="673" spans="4:7">
      <c r="D673" s="212" t="s">
        <v>1840</v>
      </c>
      <c r="E673" s="208">
        <v>12486882</v>
      </c>
      <c r="F673" s="208">
        <v>6291882</v>
      </c>
      <c r="G673" s="208">
        <v>0</v>
      </c>
    </row>
    <row r="674" spans="4:7">
      <c r="D674" s="211" t="s">
        <v>4118</v>
      </c>
      <c r="E674" s="208">
        <v>3043403</v>
      </c>
      <c r="F674" s="208">
        <v>2856054</v>
      </c>
      <c r="G674" s="208">
        <v>0</v>
      </c>
    </row>
    <row r="675" spans="4:7">
      <c r="D675" s="212" t="s">
        <v>2837</v>
      </c>
      <c r="E675" s="208">
        <v>3043403</v>
      </c>
      <c r="F675" s="208">
        <v>2856054</v>
      </c>
      <c r="G675" s="208">
        <v>0</v>
      </c>
    </row>
    <row r="676" spans="4:7">
      <c r="D676" s="211" t="s">
        <v>1841</v>
      </c>
      <c r="E676" s="208">
        <v>11208701</v>
      </c>
      <c r="F676" s="208">
        <v>6345551.0300000003</v>
      </c>
      <c r="G676" s="208">
        <v>5575450.1900000004</v>
      </c>
    </row>
    <row r="677" spans="4:7">
      <c r="D677" s="212" t="s">
        <v>1842</v>
      </c>
      <c r="E677" s="208">
        <v>11208701</v>
      </c>
      <c r="F677" s="208">
        <v>6345551.0300000003</v>
      </c>
      <c r="G677" s="208">
        <v>5575450.1900000004</v>
      </c>
    </row>
    <row r="678" spans="4:7">
      <c r="D678" s="211" t="s">
        <v>1843</v>
      </c>
      <c r="E678" s="208">
        <v>11208701</v>
      </c>
      <c r="F678" s="208">
        <v>6345551.0300000003</v>
      </c>
      <c r="G678" s="208">
        <v>5575450.1900000004</v>
      </c>
    </row>
    <row r="679" spans="4:7">
      <c r="D679" s="212" t="s">
        <v>1844</v>
      </c>
      <c r="E679" s="208">
        <v>11208701</v>
      </c>
      <c r="F679" s="208">
        <v>6345551.0300000003</v>
      </c>
      <c r="G679" s="208">
        <v>5575450.1900000004</v>
      </c>
    </row>
    <row r="680" spans="4:7">
      <c r="D680" s="211" t="s">
        <v>2691</v>
      </c>
      <c r="E680" s="208">
        <v>11208701</v>
      </c>
      <c r="F680" s="208">
        <v>6345511.0300000003</v>
      </c>
      <c r="G680" s="208">
        <v>5575415.7599999998</v>
      </c>
    </row>
    <row r="681" spans="4:7">
      <c r="D681" s="212" t="s">
        <v>1845</v>
      </c>
      <c r="E681" s="208">
        <v>11208701</v>
      </c>
      <c r="F681" s="208">
        <v>6345511.0300000003</v>
      </c>
      <c r="G681" s="208">
        <v>5575415.7599999998</v>
      </c>
    </row>
    <row r="682" spans="4:7">
      <c r="D682" s="211" t="s">
        <v>1846</v>
      </c>
      <c r="E682" s="208">
        <v>6731551</v>
      </c>
      <c r="F682" s="208">
        <v>3749440.43</v>
      </c>
      <c r="G682" s="208">
        <v>3318607.81</v>
      </c>
    </row>
    <row r="683" spans="4:7">
      <c r="D683" s="212" t="s">
        <v>1847</v>
      </c>
      <c r="E683" s="208">
        <v>6731551</v>
      </c>
      <c r="F683" s="208">
        <v>3749440.43</v>
      </c>
      <c r="G683" s="208">
        <v>3318607.81</v>
      </c>
    </row>
    <row r="684" spans="4:7">
      <c r="D684" s="211" t="s">
        <v>1848</v>
      </c>
      <c r="E684" s="208">
        <v>4768626</v>
      </c>
      <c r="F684" s="208">
        <v>1088835</v>
      </c>
      <c r="G684" s="208">
        <v>1088833.44</v>
      </c>
    </row>
    <row r="685" spans="4:7">
      <c r="D685" s="212" t="s">
        <v>1849</v>
      </c>
      <c r="E685" s="208">
        <v>4768626</v>
      </c>
      <c r="F685" s="208">
        <v>1088835</v>
      </c>
      <c r="G685" s="208">
        <v>1088833.44</v>
      </c>
    </row>
    <row r="686" spans="4:7">
      <c r="D686" s="211" t="s">
        <v>1850</v>
      </c>
      <c r="E686" s="208">
        <v>4768626</v>
      </c>
      <c r="F686" s="208">
        <v>1088835</v>
      </c>
      <c r="G686" s="208">
        <v>1088833.45</v>
      </c>
    </row>
    <row r="687" spans="4:7">
      <c r="D687" s="212" t="s">
        <v>1851</v>
      </c>
      <c r="E687" s="208">
        <v>4768626</v>
      </c>
      <c r="F687" s="208">
        <v>1088835</v>
      </c>
      <c r="G687" s="208">
        <v>1088833.45</v>
      </c>
    </row>
    <row r="688" spans="4:7">
      <c r="D688" s="211" t="s">
        <v>4117</v>
      </c>
      <c r="E688" s="208">
        <v>11208701</v>
      </c>
      <c r="F688" s="208">
        <v>9672812.6300000008</v>
      </c>
      <c r="G688" s="208">
        <v>2506068</v>
      </c>
    </row>
    <row r="689" spans="4:7">
      <c r="D689" s="212" t="s">
        <v>1852</v>
      </c>
      <c r="E689" s="208">
        <v>11208701</v>
      </c>
      <c r="F689" s="208">
        <v>9672812.6300000008</v>
      </c>
      <c r="G689" s="208">
        <v>2506068</v>
      </c>
    </row>
    <row r="690" spans="4:7">
      <c r="D690" s="211" t="s">
        <v>353</v>
      </c>
      <c r="E690" s="208">
        <v>2763625</v>
      </c>
      <c r="F690" s="208">
        <v>95494366.609999999</v>
      </c>
      <c r="G690" s="208">
        <v>75064906.260000005</v>
      </c>
    </row>
    <row r="691" spans="4:7">
      <c r="D691" s="212" t="s">
        <v>689</v>
      </c>
      <c r="E691" s="208">
        <v>2763625</v>
      </c>
      <c r="F691" s="208">
        <v>95494366.609999999</v>
      </c>
      <c r="G691" s="208">
        <v>75064906.260000005</v>
      </c>
    </row>
    <row r="692" spans="4:7">
      <c r="D692" s="211" t="s">
        <v>1853</v>
      </c>
      <c r="E692" s="208">
        <v>11208701</v>
      </c>
      <c r="F692" s="208">
        <v>2506069</v>
      </c>
      <c r="G692" s="208">
        <v>2506067.9900000002</v>
      </c>
    </row>
    <row r="693" spans="4:7">
      <c r="D693" s="212" t="s">
        <v>1854</v>
      </c>
      <c r="E693" s="208">
        <v>11208701</v>
      </c>
      <c r="F693" s="208">
        <v>2506069</v>
      </c>
      <c r="G693" s="208">
        <v>2506067.9900000002</v>
      </c>
    </row>
    <row r="694" spans="4:7">
      <c r="D694" s="211" t="s">
        <v>1855</v>
      </c>
      <c r="E694" s="208">
        <v>6731551</v>
      </c>
      <c r="F694" s="208">
        <v>1519416</v>
      </c>
      <c r="G694" s="208">
        <v>1519414.04</v>
      </c>
    </row>
    <row r="695" spans="4:7">
      <c r="D695" s="212" t="s">
        <v>1856</v>
      </c>
      <c r="E695" s="208">
        <v>6731551</v>
      </c>
      <c r="F695" s="208">
        <v>1519416</v>
      </c>
      <c r="G695" s="208">
        <v>1519414.04</v>
      </c>
    </row>
    <row r="696" spans="4:7">
      <c r="D696" s="211" t="s">
        <v>4116</v>
      </c>
      <c r="E696" s="208">
        <v>6731551</v>
      </c>
      <c r="F696" s="208">
        <v>1519416</v>
      </c>
      <c r="G696" s="208">
        <v>1519414.04</v>
      </c>
    </row>
    <row r="697" spans="4:7">
      <c r="D697" s="212" t="s">
        <v>1857</v>
      </c>
      <c r="E697" s="208">
        <v>6731551</v>
      </c>
      <c r="F697" s="208">
        <v>1519416</v>
      </c>
      <c r="G697" s="208">
        <v>1519414.04</v>
      </c>
    </row>
    <row r="698" spans="4:7">
      <c r="D698" s="211" t="s">
        <v>1000</v>
      </c>
      <c r="E698" s="208">
        <v>9944159</v>
      </c>
      <c r="F698" s="208">
        <v>33797176.43</v>
      </c>
      <c r="G698" s="208">
        <v>33797175.43</v>
      </c>
    </row>
    <row r="699" spans="4:7">
      <c r="D699" s="212" t="s">
        <v>1001</v>
      </c>
      <c r="E699" s="208">
        <v>9944159</v>
      </c>
      <c r="F699" s="208">
        <v>33797176.43</v>
      </c>
      <c r="G699" s="208">
        <v>33797175.43</v>
      </c>
    </row>
    <row r="700" spans="4:7">
      <c r="D700" s="211" t="s">
        <v>2692</v>
      </c>
      <c r="E700" s="208">
        <v>12486882</v>
      </c>
      <c r="F700" s="208">
        <v>2884429</v>
      </c>
      <c r="G700" s="208">
        <v>2884427.29</v>
      </c>
    </row>
    <row r="701" spans="4:7">
      <c r="D701" s="212" t="s">
        <v>1858</v>
      </c>
      <c r="E701" s="208">
        <v>12486882</v>
      </c>
      <c r="F701" s="208">
        <v>2884429</v>
      </c>
      <c r="G701" s="208">
        <v>2884427.29</v>
      </c>
    </row>
    <row r="702" spans="4:7">
      <c r="D702" s="211" t="s">
        <v>1859</v>
      </c>
      <c r="E702" s="208">
        <v>11208701</v>
      </c>
      <c r="F702" s="208">
        <v>2437448.94</v>
      </c>
      <c r="G702" s="208">
        <v>2437448.94</v>
      </c>
    </row>
    <row r="703" spans="4:7">
      <c r="D703" s="212" t="s">
        <v>1860</v>
      </c>
      <c r="E703" s="208">
        <v>11208701</v>
      </c>
      <c r="F703" s="208">
        <v>2437448.94</v>
      </c>
      <c r="G703" s="208">
        <v>2437448.94</v>
      </c>
    </row>
    <row r="704" spans="4:7">
      <c r="D704" s="211" t="s">
        <v>1861</v>
      </c>
      <c r="E704" s="208">
        <v>6731551</v>
      </c>
      <c r="F704" s="208">
        <v>0</v>
      </c>
      <c r="G704" s="208">
        <v>0</v>
      </c>
    </row>
    <row r="705" spans="4:7">
      <c r="D705" s="212" t="s">
        <v>1862</v>
      </c>
      <c r="E705" s="208">
        <v>6731551</v>
      </c>
      <c r="F705" s="208">
        <v>0</v>
      </c>
      <c r="G705" s="208">
        <v>0</v>
      </c>
    </row>
    <row r="706" spans="4:7">
      <c r="D706" s="211" t="s">
        <v>4115</v>
      </c>
      <c r="E706" s="208">
        <v>3754097</v>
      </c>
      <c r="F706" s="208">
        <v>3524141</v>
      </c>
      <c r="G706" s="208">
        <v>0</v>
      </c>
    </row>
    <row r="707" spans="4:7">
      <c r="D707" s="212" t="s">
        <v>2838</v>
      </c>
      <c r="E707" s="208">
        <v>3754097</v>
      </c>
      <c r="F707" s="208">
        <v>3524141</v>
      </c>
      <c r="G707" s="208">
        <v>0</v>
      </c>
    </row>
    <row r="708" spans="4:7">
      <c r="D708" s="211" t="s">
        <v>1863</v>
      </c>
      <c r="E708" s="208">
        <v>6731551</v>
      </c>
      <c r="F708" s="208">
        <v>1</v>
      </c>
      <c r="G708" s="208">
        <v>0</v>
      </c>
    </row>
    <row r="709" spans="4:7">
      <c r="D709" s="212" t="s">
        <v>1864</v>
      </c>
      <c r="E709" s="208">
        <v>6731551</v>
      </c>
      <c r="F709" s="208">
        <v>1</v>
      </c>
      <c r="G709" s="208">
        <v>0</v>
      </c>
    </row>
    <row r="710" spans="4:7">
      <c r="D710" s="211" t="s">
        <v>4114</v>
      </c>
      <c r="E710" s="208">
        <v>6731551</v>
      </c>
      <c r="F710" s="208">
        <v>1</v>
      </c>
      <c r="G710" s="208">
        <v>0</v>
      </c>
    </row>
    <row r="711" spans="4:7">
      <c r="D711" s="212" t="s">
        <v>1865</v>
      </c>
      <c r="E711" s="208">
        <v>6731551</v>
      </c>
      <c r="F711" s="208">
        <v>1</v>
      </c>
      <c r="G711" s="208">
        <v>0</v>
      </c>
    </row>
    <row r="712" spans="4:7">
      <c r="D712" s="211" t="s">
        <v>1002</v>
      </c>
      <c r="E712" s="208">
        <v>17047130</v>
      </c>
      <c r="F712" s="208">
        <v>17047130</v>
      </c>
      <c r="G712" s="208">
        <v>0</v>
      </c>
    </row>
    <row r="713" spans="4:7">
      <c r="D713" s="212" t="s">
        <v>1003</v>
      </c>
      <c r="E713" s="208">
        <v>17047130</v>
      </c>
      <c r="F713" s="208">
        <v>17047130</v>
      </c>
      <c r="G713" s="208">
        <v>0</v>
      </c>
    </row>
    <row r="714" spans="4:7">
      <c r="D714" s="211" t="s">
        <v>1866</v>
      </c>
      <c r="E714" s="208">
        <v>21746580</v>
      </c>
      <c r="F714" s="208">
        <v>1</v>
      </c>
      <c r="G714" s="208">
        <v>0</v>
      </c>
    </row>
    <row r="715" spans="4:7">
      <c r="D715" s="212" t="s">
        <v>1867</v>
      </c>
      <c r="E715" s="208">
        <v>21746580</v>
      </c>
      <c r="F715" s="208">
        <v>1</v>
      </c>
      <c r="G715" s="208">
        <v>0</v>
      </c>
    </row>
    <row r="716" spans="4:7">
      <c r="D716" s="211" t="s">
        <v>4113</v>
      </c>
      <c r="E716" s="208">
        <v>25327139</v>
      </c>
      <c r="F716" s="208">
        <v>15949418</v>
      </c>
      <c r="G716" s="208">
        <v>0</v>
      </c>
    </row>
    <row r="717" spans="4:7">
      <c r="D717" s="212" t="s">
        <v>2584</v>
      </c>
      <c r="E717" s="208">
        <v>25327139</v>
      </c>
      <c r="F717" s="208">
        <v>15949418</v>
      </c>
      <c r="G717" s="208">
        <v>0</v>
      </c>
    </row>
    <row r="718" spans="4:7">
      <c r="D718" s="211" t="s">
        <v>1868</v>
      </c>
      <c r="E718" s="208">
        <v>11208701</v>
      </c>
      <c r="F718" s="208">
        <v>2413074</v>
      </c>
      <c r="G718" s="208">
        <v>2413072.25</v>
      </c>
    </row>
    <row r="719" spans="4:7">
      <c r="D719" s="212" t="s">
        <v>1869</v>
      </c>
      <c r="E719" s="208">
        <v>11208701</v>
      </c>
      <c r="F719" s="208">
        <v>2413074</v>
      </c>
      <c r="G719" s="208">
        <v>2413072.25</v>
      </c>
    </row>
    <row r="720" spans="4:7">
      <c r="D720" s="211" t="s">
        <v>4112</v>
      </c>
      <c r="E720" s="208">
        <v>73882266</v>
      </c>
      <c r="F720" s="208">
        <v>54394897</v>
      </c>
      <c r="G720" s="208">
        <v>0</v>
      </c>
    </row>
    <row r="721" spans="4:7">
      <c r="D721" s="212" t="s">
        <v>2581</v>
      </c>
      <c r="E721" s="208">
        <v>73882266</v>
      </c>
      <c r="F721" s="208">
        <v>54394897</v>
      </c>
      <c r="G721" s="208">
        <v>0</v>
      </c>
    </row>
    <row r="722" spans="4:7">
      <c r="D722" s="211" t="s">
        <v>1870</v>
      </c>
      <c r="E722" s="208">
        <v>6731551</v>
      </c>
      <c r="F722" s="208">
        <v>1559025</v>
      </c>
      <c r="G722" s="208">
        <v>1559023.52</v>
      </c>
    </row>
    <row r="723" spans="4:7">
      <c r="D723" s="212" t="s">
        <v>1871</v>
      </c>
      <c r="E723" s="208">
        <v>6731551</v>
      </c>
      <c r="F723" s="208">
        <v>1559025</v>
      </c>
      <c r="G723" s="208">
        <v>1559023.52</v>
      </c>
    </row>
    <row r="724" spans="4:7">
      <c r="D724" s="211" t="s">
        <v>1872</v>
      </c>
      <c r="E724" s="208">
        <v>6731551</v>
      </c>
      <c r="F724" s="208">
        <v>1559025</v>
      </c>
      <c r="G724" s="208">
        <v>1559023.52</v>
      </c>
    </row>
    <row r="725" spans="4:7">
      <c r="D725" s="212" t="s">
        <v>1873</v>
      </c>
      <c r="E725" s="208">
        <v>6731551</v>
      </c>
      <c r="F725" s="208">
        <v>1559025</v>
      </c>
      <c r="G725" s="208">
        <v>1559023.52</v>
      </c>
    </row>
    <row r="726" spans="4:7">
      <c r="D726" s="211" t="s">
        <v>4111</v>
      </c>
      <c r="E726" s="208">
        <v>6731551</v>
      </c>
      <c r="F726" s="208">
        <v>1559025</v>
      </c>
      <c r="G726" s="208">
        <v>1559023.52</v>
      </c>
    </row>
    <row r="727" spans="4:7">
      <c r="D727" s="212" t="s">
        <v>1874</v>
      </c>
      <c r="E727" s="208">
        <v>6731551</v>
      </c>
      <c r="F727" s="208">
        <v>1559025</v>
      </c>
      <c r="G727" s="208">
        <v>1559023.52</v>
      </c>
    </row>
    <row r="728" spans="4:7">
      <c r="D728" s="211" t="s">
        <v>1004</v>
      </c>
      <c r="E728" s="208">
        <v>42879899</v>
      </c>
      <c r="F728" s="208">
        <v>50000002</v>
      </c>
      <c r="G728" s="208">
        <v>0</v>
      </c>
    </row>
    <row r="729" spans="4:7">
      <c r="D729" s="212" t="s">
        <v>1005</v>
      </c>
      <c r="E729" s="208">
        <v>34241206</v>
      </c>
      <c r="F729" s="208">
        <v>50000001</v>
      </c>
      <c r="G729" s="208">
        <v>0</v>
      </c>
    </row>
    <row r="730" spans="4:7">
      <c r="D730" s="212" t="s">
        <v>2839</v>
      </c>
      <c r="E730" s="208">
        <v>8638693</v>
      </c>
      <c r="F730" s="208">
        <v>1</v>
      </c>
      <c r="G730" s="208">
        <v>0</v>
      </c>
    </row>
    <row r="731" spans="4:7">
      <c r="D731" s="211" t="s">
        <v>354</v>
      </c>
      <c r="E731" s="208">
        <v>17520178</v>
      </c>
      <c r="F731" s="208">
        <v>11332763.02</v>
      </c>
      <c r="G731" s="208">
        <v>5995681.2199999997</v>
      </c>
    </row>
    <row r="732" spans="4:7">
      <c r="D732" s="212" t="s">
        <v>690</v>
      </c>
      <c r="E732" s="208">
        <v>17520178</v>
      </c>
      <c r="F732" s="208">
        <v>11332763.02</v>
      </c>
      <c r="G732" s="208">
        <v>5995681.2199999997</v>
      </c>
    </row>
    <row r="733" spans="4:7">
      <c r="D733" s="211" t="s">
        <v>4110</v>
      </c>
      <c r="E733" s="208">
        <v>4768626</v>
      </c>
      <c r="F733" s="208">
        <v>1072942</v>
      </c>
      <c r="G733" s="208">
        <v>1072940.79</v>
      </c>
    </row>
    <row r="734" spans="4:7">
      <c r="D734" s="212" t="s">
        <v>1875</v>
      </c>
      <c r="E734" s="208">
        <v>4768626</v>
      </c>
      <c r="F734" s="208">
        <v>1072942</v>
      </c>
      <c r="G734" s="208">
        <v>1072940.79</v>
      </c>
    </row>
    <row r="735" spans="4:7">
      <c r="D735" s="211" t="s">
        <v>4109</v>
      </c>
      <c r="E735" s="208">
        <v>13364163</v>
      </c>
      <c r="F735" s="208">
        <v>2</v>
      </c>
      <c r="G735" s="208">
        <v>0</v>
      </c>
    </row>
    <row r="736" spans="4:7">
      <c r="D736" s="212" t="s">
        <v>2840</v>
      </c>
      <c r="E736" s="208">
        <v>13364163</v>
      </c>
      <c r="F736" s="208">
        <v>2</v>
      </c>
      <c r="G736" s="208">
        <v>0</v>
      </c>
    </row>
    <row r="737" spans="4:7">
      <c r="D737" s="211" t="s">
        <v>1876</v>
      </c>
      <c r="E737" s="208">
        <v>6731551</v>
      </c>
      <c r="F737" s="208">
        <v>1514600</v>
      </c>
      <c r="G737" s="208">
        <v>1514598.83</v>
      </c>
    </row>
    <row r="738" spans="4:7">
      <c r="D738" s="212" t="s">
        <v>1877</v>
      </c>
      <c r="E738" s="208">
        <v>6731551</v>
      </c>
      <c r="F738" s="208">
        <v>1514600</v>
      </c>
      <c r="G738" s="208">
        <v>1514598.83</v>
      </c>
    </row>
    <row r="739" spans="4:7">
      <c r="D739" s="211" t="s">
        <v>1878</v>
      </c>
      <c r="E739" s="208">
        <v>6731551</v>
      </c>
      <c r="F739" s="208">
        <v>1514600</v>
      </c>
      <c r="G739" s="208">
        <v>1514598.83</v>
      </c>
    </row>
    <row r="740" spans="4:7">
      <c r="D740" s="212" t="s">
        <v>1879</v>
      </c>
      <c r="E740" s="208">
        <v>6731551</v>
      </c>
      <c r="F740" s="208">
        <v>1514600</v>
      </c>
      <c r="G740" s="208">
        <v>1514598.83</v>
      </c>
    </row>
    <row r="741" spans="4:7">
      <c r="D741" s="211" t="s">
        <v>1880</v>
      </c>
      <c r="E741" s="208">
        <v>6731551</v>
      </c>
      <c r="F741" s="208">
        <v>1514600</v>
      </c>
      <c r="G741" s="208">
        <v>1514598.83</v>
      </c>
    </row>
    <row r="742" spans="4:7">
      <c r="D742" s="212" t="s">
        <v>1881</v>
      </c>
      <c r="E742" s="208">
        <v>6731551</v>
      </c>
      <c r="F742" s="208">
        <v>1514600</v>
      </c>
      <c r="G742" s="208">
        <v>1514598.83</v>
      </c>
    </row>
    <row r="743" spans="4:7">
      <c r="D743" s="211" t="s">
        <v>1882</v>
      </c>
      <c r="E743" s="208">
        <v>4768626</v>
      </c>
      <c r="F743" s="208">
        <v>5414422.9000000004</v>
      </c>
      <c r="G743" s="208">
        <v>1082884.58</v>
      </c>
    </row>
    <row r="744" spans="4:7">
      <c r="D744" s="212" t="s">
        <v>1883</v>
      </c>
      <c r="E744" s="208">
        <v>4768626</v>
      </c>
      <c r="F744" s="208">
        <v>5414422.9000000004</v>
      </c>
      <c r="G744" s="208">
        <v>1082884.58</v>
      </c>
    </row>
    <row r="745" spans="4:7">
      <c r="D745" s="211" t="s">
        <v>1884</v>
      </c>
      <c r="E745" s="208">
        <v>4768626</v>
      </c>
      <c r="F745" s="208">
        <v>5414422.8799999999</v>
      </c>
      <c r="G745" s="208">
        <v>1082884.58</v>
      </c>
    </row>
    <row r="746" spans="4:7">
      <c r="D746" s="212" t="s">
        <v>1885</v>
      </c>
      <c r="E746" s="208">
        <v>4768626</v>
      </c>
      <c r="F746" s="208">
        <v>5414422.8799999999</v>
      </c>
      <c r="G746" s="208">
        <v>1082884.58</v>
      </c>
    </row>
    <row r="747" spans="4:7">
      <c r="D747" s="211" t="s">
        <v>1886</v>
      </c>
      <c r="E747" s="208">
        <v>4768626</v>
      </c>
      <c r="F747" s="208">
        <v>5414422.8799999999</v>
      </c>
      <c r="G747" s="208">
        <v>1082884.58</v>
      </c>
    </row>
    <row r="748" spans="4:7">
      <c r="D748" s="212" t="s">
        <v>1887</v>
      </c>
      <c r="E748" s="208">
        <v>4768626</v>
      </c>
      <c r="F748" s="208">
        <v>5414422.8799999999</v>
      </c>
      <c r="G748" s="208">
        <v>1082884.58</v>
      </c>
    </row>
    <row r="749" spans="4:7">
      <c r="D749" s="211" t="s">
        <v>2693</v>
      </c>
      <c r="E749" s="208">
        <v>6731551</v>
      </c>
      <c r="F749" s="208">
        <v>7460708.6399999997</v>
      </c>
      <c r="G749" s="208">
        <v>1492141.73</v>
      </c>
    </row>
    <row r="750" spans="4:7">
      <c r="D750" s="212" t="s">
        <v>1888</v>
      </c>
      <c r="E750" s="208">
        <v>6731551</v>
      </c>
      <c r="F750" s="208">
        <v>7460708.6399999997</v>
      </c>
      <c r="G750" s="208">
        <v>1492141.73</v>
      </c>
    </row>
    <row r="751" spans="4:7">
      <c r="D751" s="211" t="s">
        <v>4108</v>
      </c>
      <c r="E751" s="208">
        <v>0</v>
      </c>
      <c r="F751" s="208">
        <v>30336106.729999997</v>
      </c>
      <c r="G751" s="208">
        <v>15447461.91</v>
      </c>
    </row>
    <row r="752" spans="4:7">
      <c r="D752" s="212" t="s">
        <v>3285</v>
      </c>
      <c r="E752" s="208">
        <v>0</v>
      </c>
      <c r="F752" s="208">
        <v>30336106.729999997</v>
      </c>
      <c r="G752" s="208">
        <v>15447461.91</v>
      </c>
    </row>
    <row r="753" spans="4:7">
      <c r="D753" s="211" t="s">
        <v>1889</v>
      </c>
      <c r="E753" s="208">
        <v>4768626</v>
      </c>
      <c r="F753" s="208">
        <v>5414422.8799999999</v>
      </c>
      <c r="G753" s="208">
        <v>1082884.56</v>
      </c>
    </row>
    <row r="754" spans="4:7">
      <c r="D754" s="212" t="s">
        <v>1890</v>
      </c>
      <c r="E754" s="208">
        <v>4768626</v>
      </c>
      <c r="F754" s="208">
        <v>5414422.8799999999</v>
      </c>
      <c r="G754" s="208">
        <v>1082884.56</v>
      </c>
    </row>
    <row r="755" spans="4:7">
      <c r="D755" s="211" t="s">
        <v>1891</v>
      </c>
      <c r="E755" s="208">
        <v>6731551</v>
      </c>
      <c r="F755" s="208">
        <v>1612000</v>
      </c>
      <c r="G755" s="208">
        <v>1611998.8</v>
      </c>
    </row>
    <row r="756" spans="4:7">
      <c r="D756" s="212" t="s">
        <v>1892</v>
      </c>
      <c r="E756" s="208">
        <v>6731551</v>
      </c>
      <c r="F756" s="208">
        <v>1612000</v>
      </c>
      <c r="G756" s="208">
        <v>1611998.8</v>
      </c>
    </row>
    <row r="757" spans="4:7">
      <c r="D757" s="211" t="s">
        <v>4107</v>
      </c>
      <c r="E757" s="208">
        <v>11208701</v>
      </c>
      <c r="F757" s="208">
        <v>2489493</v>
      </c>
      <c r="G757" s="208">
        <v>2489491.1</v>
      </c>
    </row>
    <row r="758" spans="4:7">
      <c r="D758" s="212" t="s">
        <v>1893</v>
      </c>
      <c r="E758" s="208">
        <v>11208701</v>
      </c>
      <c r="F758" s="208">
        <v>2489493</v>
      </c>
      <c r="G758" s="208">
        <v>2489491.1</v>
      </c>
    </row>
    <row r="759" spans="4:7">
      <c r="D759" s="211" t="s">
        <v>355</v>
      </c>
      <c r="E759" s="208">
        <v>196254331</v>
      </c>
      <c r="F759" s="208">
        <v>202656951.96000001</v>
      </c>
      <c r="G759" s="208">
        <v>149681073.36000001</v>
      </c>
    </row>
    <row r="760" spans="4:7">
      <c r="D760" s="212" t="s">
        <v>691</v>
      </c>
      <c r="E760" s="208">
        <v>188538682</v>
      </c>
      <c r="F760" s="208">
        <v>174202080.92000002</v>
      </c>
      <c r="G760" s="208">
        <v>149681073.36000001</v>
      </c>
    </row>
    <row r="761" spans="4:7">
      <c r="D761" s="212" t="s">
        <v>2841</v>
      </c>
      <c r="E761" s="208">
        <v>7715649</v>
      </c>
      <c r="F761" s="208">
        <v>28454871.039999999</v>
      </c>
      <c r="G761" s="208">
        <v>0</v>
      </c>
    </row>
    <row r="762" spans="4:7">
      <c r="D762" s="211" t="s">
        <v>1894</v>
      </c>
      <c r="E762" s="208">
        <v>11208701</v>
      </c>
      <c r="F762" s="208">
        <v>2489493</v>
      </c>
      <c r="G762" s="208">
        <v>2489491.1</v>
      </c>
    </row>
    <row r="763" spans="4:7">
      <c r="D763" s="212" t="s">
        <v>1895</v>
      </c>
      <c r="E763" s="208">
        <v>11208701</v>
      </c>
      <c r="F763" s="208">
        <v>2489493</v>
      </c>
      <c r="G763" s="208">
        <v>2489491.1</v>
      </c>
    </row>
    <row r="764" spans="4:7">
      <c r="D764" s="211" t="s">
        <v>1896</v>
      </c>
      <c r="E764" s="208">
        <v>11208701</v>
      </c>
      <c r="F764" s="208">
        <v>2489493</v>
      </c>
      <c r="G764" s="208">
        <v>2489491.1</v>
      </c>
    </row>
    <row r="765" spans="4:7">
      <c r="D765" s="212" t="s">
        <v>1897</v>
      </c>
      <c r="E765" s="208">
        <v>11208701</v>
      </c>
      <c r="F765" s="208">
        <v>2489493</v>
      </c>
      <c r="G765" s="208">
        <v>2489491.1</v>
      </c>
    </row>
    <row r="766" spans="4:7">
      <c r="D766" s="211" t="s">
        <v>1898</v>
      </c>
      <c r="E766" s="208">
        <v>4768626</v>
      </c>
      <c r="F766" s="208">
        <v>1077478</v>
      </c>
      <c r="G766" s="208">
        <v>1077476.07</v>
      </c>
    </row>
    <row r="767" spans="4:7">
      <c r="D767" s="212" t="s">
        <v>1899</v>
      </c>
      <c r="E767" s="208">
        <v>4768626</v>
      </c>
      <c r="F767" s="208">
        <v>1077478</v>
      </c>
      <c r="G767" s="208">
        <v>1077476.07</v>
      </c>
    </row>
    <row r="768" spans="4:7">
      <c r="D768" s="211" t="s">
        <v>4106</v>
      </c>
      <c r="E768" s="208">
        <v>8234119</v>
      </c>
      <c r="F768" s="208">
        <v>7729764</v>
      </c>
      <c r="G768" s="208">
        <v>0</v>
      </c>
    </row>
    <row r="769" spans="4:7">
      <c r="D769" s="212" t="s">
        <v>2842</v>
      </c>
      <c r="E769" s="208">
        <v>8234119</v>
      </c>
      <c r="F769" s="208">
        <v>7729764</v>
      </c>
      <c r="G769" s="208">
        <v>0</v>
      </c>
    </row>
    <row r="770" spans="4:7">
      <c r="D770" s="211" t="s">
        <v>1900</v>
      </c>
      <c r="E770" s="208">
        <v>4768626</v>
      </c>
      <c r="F770" s="208">
        <v>1077478</v>
      </c>
      <c r="G770" s="208">
        <v>1077476.07</v>
      </c>
    </row>
    <row r="771" spans="4:7">
      <c r="D771" s="212" t="s">
        <v>1901</v>
      </c>
      <c r="E771" s="208">
        <v>4768626</v>
      </c>
      <c r="F771" s="208">
        <v>1077478</v>
      </c>
      <c r="G771" s="208">
        <v>1077476.07</v>
      </c>
    </row>
    <row r="772" spans="4:7">
      <c r="D772" s="211" t="s">
        <v>1902</v>
      </c>
      <c r="E772" s="208">
        <v>4768626</v>
      </c>
      <c r="F772" s="208">
        <v>1077478</v>
      </c>
      <c r="G772" s="208">
        <v>1077476.07</v>
      </c>
    </row>
    <row r="773" spans="4:7">
      <c r="D773" s="212" t="s">
        <v>1903</v>
      </c>
      <c r="E773" s="208">
        <v>4768626</v>
      </c>
      <c r="F773" s="208">
        <v>1077478</v>
      </c>
      <c r="G773" s="208">
        <v>1077476.07</v>
      </c>
    </row>
    <row r="774" spans="4:7">
      <c r="D774" s="211" t="s">
        <v>356</v>
      </c>
      <c r="E774" s="208">
        <v>1065535947</v>
      </c>
      <c r="F774" s="208">
        <v>1516408628.3099999</v>
      </c>
      <c r="G774" s="208">
        <v>1061470039.4399999</v>
      </c>
    </row>
    <row r="775" spans="4:7">
      <c r="D775" s="212" t="s">
        <v>692</v>
      </c>
      <c r="E775" s="208">
        <v>1065535947</v>
      </c>
      <c r="F775" s="208">
        <v>1516408628.3099999</v>
      </c>
      <c r="G775" s="208">
        <v>1061470039.4399999</v>
      </c>
    </row>
    <row r="776" spans="4:7">
      <c r="D776" s="211" t="s">
        <v>2843</v>
      </c>
      <c r="E776" s="208">
        <v>4922731</v>
      </c>
      <c r="F776" s="208">
        <v>48803002</v>
      </c>
      <c r="G776" s="208">
        <v>48802038.990000002</v>
      </c>
    </row>
    <row r="777" spans="4:7">
      <c r="D777" s="212" t="s">
        <v>2844</v>
      </c>
      <c r="E777" s="208">
        <v>4922731</v>
      </c>
      <c r="F777" s="208">
        <v>2</v>
      </c>
      <c r="G777" s="208">
        <v>0</v>
      </c>
    </row>
    <row r="778" spans="4:7">
      <c r="D778" s="212" t="s">
        <v>4285</v>
      </c>
      <c r="E778" s="208">
        <v>0</v>
      </c>
      <c r="F778" s="208">
        <v>48803000</v>
      </c>
      <c r="G778" s="208">
        <v>48802038.990000002</v>
      </c>
    </row>
    <row r="779" spans="4:7">
      <c r="D779" s="211" t="s">
        <v>2845</v>
      </c>
      <c r="E779" s="208">
        <v>1955649</v>
      </c>
      <c r="F779" s="208">
        <v>2</v>
      </c>
      <c r="G779" s="208">
        <v>0</v>
      </c>
    </row>
    <row r="780" spans="4:7">
      <c r="D780" s="212" t="s">
        <v>2846</v>
      </c>
      <c r="E780" s="208">
        <v>1955649</v>
      </c>
      <c r="F780" s="208">
        <v>2</v>
      </c>
      <c r="G780" s="208">
        <v>0</v>
      </c>
    </row>
    <row r="781" spans="4:7">
      <c r="D781" s="211" t="s">
        <v>357</v>
      </c>
      <c r="E781" s="208">
        <v>7285276</v>
      </c>
      <c r="F781" s="208">
        <v>3285276</v>
      </c>
      <c r="G781" s="208">
        <v>0</v>
      </c>
    </row>
    <row r="782" spans="4:7">
      <c r="D782" s="212" t="s">
        <v>693</v>
      </c>
      <c r="E782" s="208">
        <v>7285276</v>
      </c>
      <c r="F782" s="208">
        <v>3285276</v>
      </c>
      <c r="G782" s="208">
        <v>0</v>
      </c>
    </row>
    <row r="783" spans="4:7">
      <c r="D783" s="211" t="s">
        <v>4105</v>
      </c>
      <c r="E783" s="208">
        <v>0</v>
      </c>
      <c r="F783" s="208">
        <v>8849779.9700000007</v>
      </c>
      <c r="G783" s="208">
        <v>5705280.7199999997</v>
      </c>
    </row>
    <row r="784" spans="4:7">
      <c r="D784" s="212" t="s">
        <v>3705</v>
      </c>
      <c r="E784" s="208">
        <v>0</v>
      </c>
      <c r="F784" s="208">
        <v>7517402.0800000001</v>
      </c>
      <c r="G784" s="208">
        <v>5705280.7199999997</v>
      </c>
    </row>
    <row r="785" spans="4:7">
      <c r="D785" s="212" t="s">
        <v>3559</v>
      </c>
      <c r="E785" s="208">
        <v>0</v>
      </c>
      <c r="F785" s="208">
        <v>1332377.8899999999</v>
      </c>
      <c r="G785" s="208">
        <v>0</v>
      </c>
    </row>
    <row r="786" spans="4:7">
      <c r="D786" s="211" t="s">
        <v>4104</v>
      </c>
      <c r="E786" s="208">
        <v>0</v>
      </c>
      <c r="F786" s="208">
        <v>1875829.6</v>
      </c>
      <c r="G786" s="208">
        <v>0</v>
      </c>
    </row>
    <row r="787" spans="4:7">
      <c r="D787" s="212" t="s">
        <v>3558</v>
      </c>
      <c r="E787" s="208">
        <v>0</v>
      </c>
      <c r="F787" s="208">
        <v>1875829.6</v>
      </c>
      <c r="G787" s="208">
        <v>0</v>
      </c>
    </row>
    <row r="788" spans="4:7">
      <c r="D788" s="211" t="s">
        <v>2753</v>
      </c>
      <c r="E788" s="208">
        <v>47249975</v>
      </c>
      <c r="F788" s="208">
        <v>73942032</v>
      </c>
      <c r="G788" s="208">
        <v>73855993.049999997</v>
      </c>
    </row>
    <row r="789" spans="4:7">
      <c r="D789" s="212" t="s">
        <v>2754</v>
      </c>
      <c r="E789" s="208">
        <v>47249975</v>
      </c>
      <c r="F789" s="208">
        <v>44229032</v>
      </c>
      <c r="G789" s="208">
        <v>44142993.049999997</v>
      </c>
    </row>
    <row r="790" spans="4:7">
      <c r="D790" s="212" t="s">
        <v>3284</v>
      </c>
      <c r="E790" s="208">
        <v>0</v>
      </c>
      <c r="F790" s="208">
        <v>29713000</v>
      </c>
      <c r="G790" s="208">
        <v>29713000</v>
      </c>
    </row>
    <row r="791" spans="4:7">
      <c r="D791" s="211" t="s">
        <v>4103</v>
      </c>
      <c r="E791" s="208">
        <v>0</v>
      </c>
      <c r="F791" s="208">
        <v>1875829.6</v>
      </c>
      <c r="G791" s="208">
        <v>0</v>
      </c>
    </row>
    <row r="792" spans="4:7">
      <c r="D792" s="212" t="s">
        <v>3557</v>
      </c>
      <c r="E792" s="208">
        <v>0</v>
      </c>
      <c r="F792" s="208">
        <v>1875829.6</v>
      </c>
      <c r="G792" s="208">
        <v>0</v>
      </c>
    </row>
    <row r="793" spans="4:7">
      <c r="D793" s="211" t="s">
        <v>2585</v>
      </c>
      <c r="E793" s="208">
        <v>141818653</v>
      </c>
      <c r="F793" s="208">
        <v>119701443</v>
      </c>
      <c r="G793" s="208">
        <v>110515404.09999999</v>
      </c>
    </row>
    <row r="794" spans="4:7">
      <c r="D794" s="212" t="s">
        <v>2586</v>
      </c>
      <c r="E794" s="208">
        <v>141818653</v>
      </c>
      <c r="F794" s="208">
        <v>119701443</v>
      </c>
      <c r="G794" s="208">
        <v>110515404.09999999</v>
      </c>
    </row>
    <row r="795" spans="4:7">
      <c r="D795" s="211" t="s">
        <v>3556</v>
      </c>
      <c r="E795" s="208">
        <v>0</v>
      </c>
      <c r="F795" s="208">
        <v>1332377.8899999999</v>
      </c>
      <c r="G795" s="208">
        <v>0</v>
      </c>
    </row>
    <row r="796" spans="4:7">
      <c r="D796" s="212" t="s">
        <v>3555</v>
      </c>
      <c r="E796" s="208">
        <v>0</v>
      </c>
      <c r="F796" s="208">
        <v>1332377.8899999999</v>
      </c>
      <c r="G796" s="208">
        <v>0</v>
      </c>
    </row>
    <row r="797" spans="4:7">
      <c r="D797" s="211" t="s">
        <v>4102</v>
      </c>
      <c r="E797" s="208">
        <v>0</v>
      </c>
      <c r="F797" s="208">
        <v>3555400.95</v>
      </c>
      <c r="G797" s="208">
        <v>0</v>
      </c>
    </row>
    <row r="798" spans="4:7">
      <c r="D798" s="212" t="s">
        <v>3554</v>
      </c>
      <c r="E798" s="208">
        <v>0</v>
      </c>
      <c r="F798" s="208">
        <v>3555400.95</v>
      </c>
      <c r="G798" s="208">
        <v>0</v>
      </c>
    </row>
    <row r="799" spans="4:7">
      <c r="D799" s="211" t="s">
        <v>2587</v>
      </c>
      <c r="E799" s="208">
        <v>227424974</v>
      </c>
      <c r="F799" s="208">
        <v>204398182.40000001</v>
      </c>
      <c r="G799" s="208">
        <v>164835618.41</v>
      </c>
    </row>
    <row r="800" spans="4:7">
      <c r="D800" s="212" t="s">
        <v>2588</v>
      </c>
      <c r="E800" s="208">
        <v>227424974</v>
      </c>
      <c r="F800" s="208">
        <v>204398182.40000001</v>
      </c>
      <c r="G800" s="208">
        <v>164835618.41</v>
      </c>
    </row>
    <row r="801" spans="4:7">
      <c r="D801" s="211" t="s">
        <v>4101</v>
      </c>
      <c r="E801" s="208">
        <v>0</v>
      </c>
      <c r="F801" s="208">
        <v>1332377.8899999999</v>
      </c>
      <c r="G801" s="208">
        <v>0</v>
      </c>
    </row>
    <row r="802" spans="4:7">
      <c r="D802" s="212" t="s">
        <v>3553</v>
      </c>
      <c r="E802" s="208">
        <v>0</v>
      </c>
      <c r="F802" s="208">
        <v>1332377.8899999999</v>
      </c>
      <c r="G802" s="208">
        <v>0</v>
      </c>
    </row>
    <row r="803" spans="4:7">
      <c r="D803" s="211" t="s">
        <v>2847</v>
      </c>
      <c r="E803" s="208">
        <v>10326196</v>
      </c>
      <c r="F803" s="208">
        <v>14706271</v>
      </c>
      <c r="G803" s="208">
        <v>10000000</v>
      </c>
    </row>
    <row r="804" spans="4:7">
      <c r="D804" s="212" t="s">
        <v>2848</v>
      </c>
      <c r="E804" s="208">
        <v>10326196</v>
      </c>
      <c r="F804" s="208">
        <v>14706271</v>
      </c>
      <c r="G804" s="208">
        <v>10000000</v>
      </c>
    </row>
    <row r="805" spans="4:7">
      <c r="D805" s="211" t="s">
        <v>3552</v>
      </c>
      <c r="E805" s="208">
        <v>0</v>
      </c>
      <c r="F805" s="208">
        <v>1332377.8899999999</v>
      </c>
      <c r="G805" s="208">
        <v>0</v>
      </c>
    </row>
    <row r="806" spans="4:7">
      <c r="D806" s="212" t="s">
        <v>3551</v>
      </c>
      <c r="E806" s="208">
        <v>0</v>
      </c>
      <c r="F806" s="208">
        <v>1332377.8899999999</v>
      </c>
      <c r="G806" s="208">
        <v>0</v>
      </c>
    </row>
    <row r="807" spans="4:7">
      <c r="D807" s="211" t="s">
        <v>3550</v>
      </c>
      <c r="E807" s="208">
        <v>0</v>
      </c>
      <c r="F807" s="208">
        <v>1875829.6</v>
      </c>
      <c r="G807" s="208">
        <v>0</v>
      </c>
    </row>
    <row r="808" spans="4:7">
      <c r="D808" s="212" t="s">
        <v>3549</v>
      </c>
      <c r="E808" s="208">
        <v>0</v>
      </c>
      <c r="F808" s="208">
        <v>1875829.6</v>
      </c>
      <c r="G808" s="208">
        <v>0</v>
      </c>
    </row>
    <row r="809" spans="4:7">
      <c r="D809" s="211" t="s">
        <v>358</v>
      </c>
      <c r="E809" s="208">
        <v>109863228</v>
      </c>
      <c r="F809" s="208">
        <v>42293383.93</v>
      </c>
      <c r="G809" s="208">
        <v>38242470.93</v>
      </c>
    </row>
    <row r="810" spans="4:7">
      <c r="D810" s="212" t="s">
        <v>694</v>
      </c>
      <c r="E810" s="208">
        <v>109863228</v>
      </c>
      <c r="F810" s="208">
        <v>42293383.93</v>
      </c>
      <c r="G810" s="208">
        <v>38242470.93</v>
      </c>
    </row>
    <row r="811" spans="4:7">
      <c r="D811" s="211" t="s">
        <v>4284</v>
      </c>
      <c r="E811" s="208">
        <v>0</v>
      </c>
      <c r="F811" s="208">
        <v>9151000</v>
      </c>
      <c r="G811" s="208">
        <v>9150124.9700000007</v>
      </c>
    </row>
    <row r="812" spans="4:7">
      <c r="D812" s="212" t="s">
        <v>4283</v>
      </c>
      <c r="E812" s="208">
        <v>0</v>
      </c>
      <c r="F812" s="208">
        <v>9151000</v>
      </c>
      <c r="G812" s="208">
        <v>9150124.9700000007</v>
      </c>
    </row>
    <row r="813" spans="4:7">
      <c r="D813" s="211" t="s">
        <v>3103</v>
      </c>
      <c r="E813" s="208">
        <v>0</v>
      </c>
      <c r="F813" s="208">
        <v>14422575.66</v>
      </c>
      <c r="G813" s="208">
        <v>14422574.66</v>
      </c>
    </row>
    <row r="814" spans="4:7">
      <c r="D814" s="212" t="s">
        <v>3104</v>
      </c>
      <c r="E814" s="208">
        <v>0</v>
      </c>
      <c r="F814" s="208">
        <v>14422575.66</v>
      </c>
      <c r="G814" s="208">
        <v>14422574.66</v>
      </c>
    </row>
    <row r="815" spans="4:7">
      <c r="D815" s="211" t="s">
        <v>2849</v>
      </c>
      <c r="E815" s="208">
        <v>8253326</v>
      </c>
      <c r="F815" s="208">
        <v>36081002</v>
      </c>
      <c r="G815" s="208">
        <v>36080180.460000001</v>
      </c>
    </row>
    <row r="816" spans="4:7">
      <c r="D816" s="212" t="s">
        <v>2850</v>
      </c>
      <c r="E816" s="208">
        <v>8253326</v>
      </c>
      <c r="F816" s="208">
        <v>2</v>
      </c>
      <c r="G816" s="208">
        <v>0</v>
      </c>
    </row>
    <row r="817" spans="4:7">
      <c r="D817" s="212" t="s">
        <v>4282</v>
      </c>
      <c r="E817" s="208">
        <v>0</v>
      </c>
      <c r="F817" s="208">
        <v>36081000</v>
      </c>
      <c r="G817" s="208">
        <v>36080180.460000001</v>
      </c>
    </row>
    <row r="818" spans="4:7">
      <c r="D818" s="211" t="s">
        <v>1067</v>
      </c>
      <c r="E818" s="208">
        <v>124100127</v>
      </c>
      <c r="F818" s="208">
        <v>160223601.68000001</v>
      </c>
      <c r="G818" s="208">
        <v>140017580.09999999</v>
      </c>
    </row>
    <row r="819" spans="4:7">
      <c r="D819" s="212" t="s">
        <v>1068</v>
      </c>
      <c r="E819" s="208">
        <v>124100127</v>
      </c>
      <c r="F819" s="208">
        <v>160223601.68000001</v>
      </c>
      <c r="G819" s="208">
        <v>140017580.09999999</v>
      </c>
    </row>
    <row r="820" spans="4:7">
      <c r="D820" s="209" t="s">
        <v>283</v>
      </c>
      <c r="E820" s="210">
        <v>6479036</v>
      </c>
      <c r="F820" s="210">
        <v>235956975.65000001</v>
      </c>
      <c r="G820" s="210">
        <v>219794320.31</v>
      </c>
    </row>
    <row r="821" spans="4:7">
      <c r="D821" s="211" t="s">
        <v>2516</v>
      </c>
      <c r="E821" s="208">
        <v>6479036</v>
      </c>
      <c r="F821" s="208">
        <v>19922820.650000002</v>
      </c>
      <c r="G821" s="208">
        <v>10359421.699999999</v>
      </c>
    </row>
    <row r="822" spans="4:7">
      <c r="D822" s="212" t="s">
        <v>2517</v>
      </c>
      <c r="E822" s="208">
        <v>6479036</v>
      </c>
      <c r="F822" s="208">
        <v>19922820.650000002</v>
      </c>
      <c r="G822" s="208">
        <v>10359421.699999999</v>
      </c>
    </row>
    <row r="823" spans="4:7">
      <c r="D823" s="211" t="s">
        <v>4100</v>
      </c>
      <c r="E823" s="208">
        <v>0</v>
      </c>
      <c r="F823" s="208">
        <v>174193545</v>
      </c>
      <c r="G823" s="208">
        <v>167594346.33000001</v>
      </c>
    </row>
    <row r="824" spans="4:7">
      <c r="D824" s="212" t="s">
        <v>3225</v>
      </c>
      <c r="E824" s="208">
        <v>0</v>
      </c>
      <c r="F824" s="208">
        <v>174193545</v>
      </c>
      <c r="G824" s="208">
        <v>167594346.33000001</v>
      </c>
    </row>
    <row r="825" spans="4:7">
      <c r="D825" s="211" t="s">
        <v>2753</v>
      </c>
      <c r="E825" s="208">
        <v>0</v>
      </c>
      <c r="F825" s="208">
        <v>41840610</v>
      </c>
      <c r="G825" s="208">
        <v>41840552.280000001</v>
      </c>
    </row>
    <row r="826" spans="4:7">
      <c r="D826" s="212" t="s">
        <v>3284</v>
      </c>
      <c r="E826" s="208">
        <v>0</v>
      </c>
      <c r="F826" s="208">
        <v>41840610</v>
      </c>
      <c r="G826" s="208">
        <v>41840552.280000001</v>
      </c>
    </row>
    <row r="827" spans="4:7">
      <c r="D827" s="209" t="s">
        <v>284</v>
      </c>
      <c r="E827" s="210">
        <v>180750000</v>
      </c>
      <c r="F827" s="210">
        <v>0</v>
      </c>
      <c r="G827" s="210">
        <v>0</v>
      </c>
    </row>
    <row r="828" spans="4:7">
      <c r="D828" s="211" t="s">
        <v>4099</v>
      </c>
      <c r="E828" s="208">
        <v>180750000</v>
      </c>
      <c r="F828" s="208">
        <v>0</v>
      </c>
      <c r="G828" s="208">
        <v>0</v>
      </c>
    </row>
    <row r="829" spans="4:7">
      <c r="D829" s="212" t="s">
        <v>685</v>
      </c>
      <c r="E829" s="208">
        <v>180750000</v>
      </c>
      <c r="F829" s="208">
        <v>0</v>
      </c>
      <c r="G829" s="208">
        <v>0</v>
      </c>
    </row>
    <row r="830" spans="4:7">
      <c r="D830" s="209" t="s">
        <v>285</v>
      </c>
      <c r="E830" s="210">
        <v>130263116</v>
      </c>
      <c r="F830" s="210">
        <v>130263116</v>
      </c>
      <c r="G830" s="210">
        <v>0</v>
      </c>
    </row>
    <row r="831" spans="4:7">
      <c r="D831" s="211" t="s">
        <v>349</v>
      </c>
      <c r="E831" s="208">
        <v>63658116</v>
      </c>
      <c r="F831" s="208">
        <v>63658116</v>
      </c>
      <c r="G831" s="208">
        <v>0</v>
      </c>
    </row>
    <row r="832" spans="4:7">
      <c r="D832" s="212" t="s">
        <v>684</v>
      </c>
      <c r="E832" s="208">
        <v>63658116</v>
      </c>
      <c r="F832" s="208">
        <v>63658116</v>
      </c>
      <c r="G832" s="208">
        <v>0</v>
      </c>
    </row>
    <row r="833" spans="4:7">
      <c r="D833" s="211" t="s">
        <v>4099</v>
      </c>
      <c r="E833" s="208">
        <v>66605000</v>
      </c>
      <c r="F833" s="208">
        <v>66605000</v>
      </c>
      <c r="G833" s="208">
        <v>0</v>
      </c>
    </row>
    <row r="834" spans="4:7">
      <c r="D834" s="212" t="s">
        <v>685</v>
      </c>
      <c r="E834" s="208">
        <v>66605000</v>
      </c>
      <c r="F834" s="208">
        <v>66605000</v>
      </c>
      <c r="G834" s="208">
        <v>0</v>
      </c>
    </row>
    <row r="835" spans="4:7">
      <c r="D835" s="178" t="s">
        <v>359</v>
      </c>
      <c r="E835" s="208">
        <v>617195655</v>
      </c>
      <c r="F835" s="208">
        <v>879386578.57999992</v>
      </c>
      <c r="G835" s="208">
        <v>741688817.49999988</v>
      </c>
    </row>
    <row r="836" spans="4:7">
      <c r="D836" s="209" t="s">
        <v>281</v>
      </c>
      <c r="E836" s="210">
        <v>435947524</v>
      </c>
      <c r="F836" s="210">
        <v>664642420.38999999</v>
      </c>
      <c r="G836" s="210">
        <v>569238778.15999997</v>
      </c>
    </row>
    <row r="837" spans="4:7">
      <c r="D837" s="211" t="s">
        <v>1178</v>
      </c>
      <c r="E837" s="208">
        <v>11075727</v>
      </c>
      <c r="F837" s="208">
        <v>1</v>
      </c>
      <c r="G837" s="208">
        <v>0</v>
      </c>
    </row>
    <row r="838" spans="4:7">
      <c r="D838" s="212" t="s">
        <v>1179</v>
      </c>
      <c r="E838" s="208">
        <v>11075727</v>
      </c>
      <c r="F838" s="208">
        <v>1</v>
      </c>
      <c r="G838" s="208">
        <v>0</v>
      </c>
    </row>
    <row r="839" spans="4:7">
      <c r="D839" s="211" t="s">
        <v>1180</v>
      </c>
      <c r="E839" s="208">
        <v>4612045</v>
      </c>
      <c r="F839" s="208">
        <v>1.95</v>
      </c>
      <c r="G839" s="208">
        <v>0</v>
      </c>
    </row>
    <row r="840" spans="4:7">
      <c r="D840" s="212" t="s">
        <v>1181</v>
      </c>
      <c r="E840" s="208">
        <v>4612045</v>
      </c>
      <c r="F840" s="208">
        <v>1.95</v>
      </c>
      <c r="G840" s="208">
        <v>0</v>
      </c>
    </row>
    <row r="841" spans="4:7">
      <c r="D841" s="211" t="s">
        <v>360</v>
      </c>
      <c r="E841" s="208">
        <v>1427920</v>
      </c>
      <c r="F841" s="208">
        <v>2930750</v>
      </c>
      <c r="G841" s="208">
        <v>0</v>
      </c>
    </row>
    <row r="842" spans="4:7">
      <c r="D842" s="212" t="s">
        <v>695</v>
      </c>
      <c r="E842" s="208">
        <v>1427920</v>
      </c>
      <c r="F842" s="208">
        <v>2930750</v>
      </c>
      <c r="G842" s="208">
        <v>0</v>
      </c>
    </row>
    <row r="843" spans="4:7">
      <c r="D843" s="211" t="s">
        <v>2694</v>
      </c>
      <c r="E843" s="208">
        <v>29813568</v>
      </c>
      <c r="F843" s="208">
        <v>18825310</v>
      </c>
      <c r="G843" s="208">
        <v>18825309.73</v>
      </c>
    </row>
    <row r="844" spans="4:7">
      <c r="D844" s="212" t="s">
        <v>2589</v>
      </c>
      <c r="E844" s="208">
        <v>29813568</v>
      </c>
      <c r="F844" s="208">
        <v>18825310</v>
      </c>
      <c r="G844" s="208">
        <v>18825309.73</v>
      </c>
    </row>
    <row r="845" spans="4:7">
      <c r="D845" s="211" t="s">
        <v>361</v>
      </c>
      <c r="E845" s="208">
        <v>323502</v>
      </c>
      <c r="F845" s="208">
        <v>21728486.52</v>
      </c>
      <c r="G845" s="208">
        <v>16298717.41</v>
      </c>
    </row>
    <row r="846" spans="4:7">
      <c r="D846" s="212" t="s">
        <v>696</v>
      </c>
      <c r="E846" s="208">
        <v>323502</v>
      </c>
      <c r="F846" s="208">
        <v>21728486.52</v>
      </c>
      <c r="G846" s="208">
        <v>16298717.41</v>
      </c>
    </row>
    <row r="847" spans="4:7">
      <c r="D847" s="211" t="s">
        <v>4098</v>
      </c>
      <c r="E847" s="208">
        <v>0</v>
      </c>
      <c r="F847" s="208">
        <v>10615720.07</v>
      </c>
      <c r="G847" s="208">
        <v>9884076.4199999999</v>
      </c>
    </row>
    <row r="848" spans="4:7">
      <c r="D848" s="212" t="s">
        <v>3187</v>
      </c>
      <c r="E848" s="208">
        <v>0</v>
      </c>
      <c r="F848" s="208">
        <v>10615720.07</v>
      </c>
      <c r="G848" s="208">
        <v>9884076.4199999999</v>
      </c>
    </row>
    <row r="849" spans="4:7">
      <c r="D849" s="211" t="s">
        <v>4195</v>
      </c>
      <c r="E849" s="208">
        <v>0</v>
      </c>
      <c r="F849" s="208">
        <v>12317968.92</v>
      </c>
      <c r="G849" s="208">
        <v>0</v>
      </c>
    </row>
    <row r="850" spans="4:7">
      <c r="D850" s="212" t="s">
        <v>4194</v>
      </c>
      <c r="E850" s="208">
        <v>0</v>
      </c>
      <c r="F850" s="208">
        <v>12317968.92</v>
      </c>
      <c r="G850" s="208">
        <v>0</v>
      </c>
    </row>
    <row r="851" spans="4:7">
      <c r="D851" s="211" t="s">
        <v>4097</v>
      </c>
      <c r="E851" s="208">
        <v>19672786</v>
      </c>
      <c r="F851" s="208">
        <v>18949318.630000003</v>
      </c>
      <c r="G851" s="208">
        <v>18910638.830000002</v>
      </c>
    </row>
    <row r="852" spans="4:7">
      <c r="D852" s="212" t="s">
        <v>2590</v>
      </c>
      <c r="E852" s="208">
        <v>19672786</v>
      </c>
      <c r="F852" s="208">
        <v>18949318.630000003</v>
      </c>
      <c r="G852" s="208">
        <v>18910638.830000002</v>
      </c>
    </row>
    <row r="853" spans="4:7">
      <c r="D853" s="211" t="s">
        <v>4193</v>
      </c>
      <c r="E853" s="208">
        <v>0</v>
      </c>
      <c r="F853" s="208">
        <v>7487950.75</v>
      </c>
      <c r="G853" s="208">
        <v>0</v>
      </c>
    </row>
    <row r="854" spans="4:7">
      <c r="D854" s="212" t="s">
        <v>4192</v>
      </c>
      <c r="E854" s="208">
        <v>0</v>
      </c>
      <c r="F854" s="208">
        <v>7487950.75</v>
      </c>
      <c r="G854" s="208">
        <v>0</v>
      </c>
    </row>
    <row r="855" spans="4:7">
      <c r="D855" s="211" t="s">
        <v>1182</v>
      </c>
      <c r="E855" s="208">
        <v>6606206</v>
      </c>
      <c r="F855" s="208">
        <v>1.83</v>
      </c>
      <c r="G855" s="208">
        <v>0</v>
      </c>
    </row>
    <row r="856" spans="4:7">
      <c r="D856" s="212" t="s">
        <v>1183</v>
      </c>
      <c r="E856" s="208">
        <v>6606206</v>
      </c>
      <c r="F856" s="208">
        <v>1.83</v>
      </c>
      <c r="G856" s="208">
        <v>0</v>
      </c>
    </row>
    <row r="857" spans="4:7">
      <c r="D857" s="211" t="s">
        <v>1184</v>
      </c>
      <c r="E857" s="208">
        <v>12313456</v>
      </c>
      <c r="F857" s="208">
        <v>4774274.43</v>
      </c>
      <c r="G857" s="208">
        <v>3316375.28</v>
      </c>
    </row>
    <row r="858" spans="4:7">
      <c r="D858" s="212" t="s">
        <v>1185</v>
      </c>
      <c r="E858" s="208">
        <v>12313456</v>
      </c>
      <c r="F858" s="208">
        <v>4774274.43</v>
      </c>
      <c r="G858" s="208">
        <v>3316375.28</v>
      </c>
    </row>
    <row r="859" spans="4:7">
      <c r="D859" s="211" t="s">
        <v>1421</v>
      </c>
      <c r="E859" s="208">
        <v>6755494</v>
      </c>
      <c r="F859" s="208">
        <v>7695494.0099999998</v>
      </c>
      <c r="G859" s="208">
        <v>1539098.81</v>
      </c>
    </row>
    <row r="860" spans="4:7">
      <c r="D860" s="212" t="s">
        <v>1422</v>
      </c>
      <c r="E860" s="208">
        <v>6755494</v>
      </c>
      <c r="F860" s="208">
        <v>7695494.0099999998</v>
      </c>
      <c r="G860" s="208">
        <v>1539098.81</v>
      </c>
    </row>
    <row r="861" spans="4:7">
      <c r="D861" s="211" t="s">
        <v>1423</v>
      </c>
      <c r="E861" s="208">
        <v>6755494</v>
      </c>
      <c r="F861" s="208">
        <v>7695494</v>
      </c>
      <c r="G861" s="208">
        <v>1539098.8</v>
      </c>
    </row>
    <row r="862" spans="4:7">
      <c r="D862" s="212" t="s">
        <v>1424</v>
      </c>
      <c r="E862" s="208">
        <v>6755494</v>
      </c>
      <c r="F862" s="208">
        <v>7695494</v>
      </c>
      <c r="G862" s="208">
        <v>1539098.8</v>
      </c>
    </row>
    <row r="863" spans="4:7">
      <c r="D863" s="211" t="s">
        <v>1425</v>
      </c>
      <c r="E863" s="208">
        <v>4785373</v>
      </c>
      <c r="F863" s="208">
        <v>5417028.5700000003</v>
      </c>
      <c r="G863" s="208">
        <v>1083405.71</v>
      </c>
    </row>
    <row r="864" spans="4:7">
      <c r="D864" s="212" t="s">
        <v>1426</v>
      </c>
      <c r="E864" s="208">
        <v>4785373</v>
      </c>
      <c r="F864" s="208">
        <v>5417028.5700000003</v>
      </c>
      <c r="G864" s="208">
        <v>1083405.71</v>
      </c>
    </row>
    <row r="865" spans="4:7">
      <c r="D865" s="211" t="s">
        <v>1427</v>
      </c>
      <c r="E865" s="208">
        <v>6755494</v>
      </c>
      <c r="F865" s="208">
        <v>7470646.21</v>
      </c>
      <c r="G865" s="208">
        <v>1494129.24</v>
      </c>
    </row>
    <row r="866" spans="4:7">
      <c r="D866" s="212" t="s">
        <v>1428</v>
      </c>
      <c r="E866" s="208">
        <v>6755494</v>
      </c>
      <c r="F866" s="208">
        <v>7470646.21</v>
      </c>
      <c r="G866" s="208">
        <v>1494129.24</v>
      </c>
    </row>
    <row r="867" spans="4:7">
      <c r="D867" s="211" t="s">
        <v>1429</v>
      </c>
      <c r="E867" s="208">
        <v>6755494</v>
      </c>
      <c r="F867" s="208">
        <v>5595494</v>
      </c>
      <c r="G867" s="208">
        <v>1519098.8</v>
      </c>
    </row>
    <row r="868" spans="4:7">
      <c r="D868" s="212" t="s">
        <v>1430</v>
      </c>
      <c r="E868" s="208">
        <v>6755494</v>
      </c>
      <c r="F868" s="208">
        <v>5595494</v>
      </c>
      <c r="G868" s="208">
        <v>1519098.8</v>
      </c>
    </row>
    <row r="869" spans="4:7">
      <c r="D869" s="211" t="s">
        <v>1431</v>
      </c>
      <c r="E869" s="208">
        <v>4785373</v>
      </c>
      <c r="F869" s="208">
        <v>0</v>
      </c>
      <c r="G869" s="208">
        <v>0</v>
      </c>
    </row>
    <row r="870" spans="4:7">
      <c r="D870" s="212" t="s">
        <v>1432</v>
      </c>
      <c r="E870" s="208">
        <v>4785373</v>
      </c>
      <c r="F870" s="208">
        <v>0</v>
      </c>
      <c r="G870" s="208">
        <v>0</v>
      </c>
    </row>
    <row r="871" spans="4:7">
      <c r="D871" s="211" t="s">
        <v>1433</v>
      </c>
      <c r="E871" s="208">
        <v>11249055</v>
      </c>
      <c r="F871" s="208">
        <v>0</v>
      </c>
      <c r="G871" s="208">
        <v>0</v>
      </c>
    </row>
    <row r="872" spans="4:7">
      <c r="D872" s="212" t="s">
        <v>1434</v>
      </c>
      <c r="E872" s="208">
        <v>11249055</v>
      </c>
      <c r="F872" s="208">
        <v>0</v>
      </c>
      <c r="G872" s="208">
        <v>0</v>
      </c>
    </row>
    <row r="873" spans="4:7">
      <c r="D873" s="211" t="s">
        <v>1435</v>
      </c>
      <c r="E873" s="208">
        <v>11249055</v>
      </c>
      <c r="F873" s="208">
        <v>0</v>
      </c>
      <c r="G873" s="208">
        <v>0</v>
      </c>
    </row>
    <row r="874" spans="4:7">
      <c r="D874" s="212" t="s">
        <v>1436</v>
      </c>
      <c r="E874" s="208">
        <v>11249055</v>
      </c>
      <c r="F874" s="208">
        <v>0</v>
      </c>
      <c r="G874" s="208">
        <v>0</v>
      </c>
    </row>
    <row r="875" spans="4:7">
      <c r="D875" s="211" t="s">
        <v>1437</v>
      </c>
      <c r="E875" s="208">
        <v>11249055</v>
      </c>
      <c r="F875" s="208">
        <v>0</v>
      </c>
      <c r="G875" s="208">
        <v>0</v>
      </c>
    </row>
    <row r="876" spans="4:7">
      <c r="D876" s="212" t="s">
        <v>1438</v>
      </c>
      <c r="E876" s="208">
        <v>11249055</v>
      </c>
      <c r="F876" s="208">
        <v>0</v>
      </c>
      <c r="G876" s="208">
        <v>0</v>
      </c>
    </row>
    <row r="877" spans="4:7">
      <c r="D877" s="211" t="s">
        <v>1439</v>
      </c>
      <c r="E877" s="208">
        <v>6755494</v>
      </c>
      <c r="F877" s="208">
        <v>1</v>
      </c>
      <c r="G877" s="208">
        <v>0</v>
      </c>
    </row>
    <row r="878" spans="4:7">
      <c r="D878" s="212" t="s">
        <v>1440</v>
      </c>
      <c r="E878" s="208">
        <v>6755494</v>
      </c>
      <c r="F878" s="208">
        <v>1</v>
      </c>
      <c r="G878" s="208">
        <v>0</v>
      </c>
    </row>
    <row r="879" spans="4:7">
      <c r="D879" s="211" t="s">
        <v>362</v>
      </c>
      <c r="E879" s="208">
        <v>46629417</v>
      </c>
      <c r="F879" s="208">
        <v>34073613.219999999</v>
      </c>
      <c r="G879" s="208">
        <v>26106898.219999999</v>
      </c>
    </row>
    <row r="880" spans="4:7">
      <c r="D880" s="212" t="s">
        <v>697</v>
      </c>
      <c r="E880" s="208">
        <v>46629417</v>
      </c>
      <c r="F880" s="208">
        <v>34073613.219999999</v>
      </c>
      <c r="G880" s="208">
        <v>26106898.219999999</v>
      </c>
    </row>
    <row r="881" spans="4:7">
      <c r="D881" s="211" t="s">
        <v>3315</v>
      </c>
      <c r="E881" s="208">
        <v>0</v>
      </c>
      <c r="F881" s="208">
        <v>11876851.359999999</v>
      </c>
      <c r="G881" s="208">
        <v>11876851.35</v>
      </c>
    </row>
    <row r="882" spans="4:7">
      <c r="D882" s="212" t="s">
        <v>3314</v>
      </c>
      <c r="E882" s="208">
        <v>0</v>
      </c>
      <c r="F882" s="208">
        <v>11876851.359999999</v>
      </c>
      <c r="G882" s="208">
        <v>11876851.35</v>
      </c>
    </row>
    <row r="883" spans="4:7">
      <c r="D883" s="211" t="s">
        <v>3283</v>
      </c>
      <c r="E883" s="208">
        <v>0</v>
      </c>
      <c r="F883" s="208">
        <v>292687.92</v>
      </c>
      <c r="G883" s="208">
        <v>0</v>
      </c>
    </row>
    <row r="884" spans="4:7">
      <c r="D884" s="212" t="s">
        <v>3282</v>
      </c>
      <c r="E884" s="208">
        <v>0</v>
      </c>
      <c r="F884" s="208">
        <v>292687.92</v>
      </c>
      <c r="G884" s="208">
        <v>0</v>
      </c>
    </row>
    <row r="885" spans="4:7">
      <c r="D885" s="211" t="s">
        <v>363</v>
      </c>
      <c r="E885" s="208">
        <v>17110090</v>
      </c>
      <c r="F885" s="208">
        <v>266924974</v>
      </c>
      <c r="G885" s="208">
        <v>266924973</v>
      </c>
    </row>
    <row r="886" spans="4:7">
      <c r="D886" s="212" t="s">
        <v>698</v>
      </c>
      <c r="E886" s="208">
        <v>17110090</v>
      </c>
      <c r="F886" s="208">
        <v>266924974</v>
      </c>
      <c r="G886" s="208">
        <v>266924973</v>
      </c>
    </row>
    <row r="887" spans="4:7">
      <c r="D887" s="211" t="s">
        <v>364</v>
      </c>
      <c r="E887" s="208">
        <v>11406726</v>
      </c>
      <c r="F887" s="208">
        <v>102035794</v>
      </c>
      <c r="G887" s="208">
        <v>102035793</v>
      </c>
    </row>
    <row r="888" spans="4:7">
      <c r="D888" s="212" t="s">
        <v>699</v>
      </c>
      <c r="E888" s="208">
        <v>11406726</v>
      </c>
      <c r="F888" s="208">
        <v>102035794</v>
      </c>
      <c r="G888" s="208">
        <v>102035793</v>
      </c>
    </row>
    <row r="889" spans="4:7">
      <c r="D889" s="211" t="s">
        <v>4096</v>
      </c>
      <c r="E889" s="208">
        <v>0</v>
      </c>
      <c r="F889" s="208">
        <v>1761967.74</v>
      </c>
      <c r="G889" s="208">
        <v>0</v>
      </c>
    </row>
    <row r="890" spans="4:7">
      <c r="D890" s="212" t="s">
        <v>3281</v>
      </c>
      <c r="E890" s="208">
        <v>0</v>
      </c>
      <c r="F890" s="208">
        <v>1761967.74</v>
      </c>
      <c r="G890" s="208">
        <v>0</v>
      </c>
    </row>
    <row r="891" spans="4:7">
      <c r="D891" s="211" t="s">
        <v>365</v>
      </c>
      <c r="E891" s="208">
        <v>63647720</v>
      </c>
      <c r="F891" s="208">
        <v>2100604</v>
      </c>
      <c r="G891" s="208">
        <v>1335402</v>
      </c>
    </row>
    <row r="892" spans="4:7">
      <c r="D892" s="212" t="s">
        <v>700</v>
      </c>
      <c r="E892" s="208">
        <v>63647720</v>
      </c>
      <c r="F892" s="208">
        <v>2100604</v>
      </c>
      <c r="G892" s="208">
        <v>1335402</v>
      </c>
    </row>
    <row r="893" spans="4:7">
      <c r="D893" s="211" t="s">
        <v>1491</v>
      </c>
      <c r="E893" s="208">
        <v>4785373</v>
      </c>
      <c r="F893" s="208">
        <v>1</v>
      </c>
      <c r="G893" s="208">
        <v>0</v>
      </c>
    </row>
    <row r="894" spans="4:7">
      <c r="D894" s="212" t="s">
        <v>1492</v>
      </c>
      <c r="E894" s="208">
        <v>4785373</v>
      </c>
      <c r="F894" s="208">
        <v>1</v>
      </c>
      <c r="G894" s="208">
        <v>0</v>
      </c>
    </row>
    <row r="895" spans="4:7">
      <c r="D895" s="211" t="s">
        <v>1493</v>
      </c>
      <c r="E895" s="208">
        <v>6755494</v>
      </c>
      <c r="F895" s="208">
        <v>1</v>
      </c>
      <c r="G895" s="208">
        <v>0</v>
      </c>
    </row>
    <row r="896" spans="4:7">
      <c r="D896" s="212" t="s">
        <v>1494</v>
      </c>
      <c r="E896" s="208">
        <v>6755494</v>
      </c>
      <c r="F896" s="208">
        <v>1</v>
      </c>
      <c r="G896" s="208">
        <v>0</v>
      </c>
    </row>
    <row r="897" spans="4:7">
      <c r="D897" s="211" t="s">
        <v>3548</v>
      </c>
      <c r="E897" s="208">
        <v>0</v>
      </c>
      <c r="F897" s="208">
        <v>1337078.69</v>
      </c>
      <c r="G897" s="208">
        <v>0</v>
      </c>
    </row>
    <row r="898" spans="4:7">
      <c r="D898" s="212" t="s">
        <v>3547</v>
      </c>
      <c r="E898" s="208">
        <v>0</v>
      </c>
      <c r="F898" s="208">
        <v>1337078.69</v>
      </c>
      <c r="G898" s="208">
        <v>0</v>
      </c>
    </row>
    <row r="899" spans="4:7">
      <c r="D899" s="211" t="s">
        <v>3546</v>
      </c>
      <c r="E899" s="208">
        <v>0</v>
      </c>
      <c r="F899" s="208">
        <v>1882522.53</v>
      </c>
      <c r="G899" s="208">
        <v>0</v>
      </c>
    </row>
    <row r="900" spans="4:7">
      <c r="D900" s="212" t="s">
        <v>3545</v>
      </c>
      <c r="E900" s="208">
        <v>0</v>
      </c>
      <c r="F900" s="208">
        <v>1882522.53</v>
      </c>
      <c r="G900" s="208">
        <v>0</v>
      </c>
    </row>
    <row r="901" spans="4:7">
      <c r="D901" s="211" t="s">
        <v>3544</v>
      </c>
      <c r="E901" s="208">
        <v>0</v>
      </c>
      <c r="F901" s="208">
        <v>1337078.69</v>
      </c>
      <c r="G901" s="208">
        <v>0</v>
      </c>
    </row>
    <row r="902" spans="4:7">
      <c r="D902" s="212" t="s">
        <v>3543</v>
      </c>
      <c r="E902" s="208">
        <v>0</v>
      </c>
      <c r="F902" s="208">
        <v>1337078.69</v>
      </c>
      <c r="G902" s="208">
        <v>0</v>
      </c>
    </row>
    <row r="903" spans="4:7">
      <c r="D903" s="211" t="s">
        <v>4095</v>
      </c>
      <c r="E903" s="208">
        <v>0</v>
      </c>
      <c r="F903" s="208">
        <v>1337078.69</v>
      </c>
      <c r="G903" s="208">
        <v>0</v>
      </c>
    </row>
    <row r="904" spans="4:7">
      <c r="D904" s="212" t="s">
        <v>3542</v>
      </c>
      <c r="E904" s="208">
        <v>0</v>
      </c>
      <c r="F904" s="208">
        <v>1337078.69</v>
      </c>
      <c r="G904" s="208">
        <v>0</v>
      </c>
    </row>
    <row r="905" spans="4:7">
      <c r="D905" s="211" t="s">
        <v>3280</v>
      </c>
      <c r="E905" s="208">
        <v>0</v>
      </c>
      <c r="F905" s="208">
        <v>3050194.41</v>
      </c>
      <c r="G905" s="208">
        <v>0</v>
      </c>
    </row>
    <row r="906" spans="4:7">
      <c r="D906" s="212" t="s">
        <v>3279</v>
      </c>
      <c r="E906" s="208">
        <v>0</v>
      </c>
      <c r="F906" s="208">
        <v>3050194.41</v>
      </c>
      <c r="G906" s="208">
        <v>0</v>
      </c>
    </row>
    <row r="907" spans="4:7">
      <c r="D907" s="211" t="s">
        <v>4191</v>
      </c>
      <c r="E907" s="208">
        <v>0</v>
      </c>
      <c r="F907" s="208">
        <v>4550904.51</v>
      </c>
      <c r="G907" s="208">
        <v>0</v>
      </c>
    </row>
    <row r="908" spans="4:7">
      <c r="D908" s="212" t="s">
        <v>4190</v>
      </c>
      <c r="E908" s="208">
        <v>0</v>
      </c>
      <c r="F908" s="208">
        <v>4550904.51</v>
      </c>
      <c r="G908" s="208">
        <v>0</v>
      </c>
    </row>
    <row r="909" spans="4:7">
      <c r="D909" s="211" t="s">
        <v>2755</v>
      </c>
      <c r="E909" s="208">
        <v>17615501</v>
      </c>
      <c r="F909" s="208">
        <v>12330851</v>
      </c>
      <c r="G909" s="208">
        <v>11450076</v>
      </c>
    </row>
    <row r="910" spans="4:7">
      <c r="D910" s="212" t="s">
        <v>2756</v>
      </c>
      <c r="E910" s="208">
        <v>17615501</v>
      </c>
      <c r="F910" s="208">
        <v>12330851</v>
      </c>
      <c r="G910" s="208">
        <v>11450076</v>
      </c>
    </row>
    <row r="911" spans="4:7">
      <c r="D911" s="211" t="s">
        <v>4094</v>
      </c>
      <c r="E911" s="208">
        <v>0</v>
      </c>
      <c r="F911" s="208">
        <v>520328.87</v>
      </c>
      <c r="G911" s="208">
        <v>416263.1</v>
      </c>
    </row>
    <row r="912" spans="4:7">
      <c r="D912" s="212" t="s">
        <v>3704</v>
      </c>
      <c r="E912" s="208">
        <v>0</v>
      </c>
      <c r="F912" s="208">
        <v>520328.87</v>
      </c>
      <c r="G912" s="208">
        <v>416263.1</v>
      </c>
    </row>
    <row r="913" spans="4:7">
      <c r="D913" s="211" t="s">
        <v>2757</v>
      </c>
      <c r="E913" s="208">
        <v>19672786</v>
      </c>
      <c r="F913" s="208">
        <v>0</v>
      </c>
      <c r="G913" s="208">
        <v>0</v>
      </c>
    </row>
    <row r="914" spans="4:7">
      <c r="D914" s="212" t="s">
        <v>2758</v>
      </c>
      <c r="E914" s="208">
        <v>19672786</v>
      </c>
      <c r="F914" s="208">
        <v>0</v>
      </c>
      <c r="G914" s="208">
        <v>0</v>
      </c>
    </row>
    <row r="915" spans="4:7">
      <c r="D915" s="211" t="s">
        <v>2759</v>
      </c>
      <c r="E915" s="208">
        <v>24044516</v>
      </c>
      <c r="F915" s="208">
        <v>12494632.66</v>
      </c>
      <c r="G915" s="208">
        <v>12494625.140000001</v>
      </c>
    </row>
    <row r="916" spans="4:7">
      <c r="D916" s="212" t="s">
        <v>2760</v>
      </c>
      <c r="E916" s="208">
        <v>24044516</v>
      </c>
      <c r="F916" s="208">
        <v>12494632.66</v>
      </c>
      <c r="G916" s="208">
        <v>12494625.140000001</v>
      </c>
    </row>
    <row r="917" spans="4:7">
      <c r="D917" s="211" t="s">
        <v>4093</v>
      </c>
      <c r="E917" s="208">
        <v>10909450</v>
      </c>
      <c r="F917" s="208">
        <v>7513306.54</v>
      </c>
      <c r="G917" s="208">
        <v>0</v>
      </c>
    </row>
    <row r="918" spans="4:7">
      <c r="D918" s="212" t="s">
        <v>2851</v>
      </c>
      <c r="E918" s="208">
        <v>10909450</v>
      </c>
      <c r="F918" s="208">
        <v>7513306.54</v>
      </c>
      <c r="G918" s="208">
        <v>0</v>
      </c>
    </row>
    <row r="919" spans="4:7">
      <c r="D919" s="211" t="s">
        <v>2852</v>
      </c>
      <c r="E919" s="208">
        <v>1661307</v>
      </c>
      <c r="F919" s="208">
        <v>0</v>
      </c>
      <c r="G919" s="208">
        <v>0</v>
      </c>
    </row>
    <row r="920" spans="4:7">
      <c r="D920" s="212" t="s">
        <v>2853</v>
      </c>
      <c r="E920" s="208">
        <v>1661307</v>
      </c>
      <c r="F920" s="208">
        <v>0</v>
      </c>
      <c r="G920" s="208">
        <v>0</v>
      </c>
    </row>
    <row r="921" spans="4:7">
      <c r="D921" s="211" t="s">
        <v>3703</v>
      </c>
      <c r="E921" s="208">
        <v>0</v>
      </c>
      <c r="F921" s="208">
        <v>5500000</v>
      </c>
      <c r="G921" s="208">
        <v>0</v>
      </c>
    </row>
    <row r="922" spans="4:7">
      <c r="D922" s="212" t="s">
        <v>3702</v>
      </c>
      <c r="E922" s="208">
        <v>0</v>
      </c>
      <c r="F922" s="208">
        <v>5500000</v>
      </c>
      <c r="G922" s="208">
        <v>0</v>
      </c>
    </row>
    <row r="923" spans="4:7">
      <c r="D923" s="211" t="s">
        <v>1069</v>
      </c>
      <c r="E923" s="208">
        <v>37095415</v>
      </c>
      <c r="F923" s="208">
        <v>33047294.670000002</v>
      </c>
      <c r="G923" s="208">
        <v>33047235.740000002</v>
      </c>
    </row>
    <row r="924" spans="4:7">
      <c r="D924" s="212" t="s">
        <v>1070</v>
      </c>
      <c r="E924" s="208">
        <v>37095415</v>
      </c>
      <c r="F924" s="208">
        <v>33047294.670000002</v>
      </c>
      <c r="G924" s="208">
        <v>33047235.740000002</v>
      </c>
    </row>
    <row r="925" spans="4:7">
      <c r="D925" s="211" t="s">
        <v>366</v>
      </c>
      <c r="E925" s="208">
        <v>11673138</v>
      </c>
      <c r="F925" s="208">
        <v>29170713</v>
      </c>
      <c r="G925" s="208">
        <v>29140711.579999998</v>
      </c>
    </row>
    <row r="926" spans="4:7">
      <c r="D926" s="212" t="s">
        <v>701</v>
      </c>
      <c r="E926" s="208">
        <v>11673138</v>
      </c>
      <c r="F926" s="208">
        <v>29170713</v>
      </c>
      <c r="G926" s="208">
        <v>29140711.579999998</v>
      </c>
    </row>
    <row r="927" spans="4:7">
      <c r="D927" s="209" t="s">
        <v>283</v>
      </c>
      <c r="E927" s="210">
        <v>881336</v>
      </c>
      <c r="F927" s="210">
        <v>2106068.87</v>
      </c>
      <c r="G927" s="210">
        <v>0</v>
      </c>
    </row>
    <row r="928" spans="4:7">
      <c r="D928" s="211" t="s">
        <v>4092</v>
      </c>
      <c r="E928" s="208">
        <v>881336</v>
      </c>
      <c r="F928" s="208">
        <v>2106068.87</v>
      </c>
      <c r="G928" s="208">
        <v>0</v>
      </c>
    </row>
    <row r="929" spans="4:7">
      <c r="D929" s="212" t="s">
        <v>2518</v>
      </c>
      <c r="E929" s="208">
        <v>881336</v>
      </c>
      <c r="F929" s="208">
        <v>2106068.87</v>
      </c>
      <c r="G929" s="208">
        <v>0</v>
      </c>
    </row>
    <row r="930" spans="4:7">
      <c r="D930" s="211" t="s">
        <v>366</v>
      </c>
      <c r="E930" s="208">
        <v>0</v>
      </c>
      <c r="F930" s="208">
        <v>0</v>
      </c>
      <c r="G930" s="208">
        <v>0</v>
      </c>
    </row>
    <row r="931" spans="4:7">
      <c r="D931" s="212" t="s">
        <v>701</v>
      </c>
      <c r="E931" s="208">
        <v>0</v>
      </c>
      <c r="F931" s="208">
        <v>0</v>
      </c>
      <c r="G931" s="208">
        <v>0</v>
      </c>
    </row>
    <row r="932" spans="4:7">
      <c r="D932" s="209" t="s">
        <v>298</v>
      </c>
      <c r="E932" s="210">
        <v>0</v>
      </c>
      <c r="F932" s="210">
        <v>29988588.780000001</v>
      </c>
      <c r="G932" s="210">
        <v>29988588.780000001</v>
      </c>
    </row>
    <row r="933" spans="4:7">
      <c r="D933" s="211" t="s">
        <v>364</v>
      </c>
      <c r="E933" s="208">
        <v>0</v>
      </c>
      <c r="F933" s="208">
        <v>29988588.780000001</v>
      </c>
      <c r="G933" s="208">
        <v>29988588.780000001</v>
      </c>
    </row>
    <row r="934" spans="4:7">
      <c r="D934" s="212" t="s">
        <v>699</v>
      </c>
      <c r="E934" s="208">
        <v>0</v>
      </c>
      <c r="F934" s="208">
        <v>29988588.780000001</v>
      </c>
      <c r="G934" s="208">
        <v>29988588.780000001</v>
      </c>
    </row>
    <row r="935" spans="4:7">
      <c r="D935" s="209" t="s">
        <v>284</v>
      </c>
      <c r="E935" s="210">
        <v>180366795</v>
      </c>
      <c r="F935" s="210">
        <v>182649500.53999999</v>
      </c>
      <c r="G935" s="210">
        <v>142461450.55999997</v>
      </c>
    </row>
    <row r="936" spans="4:7">
      <c r="D936" s="211" t="s">
        <v>324</v>
      </c>
      <c r="E936" s="208">
        <v>180366795</v>
      </c>
      <c r="F936" s="208">
        <v>182649500.53999999</v>
      </c>
      <c r="G936" s="208">
        <v>142461450.55999997</v>
      </c>
    </row>
    <row r="937" spans="4:7">
      <c r="D937" s="212" t="s">
        <v>4211</v>
      </c>
      <c r="E937" s="208">
        <v>180366795</v>
      </c>
      <c r="F937" s="208">
        <v>182649500.53999999</v>
      </c>
      <c r="G937" s="208">
        <v>142461450.55999997</v>
      </c>
    </row>
    <row r="938" spans="4:7">
      <c r="D938" s="178" t="s">
        <v>288</v>
      </c>
      <c r="E938" s="208">
        <v>730951255</v>
      </c>
      <c r="F938" s="208">
        <v>1202214369.3499999</v>
      </c>
      <c r="G938" s="208">
        <v>617214888.6500001</v>
      </c>
    </row>
    <row r="939" spans="4:7">
      <c r="D939" s="209" t="s">
        <v>281</v>
      </c>
      <c r="E939" s="210">
        <v>496777876</v>
      </c>
      <c r="F939" s="210">
        <v>835110587.53999984</v>
      </c>
      <c r="G939" s="210">
        <v>445867402.56000006</v>
      </c>
    </row>
    <row r="940" spans="4:7">
      <c r="D940" s="211" t="s">
        <v>4281</v>
      </c>
      <c r="E940" s="208">
        <v>0</v>
      </c>
      <c r="F940" s="208">
        <v>90000000</v>
      </c>
      <c r="G940" s="208">
        <v>64882832.25</v>
      </c>
    </row>
    <row r="941" spans="4:7">
      <c r="D941" s="212" t="s">
        <v>4280</v>
      </c>
      <c r="E941" s="208">
        <v>0</v>
      </c>
      <c r="F941" s="208">
        <v>90000000</v>
      </c>
      <c r="G941" s="208">
        <v>64882832.25</v>
      </c>
    </row>
    <row r="942" spans="4:7">
      <c r="D942" s="211" t="s">
        <v>2519</v>
      </c>
      <c r="E942" s="208">
        <v>53986718</v>
      </c>
      <c r="F942" s="208">
        <v>16250000</v>
      </c>
      <c r="G942" s="208">
        <v>14819167.140000001</v>
      </c>
    </row>
    <row r="943" spans="4:7">
      <c r="D943" s="212" t="s">
        <v>2520</v>
      </c>
      <c r="E943" s="208">
        <v>53986718</v>
      </c>
      <c r="F943" s="208">
        <v>16250000</v>
      </c>
      <c r="G943" s="208">
        <v>14819167.140000001</v>
      </c>
    </row>
    <row r="944" spans="4:7">
      <c r="D944" s="211" t="s">
        <v>3139</v>
      </c>
      <c r="E944" s="208">
        <v>0</v>
      </c>
      <c r="F944" s="208">
        <v>30271280.359999999</v>
      </c>
      <c r="G944" s="208">
        <v>18851891.18</v>
      </c>
    </row>
    <row r="945" spans="4:7">
      <c r="D945" s="212" t="s">
        <v>3140</v>
      </c>
      <c r="E945" s="208">
        <v>0</v>
      </c>
      <c r="F945" s="208">
        <v>30271280.359999999</v>
      </c>
      <c r="G945" s="208">
        <v>18851891.18</v>
      </c>
    </row>
    <row r="946" spans="4:7">
      <c r="D946" s="211" t="s">
        <v>4279</v>
      </c>
      <c r="E946" s="208">
        <v>0</v>
      </c>
      <c r="F946" s="208">
        <v>31845000</v>
      </c>
      <c r="G946" s="208">
        <v>31842883.100000001</v>
      </c>
    </row>
    <row r="947" spans="4:7">
      <c r="D947" s="212" t="s">
        <v>4278</v>
      </c>
      <c r="E947" s="208">
        <v>0</v>
      </c>
      <c r="F947" s="208">
        <v>31845000</v>
      </c>
      <c r="G947" s="208">
        <v>31842883.100000001</v>
      </c>
    </row>
    <row r="948" spans="4:7">
      <c r="D948" s="211" t="s">
        <v>3701</v>
      </c>
      <c r="E948" s="208">
        <v>0</v>
      </c>
      <c r="F948" s="208">
        <v>25706113</v>
      </c>
      <c r="G948" s="208">
        <v>25706112.739999998</v>
      </c>
    </row>
    <row r="949" spans="4:7">
      <c r="D949" s="212" t="s">
        <v>3700</v>
      </c>
      <c r="E949" s="208">
        <v>0</v>
      </c>
      <c r="F949" s="208">
        <v>25706113</v>
      </c>
      <c r="G949" s="208">
        <v>25706112.739999998</v>
      </c>
    </row>
    <row r="950" spans="4:7">
      <c r="D950" s="211" t="s">
        <v>3224</v>
      </c>
      <c r="E950" s="208">
        <v>0</v>
      </c>
      <c r="F950" s="208">
        <v>4366000</v>
      </c>
      <c r="G950" s="208">
        <v>0</v>
      </c>
    </row>
    <row r="951" spans="4:7">
      <c r="D951" s="212" t="s">
        <v>3223</v>
      </c>
      <c r="E951" s="208">
        <v>0</v>
      </c>
      <c r="F951" s="208">
        <v>4366000</v>
      </c>
      <c r="G951" s="208">
        <v>0</v>
      </c>
    </row>
    <row r="952" spans="4:7">
      <c r="D952" s="211" t="s">
        <v>3699</v>
      </c>
      <c r="E952" s="208">
        <v>0</v>
      </c>
      <c r="F952" s="208">
        <v>30000000</v>
      </c>
      <c r="G952" s="208">
        <v>20000000</v>
      </c>
    </row>
    <row r="953" spans="4:7">
      <c r="D953" s="212" t="s">
        <v>3698</v>
      </c>
      <c r="E953" s="208">
        <v>0</v>
      </c>
      <c r="F953" s="208">
        <v>30000000</v>
      </c>
      <c r="G953" s="208">
        <v>20000000</v>
      </c>
    </row>
    <row r="954" spans="4:7">
      <c r="D954" s="211" t="s">
        <v>1186</v>
      </c>
      <c r="E954" s="208">
        <v>11075727</v>
      </c>
      <c r="F954" s="208">
        <v>1</v>
      </c>
      <c r="G954" s="208">
        <v>0</v>
      </c>
    </row>
    <row r="955" spans="4:7">
      <c r="D955" s="212" t="s">
        <v>1187</v>
      </c>
      <c r="E955" s="208">
        <v>11075727</v>
      </c>
      <c r="F955" s="208">
        <v>1</v>
      </c>
      <c r="G955" s="208">
        <v>0</v>
      </c>
    </row>
    <row r="956" spans="4:7">
      <c r="D956" s="211" t="s">
        <v>1188</v>
      </c>
      <c r="E956" s="208">
        <v>4612045</v>
      </c>
      <c r="F956" s="208">
        <v>1</v>
      </c>
      <c r="G956" s="208">
        <v>0</v>
      </c>
    </row>
    <row r="957" spans="4:7">
      <c r="D957" s="212" t="s">
        <v>1189</v>
      </c>
      <c r="E957" s="208">
        <v>4612045</v>
      </c>
      <c r="F957" s="208">
        <v>1</v>
      </c>
      <c r="G957" s="208">
        <v>0</v>
      </c>
    </row>
    <row r="958" spans="4:7">
      <c r="D958" s="211" t="s">
        <v>1190</v>
      </c>
      <c r="E958" s="208">
        <v>6582165</v>
      </c>
      <c r="F958" s="208">
        <v>2582165</v>
      </c>
      <c r="G958" s="208">
        <v>808247.52</v>
      </c>
    </row>
    <row r="959" spans="4:7">
      <c r="D959" s="212" t="s">
        <v>1191</v>
      </c>
      <c r="E959" s="208">
        <v>6582165</v>
      </c>
      <c r="F959" s="208">
        <v>2582165</v>
      </c>
      <c r="G959" s="208">
        <v>808247.52</v>
      </c>
    </row>
    <row r="960" spans="4:7">
      <c r="D960" s="211" t="s">
        <v>1192</v>
      </c>
      <c r="E960" s="208">
        <v>6582165</v>
      </c>
      <c r="F960" s="208">
        <v>5759394.79</v>
      </c>
      <c r="G960" s="208">
        <v>3182676.57</v>
      </c>
    </row>
    <row r="961" spans="4:7">
      <c r="D961" s="212" t="s">
        <v>1193</v>
      </c>
      <c r="E961" s="208">
        <v>6582165</v>
      </c>
      <c r="F961" s="208">
        <v>5759394.79</v>
      </c>
      <c r="G961" s="208">
        <v>3182676.57</v>
      </c>
    </row>
    <row r="962" spans="4:7">
      <c r="D962" s="211" t="s">
        <v>4277</v>
      </c>
      <c r="E962" s="208">
        <v>0</v>
      </c>
      <c r="F962" s="208">
        <v>67736000</v>
      </c>
      <c r="G962" s="208">
        <v>19451320.789999999</v>
      </c>
    </row>
    <row r="963" spans="4:7">
      <c r="D963" s="212" t="s">
        <v>4276</v>
      </c>
      <c r="E963" s="208">
        <v>0</v>
      </c>
      <c r="F963" s="208">
        <v>67736000</v>
      </c>
      <c r="G963" s="208">
        <v>19451320.789999999</v>
      </c>
    </row>
    <row r="964" spans="4:7">
      <c r="D964" s="211" t="s">
        <v>1194</v>
      </c>
      <c r="E964" s="208">
        <v>4612045</v>
      </c>
      <c r="F964" s="208">
        <v>2000000.95</v>
      </c>
      <c r="G964" s="208">
        <v>0</v>
      </c>
    </row>
    <row r="965" spans="4:7">
      <c r="D965" s="212" t="s">
        <v>1195</v>
      </c>
      <c r="E965" s="208">
        <v>4612045</v>
      </c>
      <c r="F965" s="208">
        <v>2000000.95</v>
      </c>
      <c r="G965" s="208">
        <v>0</v>
      </c>
    </row>
    <row r="966" spans="4:7">
      <c r="D966" s="211" t="s">
        <v>1196</v>
      </c>
      <c r="E966" s="208">
        <v>11075727</v>
      </c>
      <c r="F966" s="208">
        <v>5391260.96</v>
      </c>
      <c r="G966" s="208">
        <v>0</v>
      </c>
    </row>
    <row r="967" spans="4:7">
      <c r="D967" s="212" t="s">
        <v>1197</v>
      </c>
      <c r="E967" s="208">
        <v>11075727</v>
      </c>
      <c r="F967" s="208">
        <v>5391260.96</v>
      </c>
      <c r="G967" s="208">
        <v>0</v>
      </c>
    </row>
    <row r="968" spans="4:7">
      <c r="D968" s="211" t="s">
        <v>1198</v>
      </c>
      <c r="E968" s="208">
        <v>6582165</v>
      </c>
      <c r="F968" s="208">
        <v>5939944.8799999999</v>
      </c>
      <c r="G968" s="208">
        <v>4311607.0599999996</v>
      </c>
    </row>
    <row r="969" spans="4:7">
      <c r="D969" s="212" t="s">
        <v>1199</v>
      </c>
      <c r="E969" s="208">
        <v>6582165</v>
      </c>
      <c r="F969" s="208">
        <v>5939944.8799999999</v>
      </c>
      <c r="G969" s="208">
        <v>4311607.0599999996</v>
      </c>
    </row>
    <row r="970" spans="4:7">
      <c r="D970" s="211" t="s">
        <v>4275</v>
      </c>
      <c r="E970" s="208">
        <v>0</v>
      </c>
      <c r="F970" s="208">
        <v>4000000</v>
      </c>
      <c r="G970" s="208">
        <v>0</v>
      </c>
    </row>
    <row r="971" spans="4:7">
      <c r="D971" s="212" t="s">
        <v>4274</v>
      </c>
      <c r="E971" s="208">
        <v>0</v>
      </c>
      <c r="F971" s="208">
        <v>4000000</v>
      </c>
      <c r="G971" s="208">
        <v>0</v>
      </c>
    </row>
    <row r="972" spans="4:7">
      <c r="D972" s="211" t="s">
        <v>1200</v>
      </c>
      <c r="E972" s="208">
        <v>11075727</v>
      </c>
      <c r="F972" s="208">
        <v>5391260.96</v>
      </c>
      <c r="G972" s="208">
        <v>0</v>
      </c>
    </row>
    <row r="973" spans="4:7">
      <c r="D973" s="212" t="s">
        <v>1201</v>
      </c>
      <c r="E973" s="208">
        <v>11075727</v>
      </c>
      <c r="F973" s="208">
        <v>5391260.96</v>
      </c>
      <c r="G973" s="208">
        <v>0</v>
      </c>
    </row>
    <row r="974" spans="4:7">
      <c r="D974" s="211" t="s">
        <v>4273</v>
      </c>
      <c r="E974" s="208">
        <v>0</v>
      </c>
      <c r="F974" s="208">
        <v>32101000</v>
      </c>
      <c r="G974" s="208">
        <v>32100062.390000001</v>
      </c>
    </row>
    <row r="975" spans="4:7">
      <c r="D975" s="212" t="s">
        <v>4272</v>
      </c>
      <c r="E975" s="208">
        <v>0</v>
      </c>
      <c r="F975" s="208">
        <v>32101000</v>
      </c>
      <c r="G975" s="208">
        <v>32100062.390000001</v>
      </c>
    </row>
    <row r="976" spans="4:7">
      <c r="D976" s="211" t="s">
        <v>1495</v>
      </c>
      <c r="E976" s="208">
        <v>6659723</v>
      </c>
      <c r="F976" s="208">
        <v>2659723</v>
      </c>
      <c r="G976" s="208">
        <v>0</v>
      </c>
    </row>
    <row r="977" spans="4:7">
      <c r="D977" s="212" t="s">
        <v>1496</v>
      </c>
      <c r="E977" s="208">
        <v>6659723</v>
      </c>
      <c r="F977" s="208">
        <v>2659723</v>
      </c>
      <c r="G977" s="208">
        <v>0</v>
      </c>
    </row>
    <row r="978" spans="4:7">
      <c r="D978" s="211" t="s">
        <v>1497</v>
      </c>
      <c r="E978" s="208">
        <v>4718384</v>
      </c>
      <c r="F978" s="208">
        <v>1</v>
      </c>
      <c r="G978" s="208">
        <v>0</v>
      </c>
    </row>
    <row r="979" spans="4:7">
      <c r="D979" s="212" t="s">
        <v>1498</v>
      </c>
      <c r="E979" s="208">
        <v>4718384</v>
      </c>
      <c r="F979" s="208">
        <v>1</v>
      </c>
      <c r="G979" s="208">
        <v>0</v>
      </c>
    </row>
    <row r="980" spans="4:7">
      <c r="D980" s="211" t="s">
        <v>1499</v>
      </c>
      <c r="E980" s="208">
        <v>4718384</v>
      </c>
      <c r="F980" s="208">
        <v>4718384</v>
      </c>
      <c r="G980" s="208">
        <v>2208939.41</v>
      </c>
    </row>
    <row r="981" spans="4:7">
      <c r="D981" s="212" t="s">
        <v>1500</v>
      </c>
      <c r="E981" s="208">
        <v>4718384</v>
      </c>
      <c r="F981" s="208">
        <v>4718384</v>
      </c>
      <c r="G981" s="208">
        <v>2208939.41</v>
      </c>
    </row>
    <row r="982" spans="4:7">
      <c r="D982" s="211" t="s">
        <v>1501</v>
      </c>
      <c r="E982" s="208">
        <v>4718384</v>
      </c>
      <c r="F982" s="208">
        <v>4718384</v>
      </c>
      <c r="G982" s="208">
        <v>1230170.5</v>
      </c>
    </row>
    <row r="983" spans="4:7">
      <c r="D983" s="212" t="s">
        <v>1502</v>
      </c>
      <c r="E983" s="208">
        <v>4718384</v>
      </c>
      <c r="F983" s="208">
        <v>4718384</v>
      </c>
      <c r="G983" s="208">
        <v>1230170.5</v>
      </c>
    </row>
    <row r="984" spans="4:7">
      <c r="D984" s="211" t="s">
        <v>3541</v>
      </c>
      <c r="E984" s="208">
        <v>0</v>
      </c>
      <c r="F984" s="208">
        <v>3125466.4</v>
      </c>
      <c r="G984" s="208">
        <v>0</v>
      </c>
    </row>
    <row r="985" spans="4:7">
      <c r="D985" s="212" t="s">
        <v>3540</v>
      </c>
      <c r="E985" s="208">
        <v>0</v>
      </c>
      <c r="F985" s="208">
        <v>3125466.4</v>
      </c>
      <c r="G985" s="208">
        <v>0</v>
      </c>
    </row>
    <row r="986" spans="4:7">
      <c r="D986" s="211" t="s">
        <v>3539</v>
      </c>
      <c r="E986" s="208">
        <v>0</v>
      </c>
      <c r="F986" s="208">
        <v>1337078.69</v>
      </c>
      <c r="G986" s="208">
        <v>0</v>
      </c>
    </row>
    <row r="987" spans="4:7">
      <c r="D987" s="212" t="s">
        <v>3538</v>
      </c>
      <c r="E987" s="208">
        <v>0</v>
      </c>
      <c r="F987" s="208">
        <v>1337078.69</v>
      </c>
      <c r="G987" s="208">
        <v>0</v>
      </c>
    </row>
    <row r="988" spans="4:7">
      <c r="D988" s="211" t="s">
        <v>3537</v>
      </c>
      <c r="E988" s="208">
        <v>0</v>
      </c>
      <c r="F988" s="208">
        <v>1337078.69</v>
      </c>
      <c r="G988" s="208">
        <v>0</v>
      </c>
    </row>
    <row r="989" spans="4:7">
      <c r="D989" s="212" t="s">
        <v>3536</v>
      </c>
      <c r="E989" s="208">
        <v>0</v>
      </c>
      <c r="F989" s="208">
        <v>1337078.69</v>
      </c>
      <c r="G989" s="208">
        <v>0</v>
      </c>
    </row>
    <row r="990" spans="4:7">
      <c r="D990" s="211" t="s">
        <v>367</v>
      </c>
      <c r="E990" s="208">
        <v>3761235</v>
      </c>
      <c r="F990" s="208">
        <v>3336941</v>
      </c>
      <c r="G990" s="208">
        <v>0</v>
      </c>
    </row>
    <row r="991" spans="4:7">
      <c r="D991" s="212" t="s">
        <v>702</v>
      </c>
      <c r="E991" s="208">
        <v>3761235</v>
      </c>
      <c r="F991" s="208">
        <v>3336941</v>
      </c>
      <c r="G991" s="208">
        <v>0</v>
      </c>
    </row>
    <row r="992" spans="4:7">
      <c r="D992" s="211" t="s">
        <v>2854</v>
      </c>
      <c r="E992" s="208">
        <v>14068616</v>
      </c>
      <c r="F992" s="208">
        <v>8507627</v>
      </c>
      <c r="G992" s="208">
        <v>8507625.2400000002</v>
      </c>
    </row>
    <row r="993" spans="4:7">
      <c r="D993" s="212" t="s">
        <v>4217</v>
      </c>
      <c r="E993" s="208">
        <v>14068616</v>
      </c>
      <c r="F993" s="208">
        <v>8507627</v>
      </c>
      <c r="G993" s="208">
        <v>8507625.2400000002</v>
      </c>
    </row>
    <row r="994" spans="4:7">
      <c r="D994" s="211" t="s">
        <v>2855</v>
      </c>
      <c r="E994" s="208">
        <v>27364844</v>
      </c>
      <c r="F994" s="208">
        <v>2</v>
      </c>
      <c r="G994" s="208">
        <v>0</v>
      </c>
    </row>
    <row r="995" spans="4:7">
      <c r="D995" s="212" t="s">
        <v>4216</v>
      </c>
      <c r="E995" s="208">
        <v>27364844</v>
      </c>
      <c r="F995" s="208">
        <v>2</v>
      </c>
      <c r="G995" s="208">
        <v>0</v>
      </c>
    </row>
    <row r="996" spans="4:7">
      <c r="D996" s="211" t="s">
        <v>2856</v>
      </c>
      <c r="E996" s="208">
        <v>18846960</v>
      </c>
      <c r="F996" s="208">
        <v>16201419</v>
      </c>
      <c r="G996" s="208">
        <v>0</v>
      </c>
    </row>
    <row r="997" spans="4:7">
      <c r="D997" s="212" t="s">
        <v>2857</v>
      </c>
      <c r="E997" s="208">
        <v>18846960</v>
      </c>
      <c r="F997" s="208">
        <v>16201419</v>
      </c>
      <c r="G997" s="208">
        <v>0</v>
      </c>
    </row>
    <row r="998" spans="4:7">
      <c r="D998" s="211" t="s">
        <v>2858</v>
      </c>
      <c r="E998" s="208">
        <v>43469467</v>
      </c>
      <c r="F998" s="208">
        <v>20000002</v>
      </c>
      <c r="G998" s="208">
        <v>20000000</v>
      </c>
    </row>
    <row r="999" spans="4:7">
      <c r="D999" s="212" t="s">
        <v>2859</v>
      </c>
      <c r="E999" s="208">
        <v>43469467</v>
      </c>
      <c r="F999" s="208">
        <v>20000002</v>
      </c>
      <c r="G999" s="208">
        <v>20000000</v>
      </c>
    </row>
    <row r="1000" spans="4:7">
      <c r="D1000" s="211" t="s">
        <v>368</v>
      </c>
      <c r="E1000" s="208">
        <v>47401671</v>
      </c>
      <c r="F1000" s="208">
        <v>32576738.32</v>
      </c>
      <c r="G1000" s="208">
        <v>21062661.32</v>
      </c>
    </row>
    <row r="1001" spans="4:7">
      <c r="D1001" s="212" t="s">
        <v>703</v>
      </c>
      <c r="E1001" s="208">
        <v>47401671</v>
      </c>
      <c r="F1001" s="208">
        <v>32576738.32</v>
      </c>
      <c r="G1001" s="208">
        <v>21062661.32</v>
      </c>
    </row>
    <row r="1002" spans="4:7">
      <c r="D1002" s="211" t="s">
        <v>1006</v>
      </c>
      <c r="E1002" s="208">
        <v>6500000</v>
      </c>
      <c r="F1002" s="208">
        <v>293128</v>
      </c>
      <c r="G1002" s="208">
        <v>0</v>
      </c>
    </row>
    <row r="1003" spans="4:7">
      <c r="D1003" s="212" t="s">
        <v>1007</v>
      </c>
      <c r="E1003" s="208">
        <v>6500000</v>
      </c>
      <c r="F1003" s="208">
        <v>293128</v>
      </c>
      <c r="G1003" s="208">
        <v>0</v>
      </c>
    </row>
    <row r="1004" spans="4:7">
      <c r="D1004" s="211" t="s">
        <v>2593</v>
      </c>
      <c r="E1004" s="208">
        <v>13688816</v>
      </c>
      <c r="F1004" s="208">
        <v>11809800</v>
      </c>
      <c r="G1004" s="208">
        <v>10953426.359999999</v>
      </c>
    </row>
    <row r="1005" spans="4:7">
      <c r="D1005" s="212" t="s">
        <v>2594</v>
      </c>
      <c r="E1005" s="208">
        <v>13688816</v>
      </c>
      <c r="F1005" s="208">
        <v>11809800</v>
      </c>
      <c r="G1005" s="208">
        <v>10953426.359999999</v>
      </c>
    </row>
    <row r="1006" spans="4:7">
      <c r="D1006" s="211" t="s">
        <v>3105</v>
      </c>
      <c r="E1006" s="208">
        <v>0</v>
      </c>
      <c r="F1006" s="208">
        <v>121588271.84</v>
      </c>
      <c r="G1006" s="208">
        <v>0</v>
      </c>
    </row>
    <row r="1007" spans="4:7">
      <c r="D1007" s="212" t="s">
        <v>3106</v>
      </c>
      <c r="E1007" s="208">
        <v>0</v>
      </c>
      <c r="F1007" s="208">
        <v>121588271.84</v>
      </c>
      <c r="G1007" s="208">
        <v>0</v>
      </c>
    </row>
    <row r="1008" spans="4:7">
      <c r="D1008" s="211" t="s">
        <v>2860</v>
      </c>
      <c r="E1008" s="208">
        <v>25025236</v>
      </c>
      <c r="F1008" s="208">
        <v>17950731</v>
      </c>
      <c r="G1008" s="208">
        <v>17950728.09</v>
      </c>
    </row>
    <row r="1009" spans="4:7">
      <c r="D1009" s="212" t="s">
        <v>2861</v>
      </c>
      <c r="E1009" s="208">
        <v>25025236</v>
      </c>
      <c r="F1009" s="208">
        <v>17950731</v>
      </c>
      <c r="G1009" s="208">
        <v>17950728.09</v>
      </c>
    </row>
    <row r="1010" spans="4:7">
      <c r="D1010" s="211" t="s">
        <v>4091</v>
      </c>
      <c r="E1010" s="208">
        <v>3596254</v>
      </c>
      <c r="F1010" s="208">
        <v>1</v>
      </c>
      <c r="G1010" s="208">
        <v>0</v>
      </c>
    </row>
    <row r="1011" spans="4:7">
      <c r="D1011" s="212" t="s">
        <v>2862</v>
      </c>
      <c r="E1011" s="208">
        <v>3596254</v>
      </c>
      <c r="F1011" s="208">
        <v>1</v>
      </c>
      <c r="G1011" s="208">
        <v>0</v>
      </c>
    </row>
    <row r="1012" spans="4:7">
      <c r="D1012" s="211" t="s">
        <v>2863</v>
      </c>
      <c r="E1012" s="208">
        <v>3224770</v>
      </c>
      <c r="F1012" s="208">
        <v>0</v>
      </c>
      <c r="G1012" s="208">
        <v>0</v>
      </c>
    </row>
    <row r="1013" spans="4:7">
      <c r="D1013" s="212" t="s">
        <v>2864</v>
      </c>
      <c r="E1013" s="208">
        <v>3224770</v>
      </c>
      <c r="F1013" s="208">
        <v>0</v>
      </c>
      <c r="G1013" s="208">
        <v>0</v>
      </c>
    </row>
    <row r="1014" spans="4:7">
      <c r="D1014" s="211" t="s">
        <v>2801</v>
      </c>
      <c r="E1014" s="208">
        <v>16963601</v>
      </c>
      <c r="F1014" s="208">
        <v>76900000</v>
      </c>
      <c r="G1014" s="208">
        <v>16900000</v>
      </c>
    </row>
    <row r="1015" spans="4:7">
      <c r="D1015" s="212" t="s">
        <v>2802</v>
      </c>
      <c r="E1015" s="208">
        <v>16963601</v>
      </c>
      <c r="F1015" s="208">
        <v>76900000</v>
      </c>
      <c r="G1015" s="208">
        <v>16900000</v>
      </c>
    </row>
    <row r="1016" spans="4:7">
      <c r="D1016" s="211" t="s">
        <v>2865</v>
      </c>
      <c r="E1016" s="208">
        <v>30379220</v>
      </c>
      <c r="F1016" s="208">
        <v>1</v>
      </c>
      <c r="G1016" s="208">
        <v>0</v>
      </c>
    </row>
    <row r="1017" spans="4:7">
      <c r="D1017" s="212" t="s">
        <v>2866</v>
      </c>
      <c r="E1017" s="208">
        <v>30379220</v>
      </c>
      <c r="F1017" s="208">
        <v>1</v>
      </c>
      <c r="G1017" s="208">
        <v>0</v>
      </c>
    </row>
    <row r="1018" spans="4:7">
      <c r="D1018" s="211" t="s">
        <v>2867</v>
      </c>
      <c r="E1018" s="208">
        <v>27614814</v>
      </c>
      <c r="F1018" s="208">
        <v>25603877</v>
      </c>
      <c r="G1018" s="208">
        <v>25603874.309999999</v>
      </c>
    </row>
    <row r="1019" spans="4:7">
      <c r="D1019" s="212" t="s">
        <v>2868</v>
      </c>
      <c r="E1019" s="208">
        <v>27614814</v>
      </c>
      <c r="F1019" s="208">
        <v>25603877</v>
      </c>
      <c r="G1019" s="208">
        <v>25603874.309999999</v>
      </c>
    </row>
    <row r="1020" spans="4:7">
      <c r="D1020" s="211" t="s">
        <v>2869</v>
      </c>
      <c r="E1020" s="208">
        <v>4275812</v>
      </c>
      <c r="F1020" s="208">
        <v>275812</v>
      </c>
      <c r="G1020" s="208">
        <v>0</v>
      </c>
    </row>
    <row r="1021" spans="4:7">
      <c r="D1021" s="212" t="s">
        <v>2870</v>
      </c>
      <c r="E1021" s="208">
        <v>4275812</v>
      </c>
      <c r="F1021" s="208">
        <v>275812</v>
      </c>
      <c r="G1021" s="208">
        <v>0</v>
      </c>
    </row>
    <row r="1022" spans="4:7">
      <c r="D1022" s="211" t="s">
        <v>3107</v>
      </c>
      <c r="E1022" s="208">
        <v>0</v>
      </c>
      <c r="F1022" s="208">
        <v>13879730.02</v>
      </c>
      <c r="G1022" s="208">
        <v>0</v>
      </c>
    </row>
    <row r="1023" spans="4:7">
      <c r="D1023" s="212" t="s">
        <v>3106</v>
      </c>
      <c r="E1023" s="208">
        <v>0</v>
      </c>
      <c r="F1023" s="208">
        <v>13879730.02</v>
      </c>
      <c r="G1023" s="208">
        <v>0</v>
      </c>
    </row>
    <row r="1024" spans="4:7">
      <c r="D1024" s="211" t="s">
        <v>369</v>
      </c>
      <c r="E1024" s="208">
        <v>69496778</v>
      </c>
      <c r="F1024" s="208">
        <v>105562266</v>
      </c>
      <c r="G1024" s="208">
        <v>85493176.590000004</v>
      </c>
    </row>
    <row r="1025" spans="4:7">
      <c r="D1025" s="212" t="s">
        <v>704</v>
      </c>
      <c r="E1025" s="208">
        <v>69496778</v>
      </c>
      <c r="F1025" s="208">
        <v>105562266</v>
      </c>
      <c r="G1025" s="208">
        <v>85493176.590000004</v>
      </c>
    </row>
    <row r="1026" spans="4:7">
      <c r="D1026" s="211" t="s">
        <v>2871</v>
      </c>
      <c r="E1026" s="208">
        <v>4100423</v>
      </c>
      <c r="F1026" s="208">
        <v>3388701.68</v>
      </c>
      <c r="G1026" s="208">
        <v>0</v>
      </c>
    </row>
    <row r="1027" spans="4:7">
      <c r="D1027" s="212" t="s">
        <v>2872</v>
      </c>
      <c r="E1027" s="208">
        <v>4100423</v>
      </c>
      <c r="F1027" s="208">
        <v>3388701.68</v>
      </c>
      <c r="G1027" s="208">
        <v>0</v>
      </c>
    </row>
    <row r="1028" spans="4:7">
      <c r="D1028" s="209" t="s">
        <v>283</v>
      </c>
      <c r="E1028" s="210">
        <v>47840351</v>
      </c>
      <c r="F1028" s="210">
        <v>252159587.07999998</v>
      </c>
      <c r="G1028" s="210">
        <v>58364544.359999999</v>
      </c>
    </row>
    <row r="1029" spans="4:7">
      <c r="D1029" s="211" t="s">
        <v>4090</v>
      </c>
      <c r="E1029" s="208">
        <v>47840351</v>
      </c>
      <c r="F1029" s="208">
        <v>40000000.619999997</v>
      </c>
      <c r="G1029" s="208">
        <v>0</v>
      </c>
    </row>
    <row r="1030" spans="4:7">
      <c r="D1030" s="212" t="s">
        <v>2541</v>
      </c>
      <c r="E1030" s="208">
        <v>47840351</v>
      </c>
      <c r="F1030" s="208">
        <v>40000000.619999997</v>
      </c>
      <c r="G1030" s="208">
        <v>0</v>
      </c>
    </row>
    <row r="1031" spans="4:7">
      <c r="D1031" s="211" t="s">
        <v>4089</v>
      </c>
      <c r="E1031" s="208">
        <v>0</v>
      </c>
      <c r="F1031" s="208">
        <v>212159586.45999998</v>
      </c>
      <c r="G1031" s="208">
        <v>58364544.359999999</v>
      </c>
    </row>
    <row r="1032" spans="4:7">
      <c r="D1032" s="212" t="s">
        <v>3141</v>
      </c>
      <c r="E1032" s="208">
        <v>0</v>
      </c>
      <c r="F1032" s="208">
        <v>212159586.45999998</v>
      </c>
      <c r="G1032" s="208">
        <v>58364544.359999999</v>
      </c>
    </row>
    <row r="1033" spans="4:7">
      <c r="D1033" s="209" t="s">
        <v>298</v>
      </c>
      <c r="E1033" s="210">
        <v>186333028</v>
      </c>
      <c r="F1033" s="210">
        <v>114944194.73</v>
      </c>
      <c r="G1033" s="210">
        <v>112982941.73</v>
      </c>
    </row>
    <row r="1034" spans="4:7">
      <c r="D1034" s="211" t="s">
        <v>2591</v>
      </c>
      <c r="E1034" s="208">
        <v>186333028</v>
      </c>
      <c r="F1034" s="208">
        <v>114944194.73</v>
      </c>
      <c r="G1034" s="208">
        <v>112982941.73</v>
      </c>
    </row>
    <row r="1035" spans="4:7">
      <c r="D1035" s="212" t="s">
        <v>2592</v>
      </c>
      <c r="E1035" s="208">
        <v>186333028</v>
      </c>
      <c r="F1035" s="208">
        <v>114944194.73</v>
      </c>
      <c r="G1035" s="208">
        <v>112982941.73</v>
      </c>
    </row>
    <row r="1036" spans="4:7">
      <c r="D1036" s="178" t="s">
        <v>370</v>
      </c>
      <c r="E1036" s="208">
        <v>1289534134</v>
      </c>
      <c r="F1036" s="208">
        <v>1051079572.9500002</v>
      </c>
      <c r="G1036" s="208">
        <v>702646689.67000008</v>
      </c>
    </row>
    <row r="1037" spans="4:7">
      <c r="D1037" s="209" t="s">
        <v>281</v>
      </c>
      <c r="E1037" s="210">
        <v>1289534134</v>
      </c>
      <c r="F1037" s="210">
        <v>1051079572.9500002</v>
      </c>
      <c r="G1037" s="210">
        <v>702646689.67000008</v>
      </c>
    </row>
    <row r="1038" spans="4:7">
      <c r="D1038" s="211" t="s">
        <v>1202</v>
      </c>
      <c r="E1038" s="208">
        <v>11035275</v>
      </c>
      <c r="F1038" s="208">
        <v>4655865.5599999996</v>
      </c>
      <c r="G1038" s="208">
        <v>0</v>
      </c>
    </row>
    <row r="1039" spans="4:7">
      <c r="D1039" s="212" t="s">
        <v>1203</v>
      </c>
      <c r="E1039" s="208">
        <v>11035275</v>
      </c>
      <c r="F1039" s="208">
        <v>4655865.5599999996</v>
      </c>
      <c r="G1039" s="208">
        <v>0</v>
      </c>
    </row>
    <row r="1040" spans="4:7">
      <c r="D1040" s="211" t="s">
        <v>1204</v>
      </c>
      <c r="E1040" s="208">
        <v>4595200</v>
      </c>
      <c r="F1040" s="208">
        <v>3225298.84</v>
      </c>
      <c r="G1040" s="208">
        <v>3225298.84</v>
      </c>
    </row>
    <row r="1041" spans="4:7">
      <c r="D1041" s="212" t="s">
        <v>1205</v>
      </c>
      <c r="E1041" s="208">
        <v>4595200</v>
      </c>
      <c r="F1041" s="208">
        <v>3225298.84</v>
      </c>
      <c r="G1041" s="208">
        <v>3225298.84</v>
      </c>
    </row>
    <row r="1042" spans="4:7">
      <c r="D1042" s="211" t="s">
        <v>1206</v>
      </c>
      <c r="E1042" s="208">
        <v>6558125</v>
      </c>
      <c r="F1042" s="208">
        <v>1</v>
      </c>
      <c r="G1042" s="208">
        <v>0</v>
      </c>
    </row>
    <row r="1043" spans="4:7">
      <c r="D1043" s="212" t="s">
        <v>1207</v>
      </c>
      <c r="E1043" s="208">
        <v>6558125</v>
      </c>
      <c r="F1043" s="208">
        <v>1</v>
      </c>
      <c r="G1043" s="208">
        <v>0</v>
      </c>
    </row>
    <row r="1044" spans="4:7">
      <c r="D1044" s="211" t="s">
        <v>4088</v>
      </c>
      <c r="E1044" s="208">
        <v>11035275</v>
      </c>
      <c r="F1044" s="208">
        <v>9655865.5600000005</v>
      </c>
      <c r="G1044" s="208">
        <v>4643497.6900000004</v>
      </c>
    </row>
    <row r="1045" spans="4:7">
      <c r="D1045" s="212" t="s">
        <v>1208</v>
      </c>
      <c r="E1045" s="208">
        <v>11035275</v>
      </c>
      <c r="F1045" s="208">
        <v>9655865.5600000005</v>
      </c>
      <c r="G1045" s="208">
        <v>4643497.6900000004</v>
      </c>
    </row>
    <row r="1046" spans="4:7">
      <c r="D1046" s="211" t="s">
        <v>371</v>
      </c>
      <c r="E1046" s="208">
        <v>242940000</v>
      </c>
      <c r="F1046" s="208">
        <v>59540000</v>
      </c>
      <c r="G1046" s="208">
        <v>33668550.329999998</v>
      </c>
    </row>
    <row r="1047" spans="4:7">
      <c r="D1047" s="212" t="s">
        <v>705</v>
      </c>
      <c r="E1047" s="208">
        <v>242940000</v>
      </c>
      <c r="F1047" s="208">
        <v>59540000</v>
      </c>
      <c r="G1047" s="208">
        <v>33668550.329999998</v>
      </c>
    </row>
    <row r="1048" spans="4:7">
      <c r="D1048" s="211" t="s">
        <v>1209</v>
      </c>
      <c r="E1048" s="208">
        <v>4595200</v>
      </c>
      <c r="F1048" s="208">
        <v>4020799.94</v>
      </c>
      <c r="G1048" s="208">
        <v>1456093.76</v>
      </c>
    </row>
    <row r="1049" spans="4:7">
      <c r="D1049" s="212" t="s">
        <v>1210</v>
      </c>
      <c r="E1049" s="208">
        <v>4595200</v>
      </c>
      <c r="F1049" s="208">
        <v>4020799.94</v>
      </c>
      <c r="G1049" s="208">
        <v>1456093.76</v>
      </c>
    </row>
    <row r="1050" spans="4:7">
      <c r="D1050" s="211" t="s">
        <v>1211</v>
      </c>
      <c r="E1050" s="208">
        <v>4595200</v>
      </c>
      <c r="F1050" s="208">
        <v>1.94</v>
      </c>
      <c r="G1050" s="208">
        <v>0</v>
      </c>
    </row>
    <row r="1051" spans="4:7">
      <c r="D1051" s="212" t="s">
        <v>1212</v>
      </c>
      <c r="E1051" s="208">
        <v>4595200</v>
      </c>
      <c r="F1051" s="208">
        <v>1.94</v>
      </c>
      <c r="G1051" s="208">
        <v>0</v>
      </c>
    </row>
    <row r="1052" spans="4:7">
      <c r="D1052" s="211" t="s">
        <v>2695</v>
      </c>
      <c r="E1052" s="208">
        <v>4595200</v>
      </c>
      <c r="F1052" s="208">
        <v>1520799.94</v>
      </c>
      <c r="G1052" s="208">
        <v>0</v>
      </c>
    </row>
    <row r="1053" spans="4:7">
      <c r="D1053" s="212" t="s">
        <v>1213</v>
      </c>
      <c r="E1053" s="208">
        <v>4595200</v>
      </c>
      <c r="F1053" s="208">
        <v>1520799.94</v>
      </c>
      <c r="G1053" s="208">
        <v>0</v>
      </c>
    </row>
    <row r="1054" spans="4:7">
      <c r="D1054" s="211" t="s">
        <v>1214</v>
      </c>
      <c r="E1054" s="208">
        <v>12313456</v>
      </c>
      <c r="F1054" s="208">
        <v>15391820.609999999</v>
      </c>
      <c r="G1054" s="208">
        <v>3078364.12</v>
      </c>
    </row>
    <row r="1055" spans="4:7">
      <c r="D1055" s="212" t="s">
        <v>1215</v>
      </c>
      <c r="E1055" s="208">
        <v>12313456</v>
      </c>
      <c r="F1055" s="208">
        <v>15391820.609999999</v>
      </c>
      <c r="G1055" s="208">
        <v>3078364.12</v>
      </c>
    </row>
    <row r="1056" spans="4:7">
      <c r="D1056" s="211" t="s">
        <v>372</v>
      </c>
      <c r="E1056" s="208">
        <v>42419829</v>
      </c>
      <c r="F1056" s="208">
        <v>61851143.979999997</v>
      </c>
      <c r="G1056" s="208">
        <v>36009523</v>
      </c>
    </row>
    <row r="1057" spans="4:7">
      <c r="D1057" s="212" t="s">
        <v>706</v>
      </c>
      <c r="E1057" s="208">
        <v>42419829</v>
      </c>
      <c r="F1057" s="208">
        <v>61851143.979999997</v>
      </c>
      <c r="G1057" s="208">
        <v>36009523</v>
      </c>
    </row>
    <row r="1058" spans="4:7">
      <c r="D1058" s="211" t="s">
        <v>373</v>
      </c>
      <c r="E1058" s="208">
        <v>223614962</v>
      </c>
      <c r="F1058" s="208">
        <v>12461862</v>
      </c>
      <c r="G1058" s="208">
        <v>9824400</v>
      </c>
    </row>
    <row r="1059" spans="4:7">
      <c r="D1059" s="212" t="s">
        <v>707</v>
      </c>
      <c r="E1059" s="208">
        <v>223614962</v>
      </c>
      <c r="F1059" s="208">
        <v>12461862</v>
      </c>
      <c r="G1059" s="208">
        <v>9824400</v>
      </c>
    </row>
    <row r="1060" spans="4:7">
      <c r="D1060" s="211" t="s">
        <v>1008</v>
      </c>
      <c r="E1060" s="208">
        <v>567772</v>
      </c>
      <c r="F1060" s="208">
        <v>567772</v>
      </c>
      <c r="G1060" s="208">
        <v>0</v>
      </c>
    </row>
    <row r="1061" spans="4:7">
      <c r="D1061" s="212" t="s">
        <v>1009</v>
      </c>
      <c r="E1061" s="208">
        <v>567772</v>
      </c>
      <c r="F1061" s="208">
        <v>567772</v>
      </c>
      <c r="G1061" s="208">
        <v>0</v>
      </c>
    </row>
    <row r="1062" spans="4:7">
      <c r="D1062" s="211" t="s">
        <v>1503</v>
      </c>
      <c r="E1062" s="208">
        <v>4768626</v>
      </c>
      <c r="F1062" s="208">
        <v>1332378.8899999999</v>
      </c>
      <c r="G1062" s="208">
        <v>0</v>
      </c>
    </row>
    <row r="1063" spans="4:7">
      <c r="D1063" s="212" t="s">
        <v>1504</v>
      </c>
      <c r="E1063" s="208">
        <v>4768626</v>
      </c>
      <c r="F1063" s="208">
        <v>1</v>
      </c>
      <c r="G1063" s="208">
        <v>0</v>
      </c>
    </row>
    <row r="1064" spans="4:7">
      <c r="D1064" s="212" t="s">
        <v>3535</v>
      </c>
      <c r="E1064" s="208">
        <v>0</v>
      </c>
      <c r="F1064" s="208">
        <v>1332377.8899999999</v>
      </c>
      <c r="G1064" s="208">
        <v>0</v>
      </c>
    </row>
    <row r="1065" spans="4:7">
      <c r="D1065" s="211" t="s">
        <v>4087</v>
      </c>
      <c r="E1065" s="208">
        <v>4768626</v>
      </c>
      <c r="F1065" s="208">
        <v>2405319.8899999997</v>
      </c>
      <c r="G1065" s="208">
        <v>1072940.79</v>
      </c>
    </row>
    <row r="1066" spans="4:7">
      <c r="D1066" s="212" t="s">
        <v>1505</v>
      </c>
      <c r="E1066" s="208">
        <v>4768626</v>
      </c>
      <c r="F1066" s="208">
        <v>1072942</v>
      </c>
      <c r="G1066" s="208">
        <v>1072940.79</v>
      </c>
    </row>
    <row r="1067" spans="4:7">
      <c r="D1067" s="212" t="s">
        <v>3534</v>
      </c>
      <c r="E1067" s="208">
        <v>0</v>
      </c>
      <c r="F1067" s="208">
        <v>1332377.8899999999</v>
      </c>
      <c r="G1067" s="208">
        <v>0</v>
      </c>
    </row>
    <row r="1068" spans="4:7">
      <c r="D1068" s="211" t="s">
        <v>374</v>
      </c>
      <c r="E1068" s="208">
        <v>1627563</v>
      </c>
      <c r="F1068" s="208">
        <v>929711</v>
      </c>
      <c r="G1068" s="208">
        <v>926708.23</v>
      </c>
    </row>
    <row r="1069" spans="4:7">
      <c r="D1069" s="212" t="s">
        <v>708</v>
      </c>
      <c r="E1069" s="208">
        <v>1627563</v>
      </c>
      <c r="F1069" s="208">
        <v>929711</v>
      </c>
      <c r="G1069" s="208">
        <v>926708.23</v>
      </c>
    </row>
    <row r="1070" spans="4:7">
      <c r="D1070" s="211" t="s">
        <v>1506</v>
      </c>
      <c r="E1070" s="208">
        <v>6731551</v>
      </c>
      <c r="F1070" s="208">
        <v>2846977.8899999997</v>
      </c>
      <c r="G1070" s="208">
        <v>1514598.83</v>
      </c>
    </row>
    <row r="1071" spans="4:7">
      <c r="D1071" s="212" t="s">
        <v>1507</v>
      </c>
      <c r="E1071" s="208">
        <v>6731551</v>
      </c>
      <c r="F1071" s="208">
        <v>1514600</v>
      </c>
      <c r="G1071" s="208">
        <v>1514598.83</v>
      </c>
    </row>
    <row r="1072" spans="4:7">
      <c r="D1072" s="212" t="s">
        <v>3533</v>
      </c>
      <c r="E1072" s="208">
        <v>0</v>
      </c>
      <c r="F1072" s="208">
        <v>1332377.8899999999</v>
      </c>
      <c r="G1072" s="208">
        <v>0</v>
      </c>
    </row>
    <row r="1073" spans="4:7">
      <c r="D1073" s="211" t="s">
        <v>1508</v>
      </c>
      <c r="E1073" s="208">
        <v>4768626</v>
      </c>
      <c r="F1073" s="208">
        <v>4187175.87</v>
      </c>
      <c r="G1073" s="208">
        <v>1072940.79</v>
      </c>
    </row>
    <row r="1074" spans="4:7">
      <c r="D1074" s="212" t="s">
        <v>1509</v>
      </c>
      <c r="E1074" s="208">
        <v>4768626</v>
      </c>
      <c r="F1074" s="208">
        <v>1072942</v>
      </c>
      <c r="G1074" s="208">
        <v>1072940.79</v>
      </c>
    </row>
    <row r="1075" spans="4:7">
      <c r="D1075" s="212" t="s">
        <v>3532</v>
      </c>
      <c r="E1075" s="208">
        <v>0</v>
      </c>
      <c r="F1075" s="208">
        <v>3114233.87</v>
      </c>
      <c r="G1075" s="208">
        <v>0</v>
      </c>
    </row>
    <row r="1076" spans="4:7">
      <c r="D1076" s="211" t="s">
        <v>1510</v>
      </c>
      <c r="E1076" s="208">
        <v>4768626</v>
      </c>
      <c r="F1076" s="208">
        <v>4187175.87</v>
      </c>
      <c r="G1076" s="208">
        <v>1072940.78</v>
      </c>
    </row>
    <row r="1077" spans="4:7">
      <c r="D1077" s="212" t="s">
        <v>1511</v>
      </c>
      <c r="E1077" s="208">
        <v>4768626</v>
      </c>
      <c r="F1077" s="208">
        <v>1072942</v>
      </c>
      <c r="G1077" s="208">
        <v>1072940.78</v>
      </c>
    </row>
    <row r="1078" spans="4:7">
      <c r="D1078" s="212" t="s">
        <v>3531</v>
      </c>
      <c r="E1078" s="208">
        <v>0</v>
      </c>
      <c r="F1078" s="208">
        <v>3114233.87</v>
      </c>
      <c r="G1078" s="208">
        <v>0</v>
      </c>
    </row>
    <row r="1079" spans="4:7">
      <c r="D1079" s="211" t="s">
        <v>1512</v>
      </c>
      <c r="E1079" s="208">
        <v>4768626</v>
      </c>
      <c r="F1079" s="208">
        <v>3114234.87</v>
      </c>
      <c r="G1079" s="208">
        <v>0</v>
      </c>
    </row>
    <row r="1080" spans="4:7">
      <c r="D1080" s="212" t="s">
        <v>1513</v>
      </c>
      <c r="E1080" s="208">
        <v>4768626</v>
      </c>
      <c r="F1080" s="208">
        <v>1</v>
      </c>
      <c r="G1080" s="208">
        <v>0</v>
      </c>
    </row>
    <row r="1081" spans="4:7">
      <c r="D1081" s="212" t="s">
        <v>3530</v>
      </c>
      <c r="E1081" s="208">
        <v>0</v>
      </c>
      <c r="F1081" s="208">
        <v>3114233.87</v>
      </c>
      <c r="G1081" s="208">
        <v>0</v>
      </c>
    </row>
    <row r="1082" spans="4:7">
      <c r="D1082" s="211" t="s">
        <v>1514</v>
      </c>
      <c r="E1082" s="208">
        <v>6731551</v>
      </c>
      <c r="F1082" s="208">
        <v>8141880.5999999996</v>
      </c>
      <c r="G1082" s="208">
        <v>2103208.4500000002</v>
      </c>
    </row>
    <row r="1083" spans="4:7">
      <c r="D1083" s="212" t="s">
        <v>1515</v>
      </c>
      <c r="E1083" s="208">
        <v>6731551</v>
      </c>
      <c r="F1083" s="208">
        <v>6266051</v>
      </c>
      <c r="G1083" s="208">
        <v>2103208.4500000002</v>
      </c>
    </row>
    <row r="1084" spans="4:7">
      <c r="D1084" s="212" t="s">
        <v>3529</v>
      </c>
      <c r="E1084" s="208">
        <v>0</v>
      </c>
      <c r="F1084" s="208">
        <v>1875829.6</v>
      </c>
      <c r="G1084" s="208">
        <v>0</v>
      </c>
    </row>
    <row r="1085" spans="4:7">
      <c r="D1085" s="211" t="s">
        <v>1516</v>
      </c>
      <c r="E1085" s="208">
        <v>4768626</v>
      </c>
      <c r="F1085" s="208">
        <v>1875830.6</v>
      </c>
      <c r="G1085" s="208">
        <v>0</v>
      </c>
    </row>
    <row r="1086" spans="4:7">
      <c r="D1086" s="212" t="s">
        <v>1517</v>
      </c>
      <c r="E1086" s="208">
        <v>4768626</v>
      </c>
      <c r="F1086" s="208">
        <v>1</v>
      </c>
      <c r="G1086" s="208">
        <v>0</v>
      </c>
    </row>
    <row r="1087" spans="4:7">
      <c r="D1087" s="212" t="s">
        <v>3528</v>
      </c>
      <c r="E1087" s="208">
        <v>0</v>
      </c>
      <c r="F1087" s="208">
        <v>1875829.6</v>
      </c>
      <c r="G1087" s="208">
        <v>0</v>
      </c>
    </row>
    <row r="1088" spans="4:7">
      <c r="D1088" s="211" t="s">
        <v>4086</v>
      </c>
      <c r="E1088" s="208">
        <v>0</v>
      </c>
      <c r="F1088" s="208">
        <v>99557700.599999994</v>
      </c>
      <c r="G1088" s="208">
        <v>40000000</v>
      </c>
    </row>
    <row r="1089" spans="4:7">
      <c r="D1089" s="212" t="s">
        <v>3697</v>
      </c>
      <c r="E1089" s="208">
        <v>0</v>
      </c>
      <c r="F1089" s="208">
        <v>99557700.599999994</v>
      </c>
      <c r="G1089" s="208">
        <v>40000000</v>
      </c>
    </row>
    <row r="1090" spans="4:7">
      <c r="D1090" s="211" t="s">
        <v>4085</v>
      </c>
      <c r="E1090" s="208">
        <v>4768626</v>
      </c>
      <c r="F1090" s="208">
        <v>2610666.5099999998</v>
      </c>
      <c r="G1090" s="208">
        <v>1278286.73</v>
      </c>
    </row>
    <row r="1091" spans="4:7">
      <c r="D1091" s="212" t="s">
        <v>1518</v>
      </c>
      <c r="E1091" s="208">
        <v>4768626</v>
      </c>
      <c r="F1091" s="208">
        <v>1278288.6200000001</v>
      </c>
      <c r="G1091" s="208">
        <v>1278286.73</v>
      </c>
    </row>
    <row r="1092" spans="4:7">
      <c r="D1092" s="212" t="s">
        <v>3527</v>
      </c>
      <c r="E1092" s="208">
        <v>0</v>
      </c>
      <c r="F1092" s="208">
        <v>1332377.8899999999</v>
      </c>
      <c r="G1092" s="208">
        <v>0</v>
      </c>
    </row>
    <row r="1093" spans="4:7">
      <c r="D1093" s="211" t="s">
        <v>375</v>
      </c>
      <c r="E1093" s="208">
        <v>1968765</v>
      </c>
      <c r="F1093" s="208">
        <v>6540131.7400000002</v>
      </c>
      <c r="G1093" s="208">
        <v>3215665.29</v>
      </c>
    </row>
    <row r="1094" spans="4:7">
      <c r="D1094" s="212" t="s">
        <v>709</v>
      </c>
      <c r="E1094" s="208">
        <v>1968765</v>
      </c>
      <c r="F1094" s="208">
        <v>6540131.7400000002</v>
      </c>
      <c r="G1094" s="208">
        <v>3215665.29</v>
      </c>
    </row>
    <row r="1095" spans="4:7">
      <c r="D1095" s="211" t="s">
        <v>2159</v>
      </c>
      <c r="E1095" s="208">
        <v>11208701</v>
      </c>
      <c r="F1095" s="208">
        <v>4113626.9299999997</v>
      </c>
      <c r="G1095" s="208">
        <v>2781247.61</v>
      </c>
    </row>
    <row r="1096" spans="4:7">
      <c r="D1096" s="212" t="s">
        <v>2160</v>
      </c>
      <c r="E1096" s="208">
        <v>11208701</v>
      </c>
      <c r="F1096" s="208">
        <v>2781249.04</v>
      </c>
      <c r="G1096" s="208">
        <v>2781247.61</v>
      </c>
    </row>
    <row r="1097" spans="4:7">
      <c r="D1097" s="212" t="s">
        <v>3526</v>
      </c>
      <c r="E1097" s="208">
        <v>0</v>
      </c>
      <c r="F1097" s="208">
        <v>1332377.8899999999</v>
      </c>
      <c r="G1097" s="208">
        <v>0</v>
      </c>
    </row>
    <row r="1098" spans="4:7">
      <c r="D1098" s="211" t="s">
        <v>4084</v>
      </c>
      <c r="E1098" s="208">
        <v>37456292</v>
      </c>
      <c r="F1098" s="208">
        <v>66015662.909999996</v>
      </c>
      <c r="G1098" s="208">
        <v>66005703.609999999</v>
      </c>
    </row>
    <row r="1099" spans="4:7">
      <c r="D1099" s="212" t="s">
        <v>2595</v>
      </c>
      <c r="E1099" s="208">
        <v>37456292</v>
      </c>
      <c r="F1099" s="208">
        <v>66015662.909999996</v>
      </c>
      <c r="G1099" s="208">
        <v>66005703.609999999</v>
      </c>
    </row>
    <row r="1100" spans="4:7">
      <c r="D1100" s="211" t="s">
        <v>1519</v>
      </c>
      <c r="E1100" s="208">
        <v>6731551</v>
      </c>
      <c r="F1100" s="208">
        <v>1816560.41</v>
      </c>
      <c r="G1100" s="208">
        <v>1816558.88</v>
      </c>
    </row>
    <row r="1101" spans="4:7">
      <c r="D1101" s="212" t="s">
        <v>1520</v>
      </c>
      <c r="E1101" s="208">
        <v>6731551</v>
      </c>
      <c r="F1101" s="208">
        <v>1816560.41</v>
      </c>
      <c r="G1101" s="208">
        <v>1816558.88</v>
      </c>
    </row>
    <row r="1102" spans="4:7">
      <c r="D1102" s="211" t="s">
        <v>4083</v>
      </c>
      <c r="E1102" s="208">
        <v>24353780</v>
      </c>
      <c r="F1102" s="208">
        <v>7102590</v>
      </c>
      <c r="G1102" s="208">
        <v>7102558.4400000004</v>
      </c>
    </row>
    <row r="1103" spans="4:7">
      <c r="D1103" s="212" t="s">
        <v>2596</v>
      </c>
      <c r="E1103" s="208">
        <v>24353780</v>
      </c>
      <c r="F1103" s="208">
        <v>7102590</v>
      </c>
      <c r="G1103" s="208">
        <v>7102558.4400000004</v>
      </c>
    </row>
    <row r="1104" spans="4:7">
      <c r="D1104" s="211" t="s">
        <v>4082</v>
      </c>
      <c r="E1104" s="208">
        <v>6731551</v>
      </c>
      <c r="F1104" s="208">
        <v>1816560.41</v>
      </c>
      <c r="G1104" s="208">
        <v>1816558.88</v>
      </c>
    </row>
    <row r="1105" spans="4:7">
      <c r="D1105" s="212" t="s">
        <v>1521</v>
      </c>
      <c r="E1105" s="208">
        <v>6731551</v>
      </c>
      <c r="F1105" s="208">
        <v>1816560.41</v>
      </c>
      <c r="G1105" s="208">
        <v>1816558.88</v>
      </c>
    </row>
    <row r="1106" spans="4:7">
      <c r="D1106" s="211" t="s">
        <v>1122</v>
      </c>
      <c r="E1106" s="208">
        <v>13353397</v>
      </c>
      <c r="F1106" s="208">
        <v>22482638.789999999</v>
      </c>
      <c r="G1106" s="208">
        <v>20145892.789999999</v>
      </c>
    </row>
    <row r="1107" spans="4:7">
      <c r="D1107" s="212" t="s">
        <v>1123</v>
      </c>
      <c r="E1107" s="208">
        <v>13353397</v>
      </c>
      <c r="F1107" s="208">
        <v>22482638.789999999</v>
      </c>
      <c r="G1107" s="208">
        <v>20145892.789999999</v>
      </c>
    </row>
    <row r="1108" spans="4:7">
      <c r="D1108" s="211" t="s">
        <v>2696</v>
      </c>
      <c r="E1108" s="208">
        <v>21746580</v>
      </c>
      <c r="F1108" s="208">
        <v>10989849.23</v>
      </c>
      <c r="G1108" s="208">
        <v>3420089.21</v>
      </c>
    </row>
    <row r="1109" spans="4:7">
      <c r="D1109" s="212" t="s">
        <v>2161</v>
      </c>
      <c r="E1109" s="208">
        <v>21746580</v>
      </c>
      <c r="F1109" s="208">
        <v>10989849.23</v>
      </c>
      <c r="G1109" s="208">
        <v>3420089.21</v>
      </c>
    </row>
    <row r="1110" spans="4:7">
      <c r="D1110" s="211" t="s">
        <v>1522</v>
      </c>
      <c r="E1110" s="208">
        <v>11208701</v>
      </c>
      <c r="F1110" s="208">
        <v>2521958</v>
      </c>
      <c r="G1110" s="208">
        <v>2521956.4700000002</v>
      </c>
    </row>
    <row r="1111" spans="4:7">
      <c r="D1111" s="212" t="s">
        <v>1523</v>
      </c>
      <c r="E1111" s="208">
        <v>11208701</v>
      </c>
      <c r="F1111" s="208">
        <v>2521958</v>
      </c>
      <c r="G1111" s="208">
        <v>2521956.4700000002</v>
      </c>
    </row>
    <row r="1112" spans="4:7">
      <c r="D1112" s="211" t="s">
        <v>4081</v>
      </c>
      <c r="E1112" s="208">
        <v>0</v>
      </c>
      <c r="F1112" s="208">
        <v>4000000</v>
      </c>
      <c r="G1112" s="208">
        <v>0</v>
      </c>
    </row>
    <row r="1113" spans="4:7">
      <c r="D1113" s="212" t="s">
        <v>3696</v>
      </c>
      <c r="E1113" s="208">
        <v>0</v>
      </c>
      <c r="F1113" s="208">
        <v>4000000</v>
      </c>
      <c r="G1113" s="208">
        <v>0</v>
      </c>
    </row>
    <row r="1114" spans="4:7">
      <c r="D1114" s="211" t="s">
        <v>376</v>
      </c>
      <c r="E1114" s="208">
        <v>20014292</v>
      </c>
      <c r="F1114" s="208">
        <v>25091287.260000002</v>
      </c>
      <c r="G1114" s="208">
        <v>23201729.559999999</v>
      </c>
    </row>
    <row r="1115" spans="4:7">
      <c r="D1115" s="212" t="s">
        <v>710</v>
      </c>
      <c r="E1115" s="208">
        <v>20014292</v>
      </c>
      <c r="F1115" s="208">
        <v>25091287.260000002</v>
      </c>
      <c r="G1115" s="208">
        <v>23201729.559999999</v>
      </c>
    </row>
    <row r="1116" spans="4:7">
      <c r="D1116" s="211" t="s">
        <v>377</v>
      </c>
      <c r="E1116" s="208">
        <v>4650280</v>
      </c>
      <c r="F1116" s="208">
        <v>4650280</v>
      </c>
      <c r="G1116" s="208">
        <v>0</v>
      </c>
    </row>
    <row r="1117" spans="4:7">
      <c r="D1117" s="212" t="s">
        <v>711</v>
      </c>
      <c r="E1117" s="208">
        <v>4650280</v>
      </c>
      <c r="F1117" s="208">
        <v>4650280</v>
      </c>
      <c r="G1117" s="208">
        <v>0</v>
      </c>
    </row>
    <row r="1118" spans="4:7">
      <c r="D1118" s="211" t="s">
        <v>2803</v>
      </c>
      <c r="E1118" s="208">
        <v>17247191</v>
      </c>
      <c r="F1118" s="208">
        <v>44562360</v>
      </c>
      <c r="G1118" s="208">
        <v>27091580.109999999</v>
      </c>
    </row>
    <row r="1119" spans="4:7">
      <c r="D1119" s="212" t="s">
        <v>2804</v>
      </c>
      <c r="E1119" s="208">
        <v>17247191</v>
      </c>
      <c r="F1119" s="208">
        <v>44562360</v>
      </c>
      <c r="G1119" s="208">
        <v>27091580.109999999</v>
      </c>
    </row>
    <row r="1120" spans="4:7">
      <c r="D1120" s="211" t="s">
        <v>378</v>
      </c>
      <c r="E1120" s="208">
        <v>43920270</v>
      </c>
      <c r="F1120" s="208">
        <v>20163926</v>
      </c>
      <c r="G1120" s="208">
        <v>20024925.920000002</v>
      </c>
    </row>
    <row r="1121" spans="4:7">
      <c r="D1121" s="212" t="s">
        <v>712</v>
      </c>
      <c r="E1121" s="208">
        <v>43920270</v>
      </c>
      <c r="F1121" s="208">
        <v>20163926</v>
      </c>
      <c r="G1121" s="208">
        <v>20024925.920000002</v>
      </c>
    </row>
    <row r="1122" spans="4:7">
      <c r="D1122" s="211" t="s">
        <v>379</v>
      </c>
      <c r="E1122" s="208">
        <v>420087317</v>
      </c>
      <c r="F1122" s="208">
        <v>1</v>
      </c>
      <c r="G1122" s="208">
        <v>0</v>
      </c>
    </row>
    <row r="1123" spans="4:7">
      <c r="D1123" s="212" t="s">
        <v>713</v>
      </c>
      <c r="E1123" s="208">
        <v>420087317</v>
      </c>
      <c r="F1123" s="208">
        <v>1</v>
      </c>
      <c r="G1123" s="208">
        <v>0</v>
      </c>
    </row>
    <row r="1124" spans="4:7">
      <c r="D1124" s="211" t="s">
        <v>4080</v>
      </c>
      <c r="E1124" s="208">
        <v>0</v>
      </c>
      <c r="F1124" s="208">
        <v>13165878.289999999</v>
      </c>
      <c r="G1124" s="208">
        <v>13165872.67</v>
      </c>
    </row>
    <row r="1125" spans="4:7">
      <c r="D1125" s="212" t="s">
        <v>3142</v>
      </c>
      <c r="E1125" s="208">
        <v>0</v>
      </c>
      <c r="F1125" s="208">
        <v>13165878.289999999</v>
      </c>
      <c r="G1125" s="208">
        <v>13165872.67</v>
      </c>
    </row>
    <row r="1126" spans="4:7">
      <c r="D1126" s="211" t="s">
        <v>2697</v>
      </c>
      <c r="E1126" s="208">
        <v>16201118</v>
      </c>
      <c r="F1126" s="208">
        <v>9808901</v>
      </c>
      <c r="G1126" s="208">
        <v>9808900.1199999992</v>
      </c>
    </row>
    <row r="1127" spans="4:7">
      <c r="D1127" s="212" t="s">
        <v>1071</v>
      </c>
      <c r="E1127" s="208">
        <v>16201118</v>
      </c>
      <c r="F1127" s="208">
        <v>9808901</v>
      </c>
      <c r="G1127" s="208">
        <v>9808900.1199999992</v>
      </c>
    </row>
    <row r="1128" spans="4:7">
      <c r="D1128" s="211" t="s">
        <v>2597</v>
      </c>
      <c r="E1128" s="208">
        <v>15317807</v>
      </c>
      <c r="F1128" s="208">
        <v>1</v>
      </c>
      <c r="G1128" s="208">
        <v>0</v>
      </c>
    </row>
    <row r="1129" spans="4:7">
      <c r="D1129" s="212" t="s">
        <v>2598</v>
      </c>
      <c r="E1129" s="208">
        <v>15317807</v>
      </c>
      <c r="F1129" s="208">
        <v>1</v>
      </c>
      <c r="G1129" s="208">
        <v>0</v>
      </c>
    </row>
    <row r="1130" spans="4:7">
      <c r="D1130" s="211" t="s">
        <v>3313</v>
      </c>
      <c r="E1130" s="208">
        <v>0</v>
      </c>
      <c r="F1130" s="208">
        <v>8466140.5800000001</v>
      </c>
      <c r="G1130" s="208">
        <v>5229142.8899999997</v>
      </c>
    </row>
    <row r="1131" spans="4:7">
      <c r="D1131" s="212" t="s">
        <v>3312</v>
      </c>
      <c r="E1131" s="208">
        <v>0</v>
      </c>
      <c r="F1131" s="208">
        <v>8466140.5800000001</v>
      </c>
      <c r="G1131" s="208">
        <v>5229142.8899999997</v>
      </c>
    </row>
    <row r="1132" spans="4:7">
      <c r="D1132" s="211" t="s">
        <v>3311</v>
      </c>
      <c r="E1132" s="208">
        <v>0</v>
      </c>
      <c r="F1132" s="208">
        <v>1723565.44</v>
      </c>
      <c r="G1132" s="208">
        <v>1378852.36</v>
      </c>
    </row>
    <row r="1133" spans="4:7">
      <c r="D1133" s="212" t="s">
        <v>3310</v>
      </c>
      <c r="E1133" s="208">
        <v>0</v>
      </c>
      <c r="F1133" s="208">
        <v>1723565.44</v>
      </c>
      <c r="G1133" s="208">
        <v>1378852.36</v>
      </c>
    </row>
    <row r="1134" spans="4:7">
      <c r="D1134" s="211" t="s">
        <v>3108</v>
      </c>
      <c r="E1134" s="208">
        <v>0</v>
      </c>
      <c r="F1134" s="208">
        <v>491967370</v>
      </c>
      <c r="G1134" s="208">
        <v>352972102.51999998</v>
      </c>
    </row>
    <row r="1135" spans="4:7">
      <c r="D1135" s="212" t="s">
        <v>3109</v>
      </c>
      <c r="E1135" s="208">
        <v>0</v>
      </c>
      <c r="F1135" s="208">
        <v>491967370</v>
      </c>
      <c r="G1135" s="208">
        <v>352972102.51999998</v>
      </c>
    </row>
    <row r="1136" spans="4:7">
      <c r="D1136" s="178" t="s">
        <v>289</v>
      </c>
      <c r="E1136" s="208">
        <v>540372363</v>
      </c>
      <c r="F1136" s="208">
        <v>439282194.56000006</v>
      </c>
      <c r="G1136" s="208">
        <v>290474249.92000002</v>
      </c>
    </row>
    <row r="1137" spans="4:7">
      <c r="D1137" s="209" t="s">
        <v>281</v>
      </c>
      <c r="E1137" s="210">
        <v>344534899</v>
      </c>
      <c r="F1137" s="210">
        <v>176498996.35000002</v>
      </c>
      <c r="G1137" s="210">
        <v>114234536.73999999</v>
      </c>
    </row>
    <row r="1138" spans="4:7">
      <c r="D1138" s="211" t="s">
        <v>2698</v>
      </c>
      <c r="E1138" s="208">
        <v>6606206</v>
      </c>
      <c r="F1138" s="208">
        <v>1</v>
      </c>
      <c r="G1138" s="208">
        <v>0</v>
      </c>
    </row>
    <row r="1139" spans="4:7">
      <c r="D1139" s="212" t="s">
        <v>1216</v>
      </c>
      <c r="E1139" s="208">
        <v>6606206</v>
      </c>
      <c r="F1139" s="208">
        <v>1</v>
      </c>
      <c r="G1139" s="208">
        <v>0</v>
      </c>
    </row>
    <row r="1140" spans="4:7">
      <c r="D1140" s="211" t="s">
        <v>1217</v>
      </c>
      <c r="E1140" s="208">
        <v>6606206</v>
      </c>
      <c r="F1140" s="208">
        <v>5780429.8300000001</v>
      </c>
      <c r="G1140" s="208">
        <v>0</v>
      </c>
    </row>
    <row r="1141" spans="4:7">
      <c r="D1141" s="212" t="s">
        <v>1218</v>
      </c>
      <c r="E1141" s="208">
        <v>6606206</v>
      </c>
      <c r="F1141" s="208">
        <v>5780429.8300000001</v>
      </c>
      <c r="G1141" s="208">
        <v>0</v>
      </c>
    </row>
    <row r="1142" spans="4:7">
      <c r="D1142" s="211" t="s">
        <v>4079</v>
      </c>
      <c r="E1142" s="208">
        <v>6606206</v>
      </c>
      <c r="F1142" s="208">
        <v>1</v>
      </c>
      <c r="G1142" s="208">
        <v>0</v>
      </c>
    </row>
    <row r="1143" spans="4:7">
      <c r="D1143" s="212" t="s">
        <v>1219</v>
      </c>
      <c r="E1143" s="208">
        <v>6606206</v>
      </c>
      <c r="F1143" s="208">
        <v>1</v>
      </c>
      <c r="G1143" s="208">
        <v>0</v>
      </c>
    </row>
    <row r="1144" spans="4:7">
      <c r="D1144" s="211" t="s">
        <v>380</v>
      </c>
      <c r="E1144" s="208">
        <v>13845712</v>
      </c>
      <c r="F1144" s="208">
        <v>28751370.940000001</v>
      </c>
      <c r="G1144" s="208">
        <v>26625029.57</v>
      </c>
    </row>
    <row r="1145" spans="4:7">
      <c r="D1145" s="212" t="s">
        <v>714</v>
      </c>
      <c r="E1145" s="208">
        <v>13845712</v>
      </c>
      <c r="F1145" s="208">
        <v>28751370.940000001</v>
      </c>
      <c r="G1145" s="208">
        <v>26625029.57</v>
      </c>
    </row>
    <row r="1146" spans="4:7">
      <c r="D1146" s="211" t="s">
        <v>1220</v>
      </c>
      <c r="E1146" s="208">
        <v>11116179</v>
      </c>
      <c r="F1146" s="208">
        <v>1.37</v>
      </c>
      <c r="G1146" s="208">
        <v>0</v>
      </c>
    </row>
    <row r="1147" spans="4:7">
      <c r="D1147" s="212" t="s">
        <v>1221</v>
      </c>
      <c r="E1147" s="208">
        <v>11116179</v>
      </c>
      <c r="F1147" s="208">
        <v>1.37</v>
      </c>
      <c r="G1147" s="208">
        <v>0</v>
      </c>
    </row>
    <row r="1148" spans="4:7">
      <c r="D1148" s="211" t="s">
        <v>2599</v>
      </c>
      <c r="E1148" s="208">
        <v>28344021</v>
      </c>
      <c r="F1148" s="208">
        <v>15000000</v>
      </c>
      <c r="G1148" s="208">
        <v>15000000</v>
      </c>
    </row>
    <row r="1149" spans="4:7">
      <c r="D1149" s="212" t="s">
        <v>2600</v>
      </c>
      <c r="E1149" s="208">
        <v>28344021</v>
      </c>
      <c r="F1149" s="208">
        <v>15000000</v>
      </c>
      <c r="G1149" s="208">
        <v>15000000</v>
      </c>
    </row>
    <row r="1150" spans="4:7">
      <c r="D1150" s="211" t="s">
        <v>3695</v>
      </c>
      <c r="E1150" s="208">
        <v>0</v>
      </c>
      <c r="F1150" s="208">
        <v>800000</v>
      </c>
      <c r="G1150" s="208">
        <v>0</v>
      </c>
    </row>
    <row r="1151" spans="4:7">
      <c r="D1151" s="212" t="s">
        <v>3694</v>
      </c>
      <c r="E1151" s="208">
        <v>0</v>
      </c>
      <c r="F1151" s="208">
        <v>800000</v>
      </c>
      <c r="G1151" s="208">
        <v>0</v>
      </c>
    </row>
    <row r="1152" spans="4:7">
      <c r="D1152" s="211" t="s">
        <v>381</v>
      </c>
      <c r="E1152" s="208">
        <v>5771408</v>
      </c>
      <c r="F1152" s="208">
        <v>2</v>
      </c>
      <c r="G1152" s="208">
        <v>0</v>
      </c>
    </row>
    <row r="1153" spans="4:7">
      <c r="D1153" s="212" t="s">
        <v>715</v>
      </c>
      <c r="E1153" s="208">
        <v>5771408</v>
      </c>
      <c r="F1153" s="208">
        <v>2</v>
      </c>
      <c r="G1153" s="208">
        <v>0</v>
      </c>
    </row>
    <row r="1154" spans="4:7">
      <c r="D1154" s="211" t="s">
        <v>382</v>
      </c>
      <c r="E1154" s="208">
        <v>29762921</v>
      </c>
      <c r="F1154" s="208">
        <v>27516459</v>
      </c>
      <c r="G1154" s="208">
        <v>24183733.27</v>
      </c>
    </row>
    <row r="1155" spans="4:7">
      <c r="D1155" s="212" t="s">
        <v>716</v>
      </c>
      <c r="E1155" s="208">
        <v>29762921</v>
      </c>
      <c r="F1155" s="208">
        <v>27516459</v>
      </c>
      <c r="G1155" s="208">
        <v>24183733.27</v>
      </c>
    </row>
    <row r="1156" spans="4:7">
      <c r="D1156" s="211" t="s">
        <v>2162</v>
      </c>
      <c r="E1156" s="208">
        <v>12576962</v>
      </c>
      <c r="F1156" s="208">
        <v>1</v>
      </c>
      <c r="G1156" s="208">
        <v>0</v>
      </c>
    </row>
    <row r="1157" spans="4:7">
      <c r="D1157" s="212" t="s">
        <v>2163</v>
      </c>
      <c r="E1157" s="208">
        <v>12576962</v>
      </c>
      <c r="F1157" s="208">
        <v>1</v>
      </c>
      <c r="G1157" s="208">
        <v>0</v>
      </c>
    </row>
    <row r="1158" spans="4:7">
      <c r="D1158" s="211" t="s">
        <v>2164</v>
      </c>
      <c r="E1158" s="208">
        <v>21904546</v>
      </c>
      <c r="F1158" s="208">
        <v>1</v>
      </c>
      <c r="G1158" s="208">
        <v>0</v>
      </c>
    </row>
    <row r="1159" spans="4:7">
      <c r="D1159" s="212" t="s">
        <v>2165</v>
      </c>
      <c r="E1159" s="208">
        <v>21904546</v>
      </c>
      <c r="F1159" s="208">
        <v>1</v>
      </c>
      <c r="G1159" s="208">
        <v>0</v>
      </c>
    </row>
    <row r="1160" spans="4:7">
      <c r="D1160" s="211" t="s">
        <v>2166</v>
      </c>
      <c r="E1160" s="208">
        <v>6779437</v>
      </c>
      <c r="F1160" s="208">
        <v>1</v>
      </c>
      <c r="G1160" s="208">
        <v>0</v>
      </c>
    </row>
    <row r="1161" spans="4:7">
      <c r="D1161" s="212" t="s">
        <v>2167</v>
      </c>
      <c r="E1161" s="208">
        <v>6779437</v>
      </c>
      <c r="F1161" s="208">
        <v>1</v>
      </c>
      <c r="G1161" s="208">
        <v>0</v>
      </c>
    </row>
    <row r="1162" spans="4:7">
      <c r="D1162" s="211" t="s">
        <v>2168</v>
      </c>
      <c r="E1162" s="208">
        <v>6779437</v>
      </c>
      <c r="F1162" s="208">
        <v>1</v>
      </c>
      <c r="G1162" s="208">
        <v>0</v>
      </c>
    </row>
    <row r="1163" spans="4:7">
      <c r="D1163" s="212" t="s">
        <v>2169</v>
      </c>
      <c r="E1163" s="208">
        <v>6779437</v>
      </c>
      <c r="F1163" s="208">
        <v>1</v>
      </c>
      <c r="G1163" s="208">
        <v>0</v>
      </c>
    </row>
    <row r="1164" spans="4:7">
      <c r="D1164" s="211" t="s">
        <v>4078</v>
      </c>
      <c r="E1164" s="208">
        <v>0</v>
      </c>
      <c r="F1164" s="208">
        <v>2263624.2599999998</v>
      </c>
      <c r="G1164" s="208">
        <v>2263094.6800000002</v>
      </c>
    </row>
    <row r="1165" spans="4:7">
      <c r="D1165" s="212" t="s">
        <v>3278</v>
      </c>
      <c r="E1165" s="208">
        <v>0</v>
      </c>
      <c r="F1165" s="208">
        <v>2263624.2599999998</v>
      </c>
      <c r="G1165" s="208">
        <v>2263094.6800000002</v>
      </c>
    </row>
    <row r="1166" spans="4:7">
      <c r="D1166" s="211" t="s">
        <v>2170</v>
      </c>
      <c r="E1166" s="208">
        <v>4802120</v>
      </c>
      <c r="F1166" s="208">
        <v>1</v>
      </c>
      <c r="G1166" s="208">
        <v>0</v>
      </c>
    </row>
    <row r="1167" spans="4:7">
      <c r="D1167" s="212" t="s">
        <v>2171</v>
      </c>
      <c r="E1167" s="208">
        <v>4802120</v>
      </c>
      <c r="F1167" s="208">
        <v>1</v>
      </c>
      <c r="G1167" s="208">
        <v>0</v>
      </c>
    </row>
    <row r="1168" spans="4:7">
      <c r="D1168" s="211" t="s">
        <v>2172</v>
      </c>
      <c r="E1168" s="208">
        <v>12576962</v>
      </c>
      <c r="F1168" s="208">
        <v>1</v>
      </c>
      <c r="G1168" s="208">
        <v>0</v>
      </c>
    </row>
    <row r="1169" spans="4:7">
      <c r="D1169" s="212" t="s">
        <v>2173</v>
      </c>
      <c r="E1169" s="208">
        <v>12576962</v>
      </c>
      <c r="F1169" s="208">
        <v>1</v>
      </c>
      <c r="G1169" s="208">
        <v>0</v>
      </c>
    </row>
    <row r="1170" spans="4:7">
      <c r="D1170" s="211" t="s">
        <v>2174</v>
      </c>
      <c r="E1170" s="208">
        <v>6779437</v>
      </c>
      <c r="F1170" s="208">
        <v>1</v>
      </c>
      <c r="G1170" s="208">
        <v>0</v>
      </c>
    </row>
    <row r="1171" spans="4:7">
      <c r="D1171" s="212" t="s">
        <v>2175</v>
      </c>
      <c r="E1171" s="208">
        <v>6779437</v>
      </c>
      <c r="F1171" s="208">
        <v>1</v>
      </c>
      <c r="G1171" s="208">
        <v>0</v>
      </c>
    </row>
    <row r="1172" spans="4:7">
      <c r="D1172" s="211" t="s">
        <v>2176</v>
      </c>
      <c r="E1172" s="208">
        <v>21904546</v>
      </c>
      <c r="F1172" s="208">
        <v>1</v>
      </c>
      <c r="G1172" s="208">
        <v>0</v>
      </c>
    </row>
    <row r="1173" spans="4:7">
      <c r="D1173" s="212" t="s">
        <v>2177</v>
      </c>
      <c r="E1173" s="208">
        <v>21904546</v>
      </c>
      <c r="F1173" s="208">
        <v>1</v>
      </c>
      <c r="G1173" s="208">
        <v>0</v>
      </c>
    </row>
    <row r="1174" spans="4:7">
      <c r="D1174" s="211" t="s">
        <v>4077</v>
      </c>
      <c r="E1174" s="208">
        <v>3869591</v>
      </c>
      <c r="F1174" s="208">
        <v>2</v>
      </c>
      <c r="G1174" s="208">
        <v>0</v>
      </c>
    </row>
    <row r="1175" spans="4:7">
      <c r="D1175" s="212" t="s">
        <v>2873</v>
      </c>
      <c r="E1175" s="208">
        <v>3869591</v>
      </c>
      <c r="F1175" s="208">
        <v>2</v>
      </c>
      <c r="G1175" s="208">
        <v>0</v>
      </c>
    </row>
    <row r="1176" spans="4:7">
      <c r="D1176" s="211" t="s">
        <v>4076</v>
      </c>
      <c r="E1176" s="208">
        <v>4802120</v>
      </c>
      <c r="F1176" s="208">
        <v>1080476.81</v>
      </c>
      <c r="G1176" s="208">
        <v>1080475.57</v>
      </c>
    </row>
    <row r="1177" spans="4:7">
      <c r="D1177" s="212" t="s">
        <v>2178</v>
      </c>
      <c r="E1177" s="208">
        <v>4802120</v>
      </c>
      <c r="F1177" s="208">
        <v>1080476.81</v>
      </c>
      <c r="G1177" s="208">
        <v>1080475.57</v>
      </c>
    </row>
    <row r="1178" spans="4:7">
      <c r="D1178" s="211" t="s">
        <v>383</v>
      </c>
      <c r="E1178" s="208">
        <v>525172</v>
      </c>
      <c r="F1178" s="208">
        <v>654193</v>
      </c>
      <c r="G1178" s="208">
        <v>0</v>
      </c>
    </row>
    <row r="1179" spans="4:7">
      <c r="D1179" s="212" t="s">
        <v>717</v>
      </c>
      <c r="E1179" s="208">
        <v>525172</v>
      </c>
      <c r="F1179" s="208">
        <v>654193</v>
      </c>
      <c r="G1179" s="208">
        <v>0</v>
      </c>
    </row>
    <row r="1180" spans="4:7">
      <c r="D1180" s="211" t="s">
        <v>2179</v>
      </c>
      <c r="E1180" s="208">
        <v>21904546</v>
      </c>
      <c r="F1180" s="208">
        <v>12898212.84</v>
      </c>
      <c r="G1180" s="208">
        <v>4928521.3499999996</v>
      </c>
    </row>
    <row r="1181" spans="4:7">
      <c r="D1181" s="212" t="s">
        <v>2180</v>
      </c>
      <c r="E1181" s="208">
        <v>21904546</v>
      </c>
      <c r="F1181" s="208">
        <v>12898212.84</v>
      </c>
      <c r="G1181" s="208">
        <v>4928521.3499999996</v>
      </c>
    </row>
    <row r="1182" spans="4:7">
      <c r="D1182" s="211" t="s">
        <v>3143</v>
      </c>
      <c r="E1182" s="208">
        <v>0</v>
      </c>
      <c r="F1182" s="208">
        <v>15253297.699999999</v>
      </c>
      <c r="G1182" s="208">
        <v>11168083.82</v>
      </c>
    </row>
    <row r="1183" spans="4:7">
      <c r="D1183" s="212" t="s">
        <v>3144</v>
      </c>
      <c r="E1183" s="208">
        <v>0</v>
      </c>
      <c r="F1183" s="208">
        <v>15253297.699999999</v>
      </c>
      <c r="G1183" s="208">
        <v>11168083.82</v>
      </c>
    </row>
    <row r="1184" spans="4:7">
      <c r="D1184" s="211" t="s">
        <v>2601</v>
      </c>
      <c r="E1184" s="208">
        <v>26992362</v>
      </c>
      <c r="F1184" s="208">
        <v>15762245</v>
      </c>
      <c r="G1184" s="208">
        <v>15000000</v>
      </c>
    </row>
    <row r="1185" spans="4:7">
      <c r="D1185" s="212" t="s">
        <v>2602</v>
      </c>
      <c r="E1185" s="208">
        <v>26992362</v>
      </c>
      <c r="F1185" s="208">
        <v>15762245</v>
      </c>
      <c r="G1185" s="208">
        <v>15000000</v>
      </c>
    </row>
    <row r="1186" spans="4:7">
      <c r="D1186" s="211" t="s">
        <v>1072</v>
      </c>
      <c r="E1186" s="208">
        <v>53038509</v>
      </c>
      <c r="F1186" s="208">
        <v>32736750.600000001</v>
      </c>
      <c r="G1186" s="208">
        <v>13985598.48</v>
      </c>
    </row>
    <row r="1187" spans="4:7">
      <c r="D1187" s="212" t="s">
        <v>1073</v>
      </c>
      <c r="E1187" s="208">
        <v>31695044</v>
      </c>
      <c r="F1187" s="208">
        <v>20093886.600000001</v>
      </c>
      <c r="G1187" s="208">
        <v>13985598.48</v>
      </c>
    </row>
    <row r="1188" spans="4:7">
      <c r="D1188" s="212" t="s">
        <v>2603</v>
      </c>
      <c r="E1188" s="208">
        <v>21343465</v>
      </c>
      <c r="F1188" s="208">
        <v>12642864</v>
      </c>
      <c r="G1188" s="208">
        <v>0</v>
      </c>
    </row>
    <row r="1189" spans="4:7">
      <c r="D1189" s="211" t="s">
        <v>2604</v>
      </c>
      <c r="E1189" s="208">
        <v>30640293</v>
      </c>
      <c r="F1189" s="208">
        <v>18001921</v>
      </c>
      <c r="G1189" s="208">
        <v>0</v>
      </c>
    </row>
    <row r="1190" spans="4:7">
      <c r="D1190" s="212" t="s">
        <v>2605</v>
      </c>
      <c r="E1190" s="208">
        <v>30640293</v>
      </c>
      <c r="F1190" s="208">
        <v>18001921</v>
      </c>
      <c r="G1190" s="208">
        <v>0</v>
      </c>
    </row>
    <row r="1191" spans="4:7">
      <c r="D1191" s="209" t="s">
        <v>283</v>
      </c>
      <c r="E1191" s="210">
        <v>0</v>
      </c>
      <c r="F1191" s="210">
        <v>77357501</v>
      </c>
      <c r="G1191" s="210">
        <v>40979322.32</v>
      </c>
    </row>
    <row r="1192" spans="4:7">
      <c r="D1192" s="211" t="s">
        <v>4075</v>
      </c>
      <c r="E1192" s="208">
        <v>0</v>
      </c>
      <c r="F1192" s="208">
        <v>77357501</v>
      </c>
      <c r="G1192" s="208">
        <v>40979322.32</v>
      </c>
    </row>
    <row r="1193" spans="4:7">
      <c r="D1193" s="212" t="s">
        <v>3145</v>
      </c>
      <c r="E1193" s="208">
        <v>0</v>
      </c>
      <c r="F1193" s="208">
        <v>77357501</v>
      </c>
      <c r="G1193" s="208">
        <v>40979322.32</v>
      </c>
    </row>
    <row r="1194" spans="4:7">
      <c r="D1194" s="209" t="s">
        <v>284</v>
      </c>
      <c r="E1194" s="210">
        <v>195837464</v>
      </c>
      <c r="F1194" s="210">
        <v>185425697.21000001</v>
      </c>
      <c r="G1194" s="210">
        <v>135260390.86000001</v>
      </c>
    </row>
    <row r="1195" spans="4:7">
      <c r="D1195" s="211" t="s">
        <v>324</v>
      </c>
      <c r="E1195" s="208">
        <v>195837464</v>
      </c>
      <c r="F1195" s="208">
        <v>185425697.21000001</v>
      </c>
      <c r="G1195" s="208">
        <v>135260390.86000001</v>
      </c>
    </row>
    <row r="1196" spans="4:7">
      <c r="D1196" s="212" t="s">
        <v>4211</v>
      </c>
      <c r="E1196" s="208">
        <v>195837464</v>
      </c>
      <c r="F1196" s="208">
        <v>185425697.21000001</v>
      </c>
      <c r="G1196" s="208">
        <v>135260390.86000001</v>
      </c>
    </row>
    <row r="1197" spans="4:7">
      <c r="D1197" s="178" t="s">
        <v>290</v>
      </c>
      <c r="E1197" s="208">
        <v>2061577017</v>
      </c>
      <c r="F1197" s="208">
        <v>2017549793.8</v>
      </c>
      <c r="G1197" s="208">
        <v>1430792055.6799998</v>
      </c>
    </row>
    <row r="1198" spans="4:7">
      <c r="D1198" s="209" t="s">
        <v>281</v>
      </c>
      <c r="E1198" s="210">
        <v>1286061628</v>
      </c>
      <c r="F1198" s="210">
        <v>1328688697.3599999</v>
      </c>
      <c r="G1198" s="210">
        <v>1104819316.5999999</v>
      </c>
    </row>
    <row r="1199" spans="4:7">
      <c r="D1199" s="211" t="s">
        <v>1222</v>
      </c>
      <c r="E1199" s="208">
        <v>11075727</v>
      </c>
      <c r="F1199" s="208">
        <v>7691260.96</v>
      </c>
      <c r="G1199" s="208">
        <v>3014619.7</v>
      </c>
    </row>
    <row r="1200" spans="4:7">
      <c r="D1200" s="212" t="s">
        <v>1223</v>
      </c>
      <c r="E1200" s="208">
        <v>11075727</v>
      </c>
      <c r="F1200" s="208">
        <v>7691260.96</v>
      </c>
      <c r="G1200" s="208">
        <v>3014619.7</v>
      </c>
    </row>
    <row r="1201" spans="4:7">
      <c r="D1201" s="211" t="s">
        <v>4074</v>
      </c>
      <c r="E1201" s="208">
        <v>480823</v>
      </c>
      <c r="F1201" s="208">
        <v>32</v>
      </c>
      <c r="G1201" s="208">
        <v>0</v>
      </c>
    </row>
    <row r="1202" spans="4:7">
      <c r="D1202" s="212" t="s">
        <v>2874</v>
      </c>
      <c r="E1202" s="208">
        <v>480823</v>
      </c>
      <c r="F1202" s="208">
        <v>32</v>
      </c>
      <c r="G1202" s="208">
        <v>0</v>
      </c>
    </row>
    <row r="1203" spans="4:7">
      <c r="D1203" s="211" t="s">
        <v>4073</v>
      </c>
      <c r="E1203" s="208">
        <v>4612045</v>
      </c>
      <c r="F1203" s="208">
        <v>0</v>
      </c>
      <c r="G1203" s="208">
        <v>0</v>
      </c>
    </row>
    <row r="1204" spans="4:7">
      <c r="D1204" s="212" t="s">
        <v>1224</v>
      </c>
      <c r="E1204" s="208">
        <v>4612045</v>
      </c>
      <c r="F1204" s="208">
        <v>0</v>
      </c>
      <c r="G1204" s="208">
        <v>0</v>
      </c>
    </row>
    <row r="1205" spans="4:7">
      <c r="D1205" s="211" t="s">
        <v>384</v>
      </c>
      <c r="E1205" s="208">
        <v>228130513</v>
      </c>
      <c r="F1205" s="208">
        <v>10677792</v>
      </c>
      <c r="G1205" s="208">
        <v>0</v>
      </c>
    </row>
    <row r="1206" spans="4:7">
      <c r="D1206" s="212" t="s">
        <v>718</v>
      </c>
      <c r="E1206" s="208">
        <v>228130513</v>
      </c>
      <c r="F1206" s="208">
        <v>10677792</v>
      </c>
      <c r="G1206" s="208">
        <v>0</v>
      </c>
    </row>
    <row r="1207" spans="4:7">
      <c r="D1207" s="211" t="s">
        <v>4072</v>
      </c>
      <c r="E1207" s="208">
        <v>6582165</v>
      </c>
      <c r="F1207" s="208">
        <v>2885767.28</v>
      </c>
      <c r="G1207" s="208">
        <v>2284613.8199999998</v>
      </c>
    </row>
    <row r="1208" spans="4:7">
      <c r="D1208" s="212" t="s">
        <v>1225</v>
      </c>
      <c r="E1208" s="208">
        <v>6582165</v>
      </c>
      <c r="F1208" s="208">
        <v>2885767.28</v>
      </c>
      <c r="G1208" s="208">
        <v>2284613.8199999998</v>
      </c>
    </row>
    <row r="1209" spans="4:7">
      <c r="D1209" s="211" t="s">
        <v>385</v>
      </c>
      <c r="E1209" s="208">
        <v>21163727</v>
      </c>
      <c r="F1209" s="208">
        <v>200127</v>
      </c>
      <c r="G1209" s="208">
        <v>0</v>
      </c>
    </row>
    <row r="1210" spans="4:7">
      <c r="D1210" s="212" t="s">
        <v>719</v>
      </c>
      <c r="E1210" s="208">
        <v>21163727</v>
      </c>
      <c r="F1210" s="208">
        <v>200127</v>
      </c>
      <c r="G1210" s="208">
        <v>0</v>
      </c>
    </row>
    <row r="1211" spans="4:7">
      <c r="D1211" s="211" t="s">
        <v>1226</v>
      </c>
      <c r="E1211" s="208">
        <v>4612045</v>
      </c>
      <c r="F1211" s="208">
        <v>4035538.95</v>
      </c>
      <c r="G1211" s="208">
        <v>3670625.55</v>
      </c>
    </row>
    <row r="1212" spans="4:7">
      <c r="D1212" s="212" t="s">
        <v>1227</v>
      </c>
      <c r="E1212" s="208">
        <v>4612045</v>
      </c>
      <c r="F1212" s="208">
        <v>4035538.95</v>
      </c>
      <c r="G1212" s="208">
        <v>3670625.55</v>
      </c>
    </row>
    <row r="1213" spans="4:7">
      <c r="D1213" s="211" t="s">
        <v>1228</v>
      </c>
      <c r="E1213" s="208">
        <v>6582165</v>
      </c>
      <c r="F1213" s="208">
        <v>1</v>
      </c>
      <c r="G1213" s="208">
        <v>0</v>
      </c>
    </row>
    <row r="1214" spans="4:7">
      <c r="D1214" s="212" t="s">
        <v>1229</v>
      </c>
      <c r="E1214" s="208">
        <v>6582165</v>
      </c>
      <c r="F1214" s="208">
        <v>1</v>
      </c>
      <c r="G1214" s="208">
        <v>0</v>
      </c>
    </row>
    <row r="1215" spans="4:7">
      <c r="D1215" s="211" t="s">
        <v>1230</v>
      </c>
      <c r="E1215" s="208">
        <v>6582165</v>
      </c>
      <c r="F1215" s="208">
        <v>5759394.79</v>
      </c>
      <c r="G1215" s="208">
        <v>5359734.2</v>
      </c>
    </row>
    <row r="1216" spans="4:7">
      <c r="D1216" s="212" t="s">
        <v>1231</v>
      </c>
      <c r="E1216" s="208">
        <v>6582165</v>
      </c>
      <c r="F1216" s="208">
        <v>5759394.79</v>
      </c>
      <c r="G1216" s="208">
        <v>5359734.2</v>
      </c>
    </row>
    <row r="1217" spans="4:7">
      <c r="D1217" s="211" t="s">
        <v>1232</v>
      </c>
      <c r="E1217" s="208">
        <v>11075727</v>
      </c>
      <c r="F1217" s="208">
        <v>7686260.96</v>
      </c>
      <c r="G1217" s="208">
        <v>4686086.2300000004</v>
      </c>
    </row>
    <row r="1218" spans="4:7">
      <c r="D1218" s="212" t="s">
        <v>1233</v>
      </c>
      <c r="E1218" s="208">
        <v>11075727</v>
      </c>
      <c r="F1218" s="208">
        <v>7686260.96</v>
      </c>
      <c r="G1218" s="208">
        <v>4686086.2300000004</v>
      </c>
    </row>
    <row r="1219" spans="4:7">
      <c r="D1219" s="211" t="s">
        <v>4071</v>
      </c>
      <c r="E1219" s="208">
        <v>0</v>
      </c>
      <c r="F1219" s="208">
        <v>114983544</v>
      </c>
      <c r="G1219" s="208">
        <v>114983543.81</v>
      </c>
    </row>
    <row r="1220" spans="4:7">
      <c r="D1220" s="212" t="s">
        <v>3222</v>
      </c>
      <c r="E1220" s="208">
        <v>0</v>
      </c>
      <c r="F1220" s="208">
        <v>114983544</v>
      </c>
      <c r="G1220" s="208">
        <v>114983543.81</v>
      </c>
    </row>
    <row r="1221" spans="4:7">
      <c r="D1221" s="211" t="s">
        <v>1234</v>
      </c>
      <c r="E1221" s="208">
        <v>4612045</v>
      </c>
      <c r="F1221" s="208">
        <v>4035538.95</v>
      </c>
      <c r="G1221" s="208">
        <v>0</v>
      </c>
    </row>
    <row r="1222" spans="4:7">
      <c r="D1222" s="212" t="s">
        <v>1235</v>
      </c>
      <c r="E1222" s="208">
        <v>4612045</v>
      </c>
      <c r="F1222" s="208">
        <v>4035538.95</v>
      </c>
      <c r="G1222" s="208">
        <v>0</v>
      </c>
    </row>
    <row r="1223" spans="4:7">
      <c r="D1223" s="211" t="s">
        <v>1236</v>
      </c>
      <c r="E1223" s="208">
        <v>11075727</v>
      </c>
      <c r="F1223" s="208">
        <v>9691260.9600000009</v>
      </c>
      <c r="G1223" s="208">
        <v>9591547.5099999998</v>
      </c>
    </row>
    <row r="1224" spans="4:7">
      <c r="D1224" s="212" t="s">
        <v>1237</v>
      </c>
      <c r="E1224" s="208">
        <v>11075727</v>
      </c>
      <c r="F1224" s="208">
        <v>9691260.9600000009</v>
      </c>
      <c r="G1224" s="208">
        <v>9591547.5099999998</v>
      </c>
    </row>
    <row r="1225" spans="4:7">
      <c r="D1225" s="211" t="s">
        <v>1238</v>
      </c>
      <c r="E1225" s="208">
        <v>4612045</v>
      </c>
      <c r="F1225" s="208">
        <v>4346043.95</v>
      </c>
      <c r="G1225" s="208">
        <v>4238345.08</v>
      </c>
    </row>
    <row r="1226" spans="4:7">
      <c r="D1226" s="212" t="s">
        <v>1239</v>
      </c>
      <c r="E1226" s="208">
        <v>4612045</v>
      </c>
      <c r="F1226" s="208">
        <v>4346043.95</v>
      </c>
      <c r="G1226" s="208">
        <v>4238345.08</v>
      </c>
    </row>
    <row r="1227" spans="4:7">
      <c r="D1227" s="211" t="s">
        <v>386</v>
      </c>
      <c r="E1227" s="208">
        <v>17899222</v>
      </c>
      <c r="F1227" s="208">
        <v>16514755.960000001</v>
      </c>
      <c r="G1227" s="208">
        <v>4750188.82</v>
      </c>
    </row>
    <row r="1228" spans="4:7">
      <c r="D1228" s="212" t="s">
        <v>720</v>
      </c>
      <c r="E1228" s="208">
        <v>6823495</v>
      </c>
      <c r="F1228" s="208">
        <v>6823495</v>
      </c>
      <c r="G1228" s="208">
        <v>0</v>
      </c>
    </row>
    <row r="1229" spans="4:7">
      <c r="D1229" s="212" t="s">
        <v>1240</v>
      </c>
      <c r="E1229" s="208">
        <v>11075727</v>
      </c>
      <c r="F1229" s="208">
        <v>9691260.9600000009</v>
      </c>
      <c r="G1229" s="208">
        <v>4750188.82</v>
      </c>
    </row>
    <row r="1230" spans="4:7">
      <c r="D1230" s="211" t="s">
        <v>4062</v>
      </c>
      <c r="E1230" s="208">
        <v>68639623</v>
      </c>
      <c r="F1230" s="208">
        <v>1.2</v>
      </c>
      <c r="G1230" s="208">
        <v>0</v>
      </c>
    </row>
    <row r="1231" spans="4:7">
      <c r="D1231" s="212" t="s">
        <v>2875</v>
      </c>
      <c r="E1231" s="208">
        <v>68639623</v>
      </c>
      <c r="F1231" s="208">
        <v>1.2</v>
      </c>
      <c r="G1231" s="208">
        <v>0</v>
      </c>
    </row>
    <row r="1232" spans="4:7">
      <c r="D1232" s="211" t="s">
        <v>4070</v>
      </c>
      <c r="E1232" s="208">
        <v>4612045</v>
      </c>
      <c r="F1232" s="208">
        <v>1</v>
      </c>
      <c r="G1232" s="208">
        <v>0</v>
      </c>
    </row>
    <row r="1233" spans="4:7">
      <c r="D1233" s="212" t="s">
        <v>1241</v>
      </c>
      <c r="E1233" s="208">
        <v>4612045</v>
      </c>
      <c r="F1233" s="208">
        <v>1</v>
      </c>
      <c r="G1233" s="208">
        <v>0</v>
      </c>
    </row>
    <row r="1234" spans="4:7">
      <c r="D1234" s="211" t="s">
        <v>387</v>
      </c>
      <c r="E1234" s="208">
        <v>54003322</v>
      </c>
      <c r="F1234" s="208">
        <v>104263812.53</v>
      </c>
      <c r="G1234" s="208">
        <v>78476317.969999999</v>
      </c>
    </row>
    <row r="1235" spans="4:7">
      <c r="D1235" s="212" t="s">
        <v>721</v>
      </c>
      <c r="E1235" s="208">
        <v>54003322</v>
      </c>
      <c r="F1235" s="208">
        <v>104263812.53</v>
      </c>
      <c r="G1235" s="208">
        <v>78476317.969999999</v>
      </c>
    </row>
    <row r="1236" spans="4:7">
      <c r="D1236" s="211" t="s">
        <v>4069</v>
      </c>
      <c r="E1236" s="208">
        <v>0</v>
      </c>
      <c r="F1236" s="208">
        <v>20367876</v>
      </c>
      <c r="G1236" s="208">
        <v>4073574.89</v>
      </c>
    </row>
    <row r="1237" spans="4:7">
      <c r="D1237" s="212" t="s">
        <v>3636</v>
      </c>
      <c r="E1237" s="208">
        <v>0</v>
      </c>
      <c r="F1237" s="208">
        <v>20367876</v>
      </c>
      <c r="G1237" s="208">
        <v>4073574.89</v>
      </c>
    </row>
    <row r="1238" spans="4:7">
      <c r="D1238" s="211" t="s">
        <v>4068</v>
      </c>
      <c r="E1238" s="208">
        <v>111096393</v>
      </c>
      <c r="F1238" s="208">
        <v>34737246</v>
      </c>
      <c r="G1238" s="208">
        <v>34737244.460000001</v>
      </c>
    </row>
    <row r="1239" spans="4:7">
      <c r="D1239" s="212" t="s">
        <v>2876</v>
      </c>
      <c r="E1239" s="208">
        <v>111096393</v>
      </c>
      <c r="F1239" s="208">
        <v>34737246</v>
      </c>
      <c r="G1239" s="208">
        <v>34737244.460000001</v>
      </c>
    </row>
    <row r="1240" spans="4:7">
      <c r="D1240" s="211" t="s">
        <v>1242</v>
      </c>
      <c r="E1240" s="208">
        <v>4612045</v>
      </c>
      <c r="F1240" s="208">
        <v>4035538.96</v>
      </c>
      <c r="G1240" s="208">
        <v>0</v>
      </c>
    </row>
    <row r="1241" spans="4:7">
      <c r="D1241" s="212" t="s">
        <v>1243</v>
      </c>
      <c r="E1241" s="208">
        <v>4612045</v>
      </c>
      <c r="F1241" s="208">
        <v>4035538.96</v>
      </c>
      <c r="G1241" s="208">
        <v>0</v>
      </c>
    </row>
    <row r="1242" spans="4:7">
      <c r="D1242" s="211" t="s">
        <v>1244</v>
      </c>
      <c r="E1242" s="208">
        <v>6582165</v>
      </c>
      <c r="F1242" s="208">
        <v>4259394.79</v>
      </c>
      <c r="G1242" s="208">
        <v>3178933.2</v>
      </c>
    </row>
    <row r="1243" spans="4:7">
      <c r="D1243" s="212" t="s">
        <v>1245</v>
      </c>
      <c r="E1243" s="208">
        <v>6582165</v>
      </c>
      <c r="F1243" s="208">
        <v>4259394.79</v>
      </c>
      <c r="G1243" s="208">
        <v>3178933.2</v>
      </c>
    </row>
    <row r="1244" spans="4:7">
      <c r="D1244" s="211" t="s">
        <v>4067</v>
      </c>
      <c r="E1244" s="208">
        <v>147950694</v>
      </c>
      <c r="F1244" s="208">
        <v>84519977</v>
      </c>
      <c r="G1244" s="208">
        <v>84519976.609999999</v>
      </c>
    </row>
    <row r="1245" spans="4:7">
      <c r="D1245" s="212" t="s">
        <v>2877</v>
      </c>
      <c r="E1245" s="208">
        <v>147950694</v>
      </c>
      <c r="F1245" s="208">
        <v>84519977</v>
      </c>
      <c r="G1245" s="208">
        <v>84519976.609999999</v>
      </c>
    </row>
    <row r="1246" spans="4:7">
      <c r="D1246" s="211" t="s">
        <v>1246</v>
      </c>
      <c r="E1246" s="208">
        <v>6582165</v>
      </c>
      <c r="F1246" s="208">
        <v>3359394.79</v>
      </c>
      <c r="G1246" s="208">
        <v>0</v>
      </c>
    </row>
    <row r="1247" spans="4:7">
      <c r="D1247" s="212" t="s">
        <v>1247</v>
      </c>
      <c r="E1247" s="208">
        <v>6582165</v>
      </c>
      <c r="F1247" s="208">
        <v>3359394.79</v>
      </c>
      <c r="G1247" s="208">
        <v>0</v>
      </c>
    </row>
    <row r="1248" spans="4:7">
      <c r="D1248" s="211" t="s">
        <v>4271</v>
      </c>
      <c r="E1248" s="208">
        <v>0</v>
      </c>
      <c r="F1248" s="208">
        <v>27485000</v>
      </c>
      <c r="G1248" s="208">
        <v>27484902.719999999</v>
      </c>
    </row>
    <row r="1249" spans="4:7">
      <c r="D1249" s="212" t="s">
        <v>4270</v>
      </c>
      <c r="E1249" s="208">
        <v>0</v>
      </c>
      <c r="F1249" s="208">
        <v>27485000</v>
      </c>
      <c r="G1249" s="208">
        <v>27484902.719999999</v>
      </c>
    </row>
    <row r="1250" spans="4:7">
      <c r="D1250" s="211" t="s">
        <v>388</v>
      </c>
      <c r="E1250" s="208">
        <v>6840088</v>
      </c>
      <c r="F1250" s="208">
        <v>10547993.689999999</v>
      </c>
      <c r="G1250" s="208">
        <v>10547989.119999999</v>
      </c>
    </row>
    <row r="1251" spans="4:7">
      <c r="D1251" s="212" t="s">
        <v>722</v>
      </c>
      <c r="E1251" s="208">
        <v>6840088</v>
      </c>
      <c r="F1251" s="208">
        <v>10547993.689999999</v>
      </c>
      <c r="G1251" s="208">
        <v>10547989.119999999</v>
      </c>
    </row>
    <row r="1252" spans="4:7">
      <c r="D1252" s="211" t="s">
        <v>389</v>
      </c>
      <c r="E1252" s="208">
        <v>5577562</v>
      </c>
      <c r="F1252" s="208">
        <v>14022733.550000001</v>
      </c>
      <c r="G1252" s="208">
        <v>0</v>
      </c>
    </row>
    <row r="1253" spans="4:7">
      <c r="D1253" s="212" t="s">
        <v>723</v>
      </c>
      <c r="E1253" s="208">
        <v>5577562</v>
      </c>
      <c r="F1253" s="208">
        <v>14022733.550000001</v>
      </c>
      <c r="G1253" s="208">
        <v>0</v>
      </c>
    </row>
    <row r="1254" spans="4:7">
      <c r="D1254" s="211" t="s">
        <v>390</v>
      </c>
      <c r="E1254" s="208">
        <v>8256874</v>
      </c>
      <c r="F1254" s="208">
        <v>0</v>
      </c>
      <c r="G1254" s="208">
        <v>0</v>
      </c>
    </row>
    <row r="1255" spans="4:7">
      <c r="D1255" s="212" t="s">
        <v>724</v>
      </c>
      <c r="E1255" s="208">
        <v>8256874</v>
      </c>
      <c r="F1255" s="208">
        <v>0</v>
      </c>
      <c r="G1255" s="208">
        <v>0</v>
      </c>
    </row>
    <row r="1256" spans="4:7">
      <c r="D1256" s="211" t="s">
        <v>391</v>
      </c>
      <c r="E1256" s="208">
        <v>100617707</v>
      </c>
      <c r="F1256" s="208">
        <v>149359379.91</v>
      </c>
      <c r="G1256" s="208">
        <v>141123592.19</v>
      </c>
    </row>
    <row r="1257" spans="4:7">
      <c r="D1257" s="212" t="s">
        <v>725</v>
      </c>
      <c r="E1257" s="208">
        <v>100617707</v>
      </c>
      <c r="F1257" s="208">
        <v>149359379.91</v>
      </c>
      <c r="G1257" s="208">
        <v>141123592.19</v>
      </c>
    </row>
    <row r="1258" spans="4:7">
      <c r="D1258" s="211" t="s">
        <v>1904</v>
      </c>
      <c r="E1258" s="208">
        <v>13620359</v>
      </c>
      <c r="F1258" s="208">
        <v>39321294</v>
      </c>
      <c r="G1258" s="208">
        <v>38761938.630000003</v>
      </c>
    </row>
    <row r="1259" spans="4:7">
      <c r="D1259" s="212" t="s">
        <v>1905</v>
      </c>
      <c r="E1259" s="208">
        <v>13620359</v>
      </c>
      <c r="F1259" s="208">
        <v>39321294</v>
      </c>
      <c r="G1259" s="208">
        <v>38761938.630000003</v>
      </c>
    </row>
    <row r="1260" spans="4:7">
      <c r="D1260" s="211" t="s">
        <v>1050</v>
      </c>
      <c r="E1260" s="208">
        <v>3442388</v>
      </c>
      <c r="F1260" s="208">
        <v>6767688.21</v>
      </c>
      <c r="G1260" s="208">
        <v>5412313.7699999996</v>
      </c>
    </row>
    <row r="1261" spans="4:7">
      <c r="D1261" s="212" t="s">
        <v>1051</v>
      </c>
      <c r="E1261" s="208">
        <v>3442388</v>
      </c>
      <c r="F1261" s="208">
        <v>6767688.21</v>
      </c>
      <c r="G1261" s="208">
        <v>5412313.7699999996</v>
      </c>
    </row>
    <row r="1262" spans="4:7">
      <c r="D1262" s="211" t="s">
        <v>4066</v>
      </c>
      <c r="E1262" s="208">
        <v>0</v>
      </c>
      <c r="F1262" s="208">
        <v>16192911.300000001</v>
      </c>
      <c r="G1262" s="208">
        <v>14671608.390000001</v>
      </c>
    </row>
    <row r="1263" spans="4:7">
      <c r="D1263" s="212" t="s">
        <v>3731</v>
      </c>
      <c r="E1263" s="208">
        <v>0</v>
      </c>
      <c r="F1263" s="208">
        <v>16192911.300000001</v>
      </c>
      <c r="G1263" s="208">
        <v>14671608.390000001</v>
      </c>
    </row>
    <row r="1264" spans="4:7">
      <c r="D1264" s="211" t="s">
        <v>2878</v>
      </c>
      <c r="E1264" s="208">
        <v>9285713</v>
      </c>
      <c r="F1264" s="208">
        <v>2</v>
      </c>
      <c r="G1264" s="208">
        <v>0</v>
      </c>
    </row>
    <row r="1265" spans="4:7">
      <c r="D1265" s="212" t="s">
        <v>2879</v>
      </c>
      <c r="E1265" s="208">
        <v>9285713</v>
      </c>
      <c r="F1265" s="208">
        <v>2</v>
      </c>
      <c r="G1265" s="208">
        <v>0</v>
      </c>
    </row>
    <row r="1266" spans="4:7">
      <c r="D1266" s="211" t="s">
        <v>2880</v>
      </c>
      <c r="E1266" s="208">
        <v>13525467</v>
      </c>
      <c r="F1266" s="208">
        <v>2</v>
      </c>
      <c r="G1266" s="208">
        <v>0</v>
      </c>
    </row>
    <row r="1267" spans="4:7">
      <c r="D1267" s="212" t="s">
        <v>2881</v>
      </c>
      <c r="E1267" s="208">
        <v>13525467</v>
      </c>
      <c r="F1267" s="208">
        <v>2</v>
      </c>
      <c r="G1267" s="208">
        <v>0</v>
      </c>
    </row>
    <row r="1268" spans="4:7">
      <c r="D1268" s="211" t="s">
        <v>392</v>
      </c>
      <c r="E1268" s="208">
        <v>17396640</v>
      </c>
      <c r="F1268" s="208">
        <v>83004166.239999995</v>
      </c>
      <c r="G1268" s="208">
        <v>76228752.230000004</v>
      </c>
    </row>
    <row r="1269" spans="4:7">
      <c r="D1269" s="212" t="s">
        <v>726</v>
      </c>
      <c r="E1269" s="208">
        <v>17396640</v>
      </c>
      <c r="F1269" s="208">
        <v>83004166.239999995</v>
      </c>
      <c r="G1269" s="208">
        <v>76228752.230000004</v>
      </c>
    </row>
    <row r="1270" spans="4:7">
      <c r="D1270" s="211" t="s">
        <v>3525</v>
      </c>
      <c r="E1270" s="208">
        <v>0</v>
      </c>
      <c r="F1270" s="208">
        <v>1882522.53</v>
      </c>
      <c r="G1270" s="208">
        <v>0</v>
      </c>
    </row>
    <row r="1271" spans="4:7">
      <c r="D1271" s="212" t="s">
        <v>3524</v>
      </c>
      <c r="E1271" s="208">
        <v>0</v>
      </c>
      <c r="F1271" s="208">
        <v>1882522.53</v>
      </c>
      <c r="G1271" s="208">
        <v>0</v>
      </c>
    </row>
    <row r="1272" spans="4:7">
      <c r="D1272" s="211" t="s">
        <v>4065</v>
      </c>
      <c r="E1272" s="208">
        <v>0</v>
      </c>
      <c r="F1272" s="208">
        <v>1882522.53</v>
      </c>
      <c r="G1272" s="208">
        <v>0</v>
      </c>
    </row>
    <row r="1273" spans="4:7">
      <c r="D1273" s="212" t="s">
        <v>3523</v>
      </c>
      <c r="E1273" s="208">
        <v>0</v>
      </c>
      <c r="F1273" s="208">
        <v>1882522.53</v>
      </c>
      <c r="G1273" s="208">
        <v>0</v>
      </c>
    </row>
    <row r="1274" spans="4:7">
      <c r="D1274" s="211" t="s">
        <v>3522</v>
      </c>
      <c r="E1274" s="208">
        <v>0</v>
      </c>
      <c r="F1274" s="208">
        <v>3125466.4</v>
      </c>
      <c r="G1274" s="208">
        <v>0</v>
      </c>
    </row>
    <row r="1275" spans="4:7">
      <c r="D1275" s="212" t="s">
        <v>3521</v>
      </c>
      <c r="E1275" s="208">
        <v>0</v>
      </c>
      <c r="F1275" s="208">
        <v>3125466.4</v>
      </c>
      <c r="G1275" s="208">
        <v>0</v>
      </c>
    </row>
    <row r="1276" spans="4:7">
      <c r="D1276" s="211" t="s">
        <v>3520</v>
      </c>
      <c r="E1276" s="208">
        <v>0</v>
      </c>
      <c r="F1276" s="208">
        <v>1882522.53</v>
      </c>
      <c r="G1276" s="208">
        <v>0</v>
      </c>
    </row>
    <row r="1277" spans="4:7">
      <c r="D1277" s="212" t="s">
        <v>3519</v>
      </c>
      <c r="E1277" s="208">
        <v>0</v>
      </c>
      <c r="F1277" s="208">
        <v>1882522.53</v>
      </c>
      <c r="G1277" s="208">
        <v>0</v>
      </c>
    </row>
    <row r="1278" spans="4:7">
      <c r="D1278" s="211" t="s">
        <v>393</v>
      </c>
      <c r="E1278" s="208">
        <v>45000000</v>
      </c>
      <c r="F1278" s="208">
        <v>165947635.47</v>
      </c>
      <c r="G1278" s="208">
        <v>154850044.16999999</v>
      </c>
    </row>
    <row r="1279" spans="4:7">
      <c r="D1279" s="212" t="s">
        <v>727</v>
      </c>
      <c r="E1279" s="208">
        <v>45000000</v>
      </c>
      <c r="F1279" s="208">
        <v>165947635.47</v>
      </c>
      <c r="G1279" s="208">
        <v>154850044.16999999</v>
      </c>
    </row>
    <row r="1280" spans="4:7">
      <c r="D1280" s="211" t="s">
        <v>4064</v>
      </c>
      <c r="E1280" s="208">
        <v>59146045</v>
      </c>
      <c r="F1280" s="208">
        <v>74275879.090000004</v>
      </c>
      <c r="G1280" s="208">
        <v>70080530.329999998</v>
      </c>
    </row>
    <row r="1281" spans="4:7">
      <c r="D1281" s="212" t="s">
        <v>728</v>
      </c>
      <c r="E1281" s="208">
        <v>59146045</v>
      </c>
      <c r="F1281" s="208">
        <v>74275879.090000004</v>
      </c>
      <c r="G1281" s="208">
        <v>70080530.329999998</v>
      </c>
    </row>
    <row r="1282" spans="4:7">
      <c r="D1282" s="211" t="s">
        <v>2882</v>
      </c>
      <c r="E1282" s="208">
        <v>16622897</v>
      </c>
      <c r="F1282" s="208">
        <v>2</v>
      </c>
      <c r="G1282" s="208">
        <v>0</v>
      </c>
    </row>
    <row r="1283" spans="4:7">
      <c r="D1283" s="212" t="s">
        <v>2883</v>
      </c>
      <c r="E1283" s="208">
        <v>16622897</v>
      </c>
      <c r="F1283" s="208">
        <v>2</v>
      </c>
      <c r="G1283" s="208">
        <v>0</v>
      </c>
    </row>
    <row r="1284" spans="4:7">
      <c r="D1284" s="211" t="s">
        <v>2884</v>
      </c>
      <c r="E1284" s="208">
        <v>5106354</v>
      </c>
      <c r="F1284" s="208">
        <v>2</v>
      </c>
      <c r="G1284" s="208">
        <v>0</v>
      </c>
    </row>
    <row r="1285" spans="4:7">
      <c r="D1285" s="212" t="s">
        <v>2885</v>
      </c>
      <c r="E1285" s="208">
        <v>5106354</v>
      </c>
      <c r="F1285" s="208">
        <v>2</v>
      </c>
      <c r="G1285" s="208">
        <v>0</v>
      </c>
    </row>
    <row r="1286" spans="4:7">
      <c r="D1286" s="211" t="s">
        <v>2606</v>
      </c>
      <c r="E1286" s="208">
        <v>24359264</v>
      </c>
      <c r="F1286" s="208">
        <v>21052844.640000001</v>
      </c>
      <c r="G1286" s="208">
        <v>21052844.640000001</v>
      </c>
    </row>
    <row r="1287" spans="4:7">
      <c r="D1287" s="212" t="s">
        <v>2607</v>
      </c>
      <c r="E1287" s="208">
        <v>24359264</v>
      </c>
      <c r="F1287" s="208">
        <v>21052844.640000001</v>
      </c>
      <c r="G1287" s="208">
        <v>21052844.640000001</v>
      </c>
    </row>
    <row r="1288" spans="4:7">
      <c r="D1288" s="211" t="s">
        <v>1906</v>
      </c>
      <c r="E1288" s="208">
        <v>11836969</v>
      </c>
      <c r="F1288" s="208">
        <v>4626269</v>
      </c>
      <c r="G1288" s="208">
        <v>4626268.3</v>
      </c>
    </row>
    <row r="1289" spans="4:7">
      <c r="D1289" s="212" t="s">
        <v>1907</v>
      </c>
      <c r="E1289" s="208">
        <v>11836969</v>
      </c>
      <c r="F1289" s="208">
        <v>4626269</v>
      </c>
      <c r="G1289" s="208">
        <v>4626268.3</v>
      </c>
    </row>
    <row r="1290" spans="4:7">
      <c r="D1290" s="211" t="s">
        <v>2886</v>
      </c>
      <c r="E1290" s="208">
        <v>3547813</v>
      </c>
      <c r="F1290" s="208">
        <v>2</v>
      </c>
      <c r="G1290" s="208">
        <v>0</v>
      </c>
    </row>
    <row r="1291" spans="4:7">
      <c r="D1291" s="212" t="s">
        <v>2887</v>
      </c>
      <c r="E1291" s="208">
        <v>3547813</v>
      </c>
      <c r="F1291" s="208">
        <v>2</v>
      </c>
      <c r="G1291" s="208">
        <v>0</v>
      </c>
    </row>
    <row r="1292" spans="4:7">
      <c r="D1292" s="211" t="s">
        <v>2888</v>
      </c>
      <c r="E1292" s="208">
        <v>3421871</v>
      </c>
      <c r="F1292" s="208">
        <v>6048712.5899999999</v>
      </c>
      <c r="G1292" s="208">
        <v>5922444.5899999999</v>
      </c>
    </row>
    <row r="1293" spans="4:7">
      <c r="D1293" s="212" t="s">
        <v>2889</v>
      </c>
      <c r="E1293" s="208">
        <v>3421871</v>
      </c>
      <c r="F1293" s="208">
        <v>6048712.5899999999</v>
      </c>
      <c r="G1293" s="208">
        <v>5922444.5899999999</v>
      </c>
    </row>
    <row r="1294" spans="4:7">
      <c r="D1294" s="211" t="s">
        <v>2890</v>
      </c>
      <c r="E1294" s="208">
        <v>5149582</v>
      </c>
      <c r="F1294" s="208">
        <v>0</v>
      </c>
      <c r="G1294" s="208">
        <v>0</v>
      </c>
    </row>
    <row r="1295" spans="4:7">
      <c r="D1295" s="212" t="s">
        <v>2891</v>
      </c>
      <c r="E1295" s="208">
        <v>5149582</v>
      </c>
      <c r="F1295" s="208">
        <v>0</v>
      </c>
      <c r="G1295" s="208">
        <v>0</v>
      </c>
    </row>
    <row r="1296" spans="4:7">
      <c r="D1296" s="211" t="s">
        <v>2892</v>
      </c>
      <c r="E1296" s="208">
        <v>3426951</v>
      </c>
      <c r="F1296" s="208">
        <v>6259395.1699999999</v>
      </c>
      <c r="G1296" s="208">
        <v>6132939.1699999999</v>
      </c>
    </row>
    <row r="1297" spans="4:7">
      <c r="D1297" s="212" t="s">
        <v>2893</v>
      </c>
      <c r="E1297" s="208">
        <v>3426951</v>
      </c>
      <c r="F1297" s="208">
        <v>6259395.1699999999</v>
      </c>
      <c r="G1297" s="208">
        <v>6132939.1699999999</v>
      </c>
    </row>
    <row r="1298" spans="4:7">
      <c r="D1298" s="211" t="s">
        <v>3146</v>
      </c>
      <c r="E1298" s="208">
        <v>0</v>
      </c>
      <c r="F1298" s="208">
        <v>23829750</v>
      </c>
      <c r="G1298" s="208">
        <v>11914874.85</v>
      </c>
    </row>
    <row r="1299" spans="4:7">
      <c r="D1299" s="212" t="s">
        <v>3147</v>
      </c>
      <c r="E1299" s="208">
        <v>0</v>
      </c>
      <c r="F1299" s="208">
        <v>23829750</v>
      </c>
      <c r="G1299" s="208">
        <v>11914874.85</v>
      </c>
    </row>
    <row r="1300" spans="4:7">
      <c r="D1300" s="211" t="s">
        <v>4063</v>
      </c>
      <c r="E1300" s="208">
        <v>0</v>
      </c>
      <c r="F1300" s="208">
        <v>74219336.079999998</v>
      </c>
      <c r="G1300" s="208">
        <v>74219336.079999998</v>
      </c>
    </row>
    <row r="1301" spans="4:7">
      <c r="D1301" s="212" t="s">
        <v>3693</v>
      </c>
      <c r="E1301" s="208">
        <v>0</v>
      </c>
      <c r="F1301" s="208">
        <v>74219336.079999998</v>
      </c>
      <c r="G1301" s="208">
        <v>74219336.079999998</v>
      </c>
    </row>
    <row r="1302" spans="4:7">
      <c r="D1302" s="211" t="s">
        <v>3148</v>
      </c>
      <c r="E1302" s="208">
        <v>0</v>
      </c>
      <c r="F1302" s="208">
        <v>28875301</v>
      </c>
      <c r="G1302" s="208">
        <v>14437650.359999999</v>
      </c>
    </row>
    <row r="1303" spans="4:7">
      <c r="D1303" s="212" t="s">
        <v>3149</v>
      </c>
      <c r="E1303" s="208">
        <v>0</v>
      </c>
      <c r="F1303" s="208">
        <v>28875301</v>
      </c>
      <c r="G1303" s="208">
        <v>14437650.359999999</v>
      </c>
    </row>
    <row r="1304" spans="4:7">
      <c r="D1304" s="211" t="s">
        <v>2894</v>
      </c>
      <c r="E1304" s="208">
        <v>3785712</v>
      </c>
      <c r="F1304" s="208">
        <v>6080597.5599999996</v>
      </c>
      <c r="G1304" s="208">
        <v>5941538.5599999996</v>
      </c>
    </row>
    <row r="1305" spans="4:7">
      <c r="D1305" s="212" t="s">
        <v>2895</v>
      </c>
      <c r="E1305" s="208">
        <v>3785712</v>
      </c>
      <c r="F1305" s="208">
        <v>6080597.5599999996</v>
      </c>
      <c r="G1305" s="208">
        <v>5941538.5599999996</v>
      </c>
    </row>
    <row r="1306" spans="4:7">
      <c r="D1306" s="211" t="s">
        <v>394</v>
      </c>
      <c r="E1306" s="208">
        <v>167601811</v>
      </c>
      <c r="F1306" s="208">
        <v>56091469.280000001</v>
      </c>
      <c r="G1306" s="208">
        <v>51066632.450000003</v>
      </c>
    </row>
    <row r="1307" spans="4:7">
      <c r="D1307" s="212" t="s">
        <v>729</v>
      </c>
      <c r="E1307" s="208">
        <v>167601811</v>
      </c>
      <c r="F1307" s="208">
        <v>56091469.280000001</v>
      </c>
      <c r="G1307" s="208">
        <v>51066632.450000003</v>
      </c>
    </row>
    <row r="1308" spans="4:7">
      <c r="D1308" s="211" t="s">
        <v>2896</v>
      </c>
      <c r="E1308" s="208">
        <v>3223730</v>
      </c>
      <c r="F1308" s="208">
        <v>3223730</v>
      </c>
      <c r="G1308" s="208">
        <v>2951771.89</v>
      </c>
    </row>
    <row r="1309" spans="4:7">
      <c r="D1309" s="212" t="s">
        <v>2897</v>
      </c>
      <c r="E1309" s="208">
        <v>3223730</v>
      </c>
      <c r="F1309" s="208">
        <v>3223730</v>
      </c>
      <c r="G1309" s="208">
        <v>2951771.89</v>
      </c>
    </row>
    <row r="1310" spans="4:7">
      <c r="D1310" s="211" t="s">
        <v>2898</v>
      </c>
      <c r="E1310" s="208">
        <v>3422679</v>
      </c>
      <c r="F1310" s="208">
        <v>5960446.5599999996</v>
      </c>
      <c r="G1310" s="208">
        <v>5825992.3099999996</v>
      </c>
    </row>
    <row r="1311" spans="4:7">
      <c r="D1311" s="212" t="s">
        <v>2899</v>
      </c>
      <c r="E1311" s="208">
        <v>3422679</v>
      </c>
      <c r="F1311" s="208">
        <v>5960446.5599999996</v>
      </c>
      <c r="G1311" s="208">
        <v>5825992.3099999996</v>
      </c>
    </row>
    <row r="1312" spans="4:7">
      <c r="D1312" s="211" t="s">
        <v>2900</v>
      </c>
      <c r="E1312" s="208">
        <v>5455487</v>
      </c>
      <c r="F1312" s="208">
        <v>5455487</v>
      </c>
      <c r="G1312" s="208">
        <v>2000000</v>
      </c>
    </row>
    <row r="1313" spans="4:7">
      <c r="D1313" s="212" t="s">
        <v>2901</v>
      </c>
      <c r="E1313" s="208">
        <v>5455487</v>
      </c>
      <c r="F1313" s="208">
        <v>5455487</v>
      </c>
      <c r="G1313" s="208">
        <v>2000000</v>
      </c>
    </row>
    <row r="1314" spans="4:7">
      <c r="D1314" s="211" t="s">
        <v>4055</v>
      </c>
      <c r="E1314" s="208">
        <v>0</v>
      </c>
      <c r="F1314" s="208">
        <v>45000000</v>
      </c>
      <c r="G1314" s="208">
        <v>0</v>
      </c>
    </row>
    <row r="1315" spans="4:7">
      <c r="D1315" s="212" t="s">
        <v>3276</v>
      </c>
      <c r="E1315" s="208">
        <v>0</v>
      </c>
      <c r="F1315" s="208">
        <v>45000000</v>
      </c>
      <c r="G1315" s="208">
        <v>0</v>
      </c>
    </row>
    <row r="1316" spans="4:7">
      <c r="D1316" s="211" t="s">
        <v>2902</v>
      </c>
      <c r="E1316" s="208">
        <v>3217072</v>
      </c>
      <c r="F1316" s="208">
        <v>2217072</v>
      </c>
      <c r="G1316" s="208">
        <v>2000000</v>
      </c>
    </row>
    <row r="1317" spans="4:7">
      <c r="D1317" s="212" t="s">
        <v>2903</v>
      </c>
      <c r="E1317" s="208">
        <v>3217072</v>
      </c>
      <c r="F1317" s="208">
        <v>2217072</v>
      </c>
      <c r="G1317" s="208">
        <v>2000000</v>
      </c>
    </row>
    <row r="1318" spans="4:7">
      <c r="D1318" s="209" t="s">
        <v>283</v>
      </c>
      <c r="E1318" s="210">
        <v>378431625</v>
      </c>
      <c r="F1318" s="210">
        <v>499149581.75</v>
      </c>
      <c r="G1318" s="210">
        <v>294622610.60000002</v>
      </c>
    </row>
    <row r="1319" spans="4:7">
      <c r="D1319" s="211" t="s">
        <v>4062</v>
      </c>
      <c r="E1319" s="208">
        <v>0</v>
      </c>
      <c r="F1319" s="208">
        <v>2018645</v>
      </c>
      <c r="G1319" s="208">
        <v>1614915.33</v>
      </c>
    </row>
    <row r="1320" spans="4:7">
      <c r="D1320" s="212" t="s">
        <v>3221</v>
      </c>
      <c r="E1320" s="208">
        <v>0</v>
      </c>
      <c r="F1320" s="208">
        <v>2018645</v>
      </c>
      <c r="G1320" s="208">
        <v>1614915.33</v>
      </c>
    </row>
    <row r="1321" spans="4:7">
      <c r="D1321" s="211" t="s">
        <v>2904</v>
      </c>
      <c r="E1321" s="208">
        <v>4883853</v>
      </c>
      <c r="F1321" s="208">
        <v>12167757.050000001</v>
      </c>
      <c r="G1321" s="208">
        <v>0</v>
      </c>
    </row>
    <row r="1322" spans="4:7">
      <c r="D1322" s="212" t="s">
        <v>2521</v>
      </c>
      <c r="E1322" s="208">
        <v>4883853</v>
      </c>
      <c r="F1322" s="208">
        <v>12167757.050000001</v>
      </c>
      <c r="G1322" s="208">
        <v>0</v>
      </c>
    </row>
    <row r="1323" spans="4:7">
      <c r="D1323" s="211" t="s">
        <v>4061</v>
      </c>
      <c r="E1323" s="208">
        <v>143202536</v>
      </c>
      <c r="F1323" s="208">
        <v>123410884.83</v>
      </c>
      <c r="G1323" s="208">
        <v>57069858.919999994</v>
      </c>
    </row>
    <row r="1324" spans="4:7">
      <c r="D1324" s="212" t="s">
        <v>2530</v>
      </c>
      <c r="E1324" s="208">
        <v>143202536</v>
      </c>
      <c r="F1324" s="208">
        <v>123410884.83</v>
      </c>
      <c r="G1324" s="208">
        <v>57069858.919999994</v>
      </c>
    </row>
    <row r="1325" spans="4:7">
      <c r="D1325" s="211" t="s">
        <v>4060</v>
      </c>
      <c r="E1325" s="208">
        <v>61582931</v>
      </c>
      <c r="F1325" s="208">
        <v>70213370.5</v>
      </c>
      <c r="G1325" s="208">
        <v>29566874.030000001</v>
      </c>
    </row>
    <row r="1326" spans="4:7">
      <c r="D1326" s="212" t="s">
        <v>2531</v>
      </c>
      <c r="E1326" s="208">
        <v>61582931</v>
      </c>
      <c r="F1326" s="208">
        <v>70213370.5</v>
      </c>
      <c r="G1326" s="208">
        <v>29566874.030000001</v>
      </c>
    </row>
    <row r="1327" spans="4:7">
      <c r="D1327" s="211" t="s">
        <v>3220</v>
      </c>
      <c r="E1327" s="208">
        <v>0</v>
      </c>
      <c r="F1327" s="208">
        <v>98926176.640000001</v>
      </c>
      <c r="G1327" s="208">
        <v>67653114.760000005</v>
      </c>
    </row>
    <row r="1328" spans="4:7">
      <c r="D1328" s="212" t="s">
        <v>3219</v>
      </c>
      <c r="E1328" s="208">
        <v>0</v>
      </c>
      <c r="F1328" s="208">
        <v>98926176.640000001</v>
      </c>
      <c r="G1328" s="208">
        <v>67653114.760000005</v>
      </c>
    </row>
    <row r="1329" spans="4:7">
      <c r="D1329" s="211" t="s">
        <v>2542</v>
      </c>
      <c r="E1329" s="208">
        <v>126404907</v>
      </c>
      <c r="F1329" s="208">
        <v>126404907</v>
      </c>
      <c r="G1329" s="208">
        <v>85014102.599999994</v>
      </c>
    </row>
    <row r="1330" spans="4:7">
      <c r="D1330" s="212" t="s">
        <v>2543</v>
      </c>
      <c r="E1330" s="208">
        <v>126404907</v>
      </c>
      <c r="F1330" s="208">
        <v>126404907</v>
      </c>
      <c r="G1330" s="208">
        <v>85014102.599999994</v>
      </c>
    </row>
    <row r="1331" spans="4:7">
      <c r="D1331" s="211" t="s">
        <v>4059</v>
      </c>
      <c r="E1331" s="208">
        <v>42357398</v>
      </c>
      <c r="F1331" s="208">
        <v>42357398</v>
      </c>
      <c r="G1331" s="208">
        <v>30053302.23</v>
      </c>
    </row>
    <row r="1332" spans="4:7">
      <c r="D1332" s="212" t="s">
        <v>2547</v>
      </c>
      <c r="E1332" s="208">
        <v>42357398</v>
      </c>
      <c r="F1332" s="208">
        <v>42357398</v>
      </c>
      <c r="G1332" s="208">
        <v>30053302.23</v>
      </c>
    </row>
    <row r="1333" spans="4:7">
      <c r="D1333" s="211" t="s">
        <v>3150</v>
      </c>
      <c r="E1333" s="208">
        <v>0</v>
      </c>
      <c r="F1333" s="208">
        <v>23650442.73</v>
      </c>
      <c r="G1333" s="208">
        <v>23650442.73</v>
      </c>
    </row>
    <row r="1334" spans="4:7">
      <c r="D1334" s="212" t="s">
        <v>3151</v>
      </c>
      <c r="E1334" s="208">
        <v>0</v>
      </c>
      <c r="F1334" s="208">
        <v>23650442.73</v>
      </c>
      <c r="G1334" s="208">
        <v>23650442.73</v>
      </c>
    </row>
    <row r="1335" spans="4:7">
      <c r="D1335" s="209" t="s">
        <v>298</v>
      </c>
      <c r="E1335" s="210">
        <v>397083764</v>
      </c>
      <c r="F1335" s="210">
        <v>189711514.69</v>
      </c>
      <c r="G1335" s="210">
        <v>31350128.48</v>
      </c>
    </row>
    <row r="1336" spans="4:7">
      <c r="D1336" s="211" t="s">
        <v>4058</v>
      </c>
      <c r="E1336" s="208">
        <v>175445213</v>
      </c>
      <c r="F1336" s="208">
        <v>0.01</v>
      </c>
      <c r="G1336" s="208">
        <v>0</v>
      </c>
    </row>
    <row r="1337" spans="4:7">
      <c r="D1337" s="212" t="s">
        <v>2905</v>
      </c>
      <c r="E1337" s="208">
        <v>175445213</v>
      </c>
      <c r="F1337" s="208">
        <v>0.01</v>
      </c>
      <c r="G1337" s="208">
        <v>0</v>
      </c>
    </row>
    <row r="1338" spans="4:7">
      <c r="D1338" s="211" t="s">
        <v>4057</v>
      </c>
      <c r="E1338" s="208">
        <v>221638551</v>
      </c>
      <c r="F1338" s="208">
        <v>144000000</v>
      </c>
      <c r="G1338" s="208">
        <v>0</v>
      </c>
    </row>
    <row r="1339" spans="4:7">
      <c r="D1339" s="212" t="s">
        <v>2805</v>
      </c>
      <c r="E1339" s="208">
        <v>221638551</v>
      </c>
      <c r="F1339" s="208">
        <v>144000000</v>
      </c>
      <c r="G1339" s="208">
        <v>0</v>
      </c>
    </row>
    <row r="1340" spans="4:7">
      <c r="D1340" s="211" t="s">
        <v>4056</v>
      </c>
      <c r="E1340" s="208">
        <v>0</v>
      </c>
      <c r="F1340" s="208">
        <v>701514.68</v>
      </c>
      <c r="G1340" s="208">
        <v>0</v>
      </c>
    </row>
    <row r="1341" spans="4:7">
      <c r="D1341" s="212" t="s">
        <v>3277</v>
      </c>
      <c r="E1341" s="208">
        <v>0</v>
      </c>
      <c r="F1341" s="208">
        <v>701514.68</v>
      </c>
      <c r="G1341" s="208">
        <v>0</v>
      </c>
    </row>
    <row r="1342" spans="4:7">
      <c r="D1342" s="211" t="s">
        <v>4055</v>
      </c>
      <c r="E1342" s="208">
        <v>0</v>
      </c>
      <c r="F1342" s="208">
        <v>45010000</v>
      </c>
      <c r="G1342" s="208">
        <v>31350128.48</v>
      </c>
    </row>
    <row r="1343" spans="4:7">
      <c r="D1343" s="212" t="s">
        <v>3276</v>
      </c>
      <c r="E1343" s="208">
        <v>0</v>
      </c>
      <c r="F1343" s="208">
        <v>45010000</v>
      </c>
      <c r="G1343" s="208">
        <v>31350128.48</v>
      </c>
    </row>
    <row r="1344" spans="4:7">
      <c r="D1344" s="178" t="s">
        <v>395</v>
      </c>
      <c r="E1344" s="208">
        <v>470308979</v>
      </c>
      <c r="F1344" s="208">
        <v>615243844.93000007</v>
      </c>
      <c r="G1344" s="208">
        <v>294963800.42999995</v>
      </c>
    </row>
    <row r="1345" spans="4:7">
      <c r="D1345" s="209" t="s">
        <v>281</v>
      </c>
      <c r="E1345" s="210">
        <v>446158646</v>
      </c>
      <c r="F1345" s="210">
        <v>458619934.18000007</v>
      </c>
      <c r="G1345" s="210">
        <v>272999890.02999997</v>
      </c>
    </row>
    <row r="1346" spans="4:7">
      <c r="D1346" s="211" t="s">
        <v>3275</v>
      </c>
      <c r="E1346" s="208">
        <v>0</v>
      </c>
      <c r="F1346" s="208">
        <v>1310798.92</v>
      </c>
      <c r="G1346" s="208">
        <v>0</v>
      </c>
    </row>
    <row r="1347" spans="4:7">
      <c r="D1347" s="212" t="s">
        <v>3274</v>
      </c>
      <c r="E1347" s="208">
        <v>0</v>
      </c>
      <c r="F1347" s="208">
        <v>1310798.92</v>
      </c>
      <c r="G1347" s="208">
        <v>0</v>
      </c>
    </row>
    <row r="1348" spans="4:7">
      <c r="D1348" s="211" t="s">
        <v>396</v>
      </c>
      <c r="E1348" s="208">
        <v>28137267</v>
      </c>
      <c r="F1348" s="208">
        <v>21650052.300000001</v>
      </c>
      <c r="G1348" s="208">
        <v>15940278.33</v>
      </c>
    </row>
    <row r="1349" spans="4:7">
      <c r="D1349" s="212" t="s">
        <v>730</v>
      </c>
      <c r="E1349" s="208">
        <v>28137267</v>
      </c>
      <c r="F1349" s="208">
        <v>21650052.300000001</v>
      </c>
      <c r="G1349" s="208">
        <v>15940278.33</v>
      </c>
    </row>
    <row r="1350" spans="4:7">
      <c r="D1350" s="211" t="s">
        <v>3152</v>
      </c>
      <c r="E1350" s="208">
        <v>0</v>
      </c>
      <c r="F1350" s="208">
        <v>39529122.93</v>
      </c>
      <c r="G1350" s="208">
        <v>34809541.549999997</v>
      </c>
    </row>
    <row r="1351" spans="4:7">
      <c r="D1351" s="212" t="s">
        <v>3153</v>
      </c>
      <c r="E1351" s="208">
        <v>0</v>
      </c>
      <c r="F1351" s="208">
        <v>39529122.93</v>
      </c>
      <c r="G1351" s="208">
        <v>34809541.549999997</v>
      </c>
    </row>
    <row r="1352" spans="4:7">
      <c r="D1352" s="211" t="s">
        <v>1248</v>
      </c>
      <c r="E1352" s="208">
        <v>4544666</v>
      </c>
      <c r="F1352" s="208">
        <v>3976582.94</v>
      </c>
      <c r="G1352" s="208">
        <v>1548682.17</v>
      </c>
    </row>
    <row r="1353" spans="4:7">
      <c r="D1353" s="212" t="s">
        <v>1249</v>
      </c>
      <c r="E1353" s="208">
        <v>4544666</v>
      </c>
      <c r="F1353" s="208">
        <v>3976582.94</v>
      </c>
      <c r="G1353" s="208">
        <v>1548682.17</v>
      </c>
    </row>
    <row r="1354" spans="4:7">
      <c r="D1354" s="211" t="s">
        <v>1250</v>
      </c>
      <c r="E1354" s="208">
        <v>6486005</v>
      </c>
      <c r="F1354" s="208">
        <v>4075254.61</v>
      </c>
      <c r="G1354" s="208">
        <v>2254427.0499999998</v>
      </c>
    </row>
    <row r="1355" spans="4:7">
      <c r="D1355" s="212" t="s">
        <v>1251</v>
      </c>
      <c r="E1355" s="208">
        <v>6486005</v>
      </c>
      <c r="F1355" s="208">
        <v>4075254.61</v>
      </c>
      <c r="G1355" s="208">
        <v>2254427.0499999998</v>
      </c>
    </row>
    <row r="1356" spans="4:7">
      <c r="D1356" s="211" t="s">
        <v>1252</v>
      </c>
      <c r="E1356" s="208">
        <v>12178045</v>
      </c>
      <c r="F1356" s="208">
        <v>1</v>
      </c>
      <c r="G1356" s="208">
        <v>0</v>
      </c>
    </row>
    <row r="1357" spans="4:7">
      <c r="D1357" s="212" t="s">
        <v>1253</v>
      </c>
      <c r="E1357" s="208">
        <v>12178045</v>
      </c>
      <c r="F1357" s="208">
        <v>1</v>
      </c>
      <c r="G1357" s="208">
        <v>0</v>
      </c>
    </row>
    <row r="1358" spans="4:7">
      <c r="D1358" s="211" t="s">
        <v>2699</v>
      </c>
      <c r="E1358" s="208">
        <v>4544666</v>
      </c>
      <c r="F1358" s="208">
        <v>2573582.94</v>
      </c>
      <c r="G1358" s="208">
        <v>2573108.23</v>
      </c>
    </row>
    <row r="1359" spans="4:7">
      <c r="D1359" s="212" t="s">
        <v>1254</v>
      </c>
      <c r="E1359" s="208">
        <v>4544666</v>
      </c>
      <c r="F1359" s="208">
        <v>2573582.94</v>
      </c>
      <c r="G1359" s="208">
        <v>2573108.23</v>
      </c>
    </row>
    <row r="1360" spans="4:7">
      <c r="D1360" s="211" t="s">
        <v>1255</v>
      </c>
      <c r="E1360" s="208">
        <v>10913919</v>
      </c>
      <c r="F1360" s="208">
        <v>1</v>
      </c>
      <c r="G1360" s="208">
        <v>0</v>
      </c>
    </row>
    <row r="1361" spans="4:7">
      <c r="D1361" s="212" t="s">
        <v>1256</v>
      </c>
      <c r="E1361" s="208">
        <v>10913919</v>
      </c>
      <c r="F1361" s="208">
        <v>1</v>
      </c>
      <c r="G1361" s="208">
        <v>0</v>
      </c>
    </row>
    <row r="1362" spans="4:7">
      <c r="D1362" s="211" t="s">
        <v>397</v>
      </c>
      <c r="E1362" s="208">
        <v>124911279</v>
      </c>
      <c r="F1362" s="208">
        <v>143174006.65000001</v>
      </c>
      <c r="G1362" s="208">
        <v>50925466.060000002</v>
      </c>
    </row>
    <row r="1363" spans="4:7">
      <c r="D1363" s="212" t="s">
        <v>731</v>
      </c>
      <c r="E1363" s="208">
        <v>124911279</v>
      </c>
      <c r="F1363" s="208">
        <v>143174006.65000001</v>
      </c>
      <c r="G1363" s="208">
        <v>50925466.060000002</v>
      </c>
    </row>
    <row r="1364" spans="4:7">
      <c r="D1364" s="211" t="s">
        <v>1524</v>
      </c>
      <c r="E1364" s="208">
        <v>4735132</v>
      </c>
      <c r="F1364" s="208">
        <v>1</v>
      </c>
      <c r="G1364" s="208">
        <v>0</v>
      </c>
    </row>
    <row r="1365" spans="4:7">
      <c r="D1365" s="212" t="s">
        <v>1525</v>
      </c>
      <c r="E1365" s="208">
        <v>4735132</v>
      </c>
      <c r="F1365" s="208">
        <v>1</v>
      </c>
      <c r="G1365" s="208">
        <v>0</v>
      </c>
    </row>
    <row r="1366" spans="4:7">
      <c r="D1366" s="211" t="s">
        <v>1526</v>
      </c>
      <c r="E1366" s="208">
        <v>6683666</v>
      </c>
      <c r="F1366" s="208">
        <v>1</v>
      </c>
      <c r="G1366" s="208">
        <v>0</v>
      </c>
    </row>
    <row r="1367" spans="4:7">
      <c r="D1367" s="212" t="s">
        <v>1527</v>
      </c>
      <c r="E1367" s="208">
        <v>6683666</v>
      </c>
      <c r="F1367" s="208">
        <v>1</v>
      </c>
      <c r="G1367" s="208">
        <v>0</v>
      </c>
    </row>
    <row r="1368" spans="4:7">
      <c r="D1368" s="211" t="s">
        <v>1528</v>
      </c>
      <c r="E1368" s="208">
        <v>6683666</v>
      </c>
      <c r="F1368" s="208">
        <v>1</v>
      </c>
      <c r="G1368" s="208">
        <v>0</v>
      </c>
    </row>
    <row r="1369" spans="4:7">
      <c r="D1369" s="212" t="s">
        <v>1529</v>
      </c>
      <c r="E1369" s="208">
        <v>6683666</v>
      </c>
      <c r="F1369" s="208">
        <v>1</v>
      </c>
      <c r="G1369" s="208">
        <v>0</v>
      </c>
    </row>
    <row r="1370" spans="4:7">
      <c r="D1370" s="211" t="s">
        <v>1530</v>
      </c>
      <c r="E1370" s="208">
        <v>11127992</v>
      </c>
      <c r="F1370" s="208">
        <v>1</v>
      </c>
      <c r="G1370" s="208">
        <v>0</v>
      </c>
    </row>
    <row r="1371" spans="4:7">
      <c r="D1371" s="212" t="s">
        <v>1531</v>
      </c>
      <c r="E1371" s="208">
        <v>11127992</v>
      </c>
      <c r="F1371" s="208">
        <v>1</v>
      </c>
      <c r="G1371" s="208">
        <v>0</v>
      </c>
    </row>
    <row r="1372" spans="4:7">
      <c r="D1372" s="211" t="s">
        <v>1532</v>
      </c>
      <c r="E1372" s="208">
        <v>6683666</v>
      </c>
      <c r="F1372" s="208">
        <v>751481.37</v>
      </c>
      <c r="G1372" s="208">
        <v>601184.30000000005</v>
      </c>
    </row>
    <row r="1373" spans="4:7">
      <c r="D1373" s="212" t="s">
        <v>1533</v>
      </c>
      <c r="E1373" s="208">
        <v>6683666</v>
      </c>
      <c r="F1373" s="208">
        <v>751481.37</v>
      </c>
      <c r="G1373" s="208">
        <v>601184.30000000005</v>
      </c>
    </row>
    <row r="1374" spans="4:7">
      <c r="D1374" s="211" t="s">
        <v>4054</v>
      </c>
      <c r="E1374" s="208">
        <v>11087637</v>
      </c>
      <c r="F1374" s="208">
        <v>11087637</v>
      </c>
      <c r="G1374" s="208">
        <v>6257667.04</v>
      </c>
    </row>
    <row r="1375" spans="4:7">
      <c r="D1375" s="212" t="s">
        <v>1534</v>
      </c>
      <c r="E1375" s="208">
        <v>11087637</v>
      </c>
      <c r="F1375" s="208">
        <v>11087637</v>
      </c>
      <c r="G1375" s="208">
        <v>6257667.04</v>
      </c>
    </row>
    <row r="1376" spans="4:7">
      <c r="D1376" s="211" t="s">
        <v>2700</v>
      </c>
      <c r="E1376" s="208">
        <v>10000000</v>
      </c>
      <c r="F1376" s="208">
        <v>163429.4</v>
      </c>
      <c r="G1376" s="208">
        <v>0</v>
      </c>
    </row>
    <row r="1377" spans="4:7">
      <c r="D1377" s="212" t="s">
        <v>732</v>
      </c>
      <c r="E1377" s="208">
        <v>10000000</v>
      </c>
      <c r="F1377" s="208">
        <v>163429.4</v>
      </c>
      <c r="G1377" s="208">
        <v>0</v>
      </c>
    </row>
    <row r="1378" spans="4:7">
      <c r="D1378" s="211" t="s">
        <v>1535</v>
      </c>
      <c r="E1378" s="208">
        <v>11087637</v>
      </c>
      <c r="F1378" s="208">
        <v>11087637</v>
      </c>
      <c r="G1378" s="208">
        <v>6257667.0300000003</v>
      </c>
    </row>
    <row r="1379" spans="4:7">
      <c r="D1379" s="212" t="s">
        <v>1536</v>
      </c>
      <c r="E1379" s="208">
        <v>11087637</v>
      </c>
      <c r="F1379" s="208">
        <v>11087637</v>
      </c>
      <c r="G1379" s="208">
        <v>6257667.0300000003</v>
      </c>
    </row>
    <row r="1380" spans="4:7">
      <c r="D1380" s="211" t="s">
        <v>1537</v>
      </c>
      <c r="E1380" s="208">
        <v>11087637</v>
      </c>
      <c r="F1380" s="208">
        <v>6257668</v>
      </c>
      <c r="G1380" s="208">
        <v>6257667.0199999996</v>
      </c>
    </row>
    <row r="1381" spans="4:7">
      <c r="D1381" s="212" t="s">
        <v>1538</v>
      </c>
      <c r="E1381" s="208">
        <v>11087637</v>
      </c>
      <c r="F1381" s="208">
        <v>6257668</v>
      </c>
      <c r="G1381" s="208">
        <v>6257667.0199999996</v>
      </c>
    </row>
    <row r="1382" spans="4:7">
      <c r="D1382" s="211" t="s">
        <v>3518</v>
      </c>
      <c r="E1382" s="208">
        <v>0</v>
      </c>
      <c r="F1382" s="208">
        <v>1322976.29</v>
      </c>
      <c r="G1382" s="208">
        <v>0</v>
      </c>
    </row>
    <row r="1383" spans="4:7">
      <c r="D1383" s="212" t="s">
        <v>3517</v>
      </c>
      <c r="E1383" s="208">
        <v>0</v>
      </c>
      <c r="F1383" s="208">
        <v>1322976.29</v>
      </c>
      <c r="G1383" s="208">
        <v>0</v>
      </c>
    </row>
    <row r="1384" spans="4:7">
      <c r="D1384" s="211" t="s">
        <v>3516</v>
      </c>
      <c r="E1384" s="208">
        <v>0</v>
      </c>
      <c r="F1384" s="208">
        <v>1862443.75</v>
      </c>
      <c r="G1384" s="208">
        <v>0</v>
      </c>
    </row>
    <row r="1385" spans="4:7">
      <c r="D1385" s="212" t="s">
        <v>3515</v>
      </c>
      <c r="E1385" s="208">
        <v>0</v>
      </c>
      <c r="F1385" s="208">
        <v>1862443.75</v>
      </c>
      <c r="G1385" s="208">
        <v>0</v>
      </c>
    </row>
    <row r="1386" spans="4:7">
      <c r="D1386" s="211" t="s">
        <v>398</v>
      </c>
      <c r="E1386" s="208">
        <v>39318264</v>
      </c>
      <c r="F1386" s="208">
        <v>46643702.18</v>
      </c>
      <c r="G1386" s="208">
        <v>34357744.68</v>
      </c>
    </row>
    <row r="1387" spans="4:7">
      <c r="D1387" s="212" t="s">
        <v>733</v>
      </c>
      <c r="E1387" s="208">
        <v>39318264</v>
      </c>
      <c r="F1387" s="208">
        <v>46643702.18</v>
      </c>
      <c r="G1387" s="208">
        <v>34357744.68</v>
      </c>
    </row>
    <row r="1388" spans="4:7">
      <c r="D1388" s="211" t="s">
        <v>399</v>
      </c>
      <c r="E1388" s="208">
        <v>35420433</v>
      </c>
      <c r="F1388" s="208">
        <v>5171198.29</v>
      </c>
      <c r="G1388" s="208">
        <v>1634970.14</v>
      </c>
    </row>
    <row r="1389" spans="4:7">
      <c r="D1389" s="212" t="s">
        <v>734</v>
      </c>
      <c r="E1389" s="208">
        <v>35420433</v>
      </c>
      <c r="F1389" s="208">
        <v>5171198.29</v>
      </c>
      <c r="G1389" s="208">
        <v>1634970.14</v>
      </c>
    </row>
    <row r="1390" spans="4:7">
      <c r="D1390" s="211" t="s">
        <v>2906</v>
      </c>
      <c r="E1390" s="208">
        <v>2435924</v>
      </c>
      <c r="F1390" s="208">
        <v>2435924</v>
      </c>
      <c r="G1390" s="208">
        <v>1400335.08</v>
      </c>
    </row>
    <row r="1391" spans="4:7">
      <c r="D1391" s="212" t="s">
        <v>2907</v>
      </c>
      <c r="E1391" s="208">
        <v>2435924</v>
      </c>
      <c r="F1391" s="208">
        <v>2435924</v>
      </c>
      <c r="G1391" s="208">
        <v>1400335.08</v>
      </c>
    </row>
    <row r="1392" spans="4:7">
      <c r="D1392" s="211" t="s">
        <v>1074</v>
      </c>
      <c r="E1392" s="208">
        <v>62810448</v>
      </c>
      <c r="F1392" s="208">
        <v>86890629.019999996</v>
      </c>
      <c r="G1392" s="208">
        <v>86888853.810000002</v>
      </c>
    </row>
    <row r="1393" spans="4:7">
      <c r="D1393" s="212" t="s">
        <v>1075</v>
      </c>
      <c r="E1393" s="208">
        <v>62810448</v>
      </c>
      <c r="F1393" s="208">
        <v>86890629.019999996</v>
      </c>
      <c r="G1393" s="208">
        <v>86888853.810000002</v>
      </c>
    </row>
    <row r="1394" spans="4:7">
      <c r="D1394" s="211" t="s">
        <v>2608</v>
      </c>
      <c r="E1394" s="208">
        <v>9203989</v>
      </c>
      <c r="F1394" s="208">
        <v>8240839</v>
      </c>
      <c r="G1394" s="208">
        <v>8224999.0499999998</v>
      </c>
    </row>
    <row r="1395" spans="4:7">
      <c r="D1395" s="212" t="s">
        <v>2609</v>
      </c>
      <c r="E1395" s="208">
        <v>9203989</v>
      </c>
      <c r="F1395" s="208">
        <v>8240839</v>
      </c>
      <c r="G1395" s="208">
        <v>8224999.0499999998</v>
      </c>
    </row>
    <row r="1396" spans="4:7">
      <c r="D1396" s="211" t="s">
        <v>2610</v>
      </c>
      <c r="E1396" s="208">
        <v>14759925</v>
      </c>
      <c r="F1396" s="208">
        <v>12177354.42</v>
      </c>
      <c r="G1396" s="208">
        <v>12177062.42</v>
      </c>
    </row>
    <row r="1397" spans="4:7">
      <c r="D1397" s="212" t="s">
        <v>2611</v>
      </c>
      <c r="E1397" s="208">
        <v>14759925</v>
      </c>
      <c r="F1397" s="208">
        <v>12177354.42</v>
      </c>
      <c r="G1397" s="208">
        <v>12177062.42</v>
      </c>
    </row>
    <row r="1398" spans="4:7">
      <c r="D1398" s="211" t="s">
        <v>2908</v>
      </c>
      <c r="E1398" s="208">
        <v>2624537</v>
      </c>
      <c r="F1398" s="208">
        <v>2624537</v>
      </c>
      <c r="G1398" s="208">
        <v>890236.07</v>
      </c>
    </row>
    <row r="1399" spans="4:7">
      <c r="D1399" s="212" t="s">
        <v>2909</v>
      </c>
      <c r="E1399" s="208">
        <v>2624537</v>
      </c>
      <c r="F1399" s="208">
        <v>2624537</v>
      </c>
      <c r="G1399" s="208">
        <v>890236.07</v>
      </c>
    </row>
    <row r="1400" spans="4:7">
      <c r="D1400" s="211" t="s">
        <v>2910</v>
      </c>
      <c r="E1400" s="208">
        <v>4524855</v>
      </c>
      <c r="F1400" s="208">
        <v>0</v>
      </c>
      <c r="G1400" s="208">
        <v>0</v>
      </c>
    </row>
    <row r="1401" spans="4:7">
      <c r="D1401" s="212" t="s">
        <v>2911</v>
      </c>
      <c r="E1401" s="208">
        <v>4524855</v>
      </c>
      <c r="F1401" s="208">
        <v>0</v>
      </c>
      <c r="G1401" s="208">
        <v>0</v>
      </c>
    </row>
    <row r="1402" spans="4:7">
      <c r="D1402" s="211" t="s">
        <v>3726</v>
      </c>
      <c r="E1402" s="208">
        <v>0</v>
      </c>
      <c r="F1402" s="208">
        <v>21445679.169999998</v>
      </c>
      <c r="G1402" s="208">
        <v>0</v>
      </c>
    </row>
    <row r="1403" spans="4:7">
      <c r="D1403" s="212" t="s">
        <v>3725</v>
      </c>
      <c r="E1403" s="208">
        <v>0</v>
      </c>
      <c r="F1403" s="208">
        <v>21445679.169999998</v>
      </c>
      <c r="G1403" s="208">
        <v>0</v>
      </c>
    </row>
    <row r="1404" spans="4:7">
      <c r="D1404" s="211" t="s">
        <v>4269</v>
      </c>
      <c r="E1404" s="208">
        <v>0</v>
      </c>
      <c r="F1404" s="208">
        <v>20000000</v>
      </c>
      <c r="G1404" s="208">
        <v>0</v>
      </c>
    </row>
    <row r="1405" spans="4:7">
      <c r="D1405" s="212" t="s">
        <v>4268</v>
      </c>
      <c r="E1405" s="208">
        <v>0</v>
      </c>
      <c r="F1405" s="208">
        <v>20000000</v>
      </c>
      <c r="G1405" s="208">
        <v>0</v>
      </c>
    </row>
    <row r="1406" spans="4:7">
      <c r="D1406" s="211" t="s">
        <v>2912</v>
      </c>
      <c r="E1406" s="208">
        <v>2084940</v>
      </c>
      <c r="F1406" s="208">
        <v>2084940</v>
      </c>
      <c r="G1406" s="208">
        <v>0</v>
      </c>
    </row>
    <row r="1407" spans="4:7">
      <c r="D1407" s="212" t="s">
        <v>2913</v>
      </c>
      <c r="E1407" s="208">
        <v>2084940</v>
      </c>
      <c r="F1407" s="208">
        <v>2084940</v>
      </c>
      <c r="G1407" s="208">
        <v>0</v>
      </c>
    </row>
    <row r="1408" spans="4:7">
      <c r="D1408" s="211" t="s">
        <v>2914</v>
      </c>
      <c r="E1408" s="208">
        <v>2082451</v>
      </c>
      <c r="F1408" s="208">
        <v>2082451</v>
      </c>
      <c r="G1408" s="208">
        <v>0</v>
      </c>
    </row>
    <row r="1409" spans="4:7">
      <c r="D1409" s="212" t="s">
        <v>2915</v>
      </c>
      <c r="E1409" s="208">
        <v>2082451</v>
      </c>
      <c r="F1409" s="208">
        <v>2082451</v>
      </c>
      <c r="G1409" s="208">
        <v>0</v>
      </c>
    </row>
    <row r="1410" spans="4:7">
      <c r="D1410" s="209" t="s">
        <v>283</v>
      </c>
      <c r="E1410" s="210">
        <v>24150333</v>
      </c>
      <c r="F1410" s="210">
        <v>156623910.75</v>
      </c>
      <c r="G1410" s="210">
        <v>21963910.399999999</v>
      </c>
    </row>
    <row r="1411" spans="4:7">
      <c r="D1411" s="211" t="s">
        <v>1257</v>
      </c>
      <c r="E1411" s="208">
        <v>24150333</v>
      </c>
      <c r="F1411" s="208">
        <v>21963910.75</v>
      </c>
      <c r="G1411" s="208">
        <v>21963910.399999999</v>
      </c>
    </row>
    <row r="1412" spans="4:7">
      <c r="D1412" s="212" t="s">
        <v>1258</v>
      </c>
      <c r="E1412" s="208">
        <v>24150333</v>
      </c>
      <c r="F1412" s="208">
        <v>21963910.75</v>
      </c>
      <c r="G1412" s="208">
        <v>21963910.399999999</v>
      </c>
    </row>
    <row r="1413" spans="4:7">
      <c r="D1413" s="211" t="s">
        <v>3154</v>
      </c>
      <c r="E1413" s="208">
        <v>0</v>
      </c>
      <c r="F1413" s="208">
        <v>28900000</v>
      </c>
      <c r="G1413" s="208">
        <v>0</v>
      </c>
    </row>
    <row r="1414" spans="4:7">
      <c r="D1414" s="212" t="s">
        <v>3155</v>
      </c>
      <c r="E1414" s="208">
        <v>0</v>
      </c>
      <c r="F1414" s="208">
        <v>28900000</v>
      </c>
      <c r="G1414" s="208">
        <v>0</v>
      </c>
    </row>
    <row r="1415" spans="4:7">
      <c r="D1415" s="211" t="s">
        <v>3192</v>
      </c>
      <c r="E1415" s="208">
        <v>0</v>
      </c>
      <c r="F1415" s="208">
        <v>105760000</v>
      </c>
      <c r="G1415" s="208">
        <v>0</v>
      </c>
    </row>
    <row r="1416" spans="4:7">
      <c r="D1416" s="212" t="s">
        <v>3191</v>
      </c>
      <c r="E1416" s="208">
        <v>0</v>
      </c>
      <c r="F1416" s="208">
        <v>105760000</v>
      </c>
      <c r="G1416" s="208">
        <v>0</v>
      </c>
    </row>
    <row r="1417" spans="4:7">
      <c r="D1417" s="178" t="s">
        <v>291</v>
      </c>
      <c r="E1417" s="208">
        <v>1296462000</v>
      </c>
      <c r="F1417" s="208">
        <v>1732499668.5800002</v>
      </c>
      <c r="G1417" s="208">
        <v>1082429217.51</v>
      </c>
    </row>
    <row r="1418" spans="4:7">
      <c r="D1418" s="209" t="s">
        <v>281</v>
      </c>
      <c r="E1418" s="210">
        <v>984999597</v>
      </c>
      <c r="F1418" s="210">
        <v>1461037265.5800002</v>
      </c>
      <c r="G1418" s="210">
        <v>981182514.4799999</v>
      </c>
    </row>
    <row r="1419" spans="4:7">
      <c r="D1419" s="211" t="s">
        <v>1259</v>
      </c>
      <c r="E1419" s="208">
        <v>12313456</v>
      </c>
      <c r="F1419" s="208">
        <v>5234553.75</v>
      </c>
      <c r="G1419" s="208">
        <v>5234553.75</v>
      </c>
    </row>
    <row r="1420" spans="4:7">
      <c r="D1420" s="212" t="s">
        <v>1260</v>
      </c>
      <c r="E1420" s="208">
        <v>12313456</v>
      </c>
      <c r="F1420" s="208">
        <v>5234553.75</v>
      </c>
      <c r="G1420" s="208">
        <v>5234553.75</v>
      </c>
    </row>
    <row r="1421" spans="4:7">
      <c r="D1421" s="211" t="s">
        <v>1261</v>
      </c>
      <c r="E1421" s="208">
        <v>6558125</v>
      </c>
      <c r="F1421" s="208">
        <v>5493029.75</v>
      </c>
      <c r="G1421" s="208">
        <v>4960604.17</v>
      </c>
    </row>
    <row r="1422" spans="4:7">
      <c r="D1422" s="212" t="s">
        <v>1262</v>
      </c>
      <c r="E1422" s="208">
        <v>6558125</v>
      </c>
      <c r="F1422" s="208">
        <v>5493029.75</v>
      </c>
      <c r="G1422" s="208">
        <v>4960604.17</v>
      </c>
    </row>
    <row r="1423" spans="4:7">
      <c r="D1423" s="211" t="s">
        <v>1539</v>
      </c>
      <c r="E1423" s="208">
        <v>6731551</v>
      </c>
      <c r="F1423" s="208">
        <v>6176551</v>
      </c>
      <c r="G1423" s="208">
        <v>2433350.79</v>
      </c>
    </row>
    <row r="1424" spans="4:7">
      <c r="D1424" s="212" t="s">
        <v>1540</v>
      </c>
      <c r="E1424" s="208">
        <v>6731551</v>
      </c>
      <c r="F1424" s="208">
        <v>6176551</v>
      </c>
      <c r="G1424" s="208">
        <v>2433350.79</v>
      </c>
    </row>
    <row r="1425" spans="4:7">
      <c r="D1425" s="211" t="s">
        <v>4053</v>
      </c>
      <c r="E1425" s="208">
        <v>0</v>
      </c>
      <c r="F1425" s="208">
        <v>4423724.32</v>
      </c>
      <c r="G1425" s="208">
        <v>0</v>
      </c>
    </row>
    <row r="1426" spans="4:7">
      <c r="D1426" s="212" t="s">
        <v>3218</v>
      </c>
      <c r="E1426" s="208">
        <v>0</v>
      </c>
      <c r="F1426" s="208">
        <v>4423724.32</v>
      </c>
      <c r="G1426" s="208">
        <v>0</v>
      </c>
    </row>
    <row r="1427" spans="4:7">
      <c r="D1427" s="211" t="s">
        <v>1541</v>
      </c>
      <c r="E1427" s="208">
        <v>11208701</v>
      </c>
      <c r="F1427" s="208">
        <v>9649001</v>
      </c>
      <c r="G1427" s="208">
        <v>4132698.02</v>
      </c>
    </row>
    <row r="1428" spans="4:7">
      <c r="D1428" s="212" t="s">
        <v>1542</v>
      </c>
      <c r="E1428" s="208">
        <v>11208701</v>
      </c>
      <c r="F1428" s="208">
        <v>9649001</v>
      </c>
      <c r="G1428" s="208">
        <v>4132698.02</v>
      </c>
    </row>
    <row r="1429" spans="4:7">
      <c r="D1429" s="211" t="s">
        <v>1543</v>
      </c>
      <c r="E1429" s="208">
        <v>4768626</v>
      </c>
      <c r="F1429" s="208">
        <v>0</v>
      </c>
      <c r="G1429" s="208">
        <v>0</v>
      </c>
    </row>
    <row r="1430" spans="4:7">
      <c r="D1430" s="212" t="s">
        <v>1544</v>
      </c>
      <c r="E1430" s="208">
        <v>4768626</v>
      </c>
      <c r="F1430" s="208">
        <v>0</v>
      </c>
      <c r="G1430" s="208">
        <v>0</v>
      </c>
    </row>
    <row r="1431" spans="4:7">
      <c r="D1431" s="211" t="s">
        <v>1545</v>
      </c>
      <c r="E1431" s="208">
        <v>6731551</v>
      </c>
      <c r="F1431" s="208">
        <v>1</v>
      </c>
      <c r="G1431" s="208">
        <v>0</v>
      </c>
    </row>
    <row r="1432" spans="4:7">
      <c r="D1432" s="212" t="s">
        <v>1546</v>
      </c>
      <c r="E1432" s="208">
        <v>6731551</v>
      </c>
      <c r="F1432" s="208">
        <v>1</v>
      </c>
      <c r="G1432" s="208">
        <v>0</v>
      </c>
    </row>
    <row r="1433" spans="4:7">
      <c r="D1433" s="211" t="s">
        <v>1547</v>
      </c>
      <c r="E1433" s="208">
        <v>6731551</v>
      </c>
      <c r="F1433" s="208">
        <v>1</v>
      </c>
      <c r="G1433" s="208">
        <v>0</v>
      </c>
    </row>
    <row r="1434" spans="4:7">
      <c r="D1434" s="212" t="s">
        <v>1548</v>
      </c>
      <c r="E1434" s="208">
        <v>6731551</v>
      </c>
      <c r="F1434" s="208">
        <v>1</v>
      </c>
      <c r="G1434" s="208">
        <v>0</v>
      </c>
    </row>
    <row r="1435" spans="4:7">
      <c r="D1435" s="211" t="s">
        <v>1549</v>
      </c>
      <c r="E1435" s="208">
        <v>11208701</v>
      </c>
      <c r="F1435" s="208">
        <v>1</v>
      </c>
      <c r="G1435" s="208">
        <v>0</v>
      </c>
    </row>
    <row r="1436" spans="4:7">
      <c r="D1436" s="212" t="s">
        <v>1550</v>
      </c>
      <c r="E1436" s="208">
        <v>11208701</v>
      </c>
      <c r="F1436" s="208">
        <v>1</v>
      </c>
      <c r="G1436" s="208">
        <v>0</v>
      </c>
    </row>
    <row r="1437" spans="4:7">
      <c r="D1437" s="211" t="s">
        <v>2701</v>
      </c>
      <c r="E1437" s="208">
        <v>6731551</v>
      </c>
      <c r="F1437" s="208">
        <v>6199851</v>
      </c>
      <c r="G1437" s="208">
        <v>2473275.46</v>
      </c>
    </row>
    <row r="1438" spans="4:7">
      <c r="D1438" s="212" t="s">
        <v>1551</v>
      </c>
      <c r="E1438" s="208">
        <v>6731551</v>
      </c>
      <c r="F1438" s="208">
        <v>6199851</v>
      </c>
      <c r="G1438" s="208">
        <v>2473275.46</v>
      </c>
    </row>
    <row r="1439" spans="4:7">
      <c r="D1439" s="211" t="s">
        <v>1552</v>
      </c>
      <c r="E1439" s="208">
        <v>4768626</v>
      </c>
      <c r="F1439" s="208">
        <v>1</v>
      </c>
      <c r="G1439" s="208">
        <v>0</v>
      </c>
    </row>
    <row r="1440" spans="4:7">
      <c r="D1440" s="212" t="s">
        <v>1553</v>
      </c>
      <c r="E1440" s="208">
        <v>4768626</v>
      </c>
      <c r="F1440" s="208">
        <v>1</v>
      </c>
      <c r="G1440" s="208">
        <v>0</v>
      </c>
    </row>
    <row r="1441" spans="4:7">
      <c r="D1441" s="211" t="s">
        <v>1554</v>
      </c>
      <c r="E1441" s="208">
        <v>4768626</v>
      </c>
      <c r="F1441" s="208">
        <v>1915952</v>
      </c>
      <c r="G1441" s="208">
        <v>1532759.31</v>
      </c>
    </row>
    <row r="1442" spans="4:7">
      <c r="D1442" s="212" t="s">
        <v>1555</v>
      </c>
      <c r="E1442" s="208">
        <v>4768626</v>
      </c>
      <c r="F1442" s="208">
        <v>1915952</v>
      </c>
      <c r="G1442" s="208">
        <v>1532759.31</v>
      </c>
    </row>
    <row r="1443" spans="4:7">
      <c r="D1443" s="211" t="s">
        <v>1556</v>
      </c>
      <c r="E1443" s="208">
        <v>6731551</v>
      </c>
      <c r="F1443" s="208">
        <v>3091561</v>
      </c>
      <c r="G1443" s="208">
        <v>2473275.4500000002</v>
      </c>
    </row>
    <row r="1444" spans="4:7">
      <c r="D1444" s="212" t="s">
        <v>1557</v>
      </c>
      <c r="E1444" s="208">
        <v>6731551</v>
      </c>
      <c r="F1444" s="208">
        <v>3091561</v>
      </c>
      <c r="G1444" s="208">
        <v>2473275.4500000002</v>
      </c>
    </row>
    <row r="1445" spans="4:7">
      <c r="D1445" s="211" t="s">
        <v>4052</v>
      </c>
      <c r="E1445" s="208">
        <v>6731551</v>
      </c>
      <c r="F1445" s="208">
        <v>6065851</v>
      </c>
      <c r="G1445" s="208">
        <v>2369364.58</v>
      </c>
    </row>
    <row r="1446" spans="4:7">
      <c r="D1446" s="212" t="s">
        <v>1558</v>
      </c>
      <c r="E1446" s="208">
        <v>6731551</v>
      </c>
      <c r="F1446" s="208">
        <v>6065851</v>
      </c>
      <c r="G1446" s="208">
        <v>2369364.58</v>
      </c>
    </row>
    <row r="1447" spans="4:7">
      <c r="D1447" s="211" t="s">
        <v>400</v>
      </c>
      <c r="E1447" s="208">
        <v>5279492</v>
      </c>
      <c r="F1447" s="208">
        <v>1</v>
      </c>
      <c r="G1447" s="208">
        <v>0</v>
      </c>
    </row>
    <row r="1448" spans="4:7">
      <c r="D1448" s="212" t="s">
        <v>735</v>
      </c>
      <c r="E1448" s="208">
        <v>5279492</v>
      </c>
      <c r="F1448" s="208">
        <v>1</v>
      </c>
      <c r="G1448" s="208">
        <v>0</v>
      </c>
    </row>
    <row r="1449" spans="4:7">
      <c r="D1449" s="211" t="s">
        <v>401</v>
      </c>
      <c r="E1449" s="208">
        <v>8454073</v>
      </c>
      <c r="F1449" s="208">
        <v>11806184.57</v>
      </c>
      <c r="G1449" s="208">
        <v>10901802.290000001</v>
      </c>
    </row>
    <row r="1450" spans="4:7">
      <c r="D1450" s="212" t="s">
        <v>736</v>
      </c>
      <c r="E1450" s="208">
        <v>3685447</v>
      </c>
      <c r="F1450" s="208">
        <v>9525358.5700000003</v>
      </c>
      <c r="G1450" s="208">
        <v>9405333.8100000005</v>
      </c>
    </row>
    <row r="1451" spans="4:7">
      <c r="D1451" s="212" t="s">
        <v>1559</v>
      </c>
      <c r="E1451" s="208">
        <v>4768626</v>
      </c>
      <c r="F1451" s="208">
        <v>2280826</v>
      </c>
      <c r="G1451" s="208">
        <v>1496468.48</v>
      </c>
    </row>
    <row r="1452" spans="4:7">
      <c r="D1452" s="211" t="s">
        <v>4051</v>
      </c>
      <c r="E1452" s="208">
        <v>16041156</v>
      </c>
      <c r="F1452" s="208">
        <v>165894350.16</v>
      </c>
      <c r="G1452" s="208">
        <v>121836073.25</v>
      </c>
    </row>
    <row r="1453" spans="4:7">
      <c r="D1453" s="212" t="s">
        <v>737</v>
      </c>
      <c r="E1453" s="208">
        <v>16041156</v>
      </c>
      <c r="F1453" s="208">
        <v>165894350.16</v>
      </c>
      <c r="G1453" s="208">
        <v>121836073.25</v>
      </c>
    </row>
    <row r="1454" spans="4:7">
      <c r="D1454" s="211" t="s">
        <v>4050</v>
      </c>
      <c r="E1454" s="208">
        <v>0</v>
      </c>
      <c r="F1454" s="208">
        <v>5739821.8600000003</v>
      </c>
      <c r="G1454" s="208">
        <v>0</v>
      </c>
    </row>
    <row r="1455" spans="4:7">
      <c r="D1455" s="212" t="s">
        <v>3217</v>
      </c>
      <c r="E1455" s="208">
        <v>0</v>
      </c>
      <c r="F1455" s="208">
        <v>5739821.8600000003</v>
      </c>
      <c r="G1455" s="208">
        <v>0</v>
      </c>
    </row>
    <row r="1456" spans="4:7">
      <c r="D1456" s="211" t="s">
        <v>4049</v>
      </c>
      <c r="E1456" s="208">
        <v>6731551</v>
      </c>
      <c r="F1456" s="208">
        <v>6065851</v>
      </c>
      <c r="G1456" s="208">
        <v>2415894.04</v>
      </c>
    </row>
    <row r="1457" spans="4:7">
      <c r="D1457" s="212" t="s">
        <v>1560</v>
      </c>
      <c r="E1457" s="208">
        <v>6731551</v>
      </c>
      <c r="F1457" s="208">
        <v>6065851</v>
      </c>
      <c r="G1457" s="208">
        <v>2415894.04</v>
      </c>
    </row>
    <row r="1458" spans="4:7">
      <c r="D1458" s="211" t="s">
        <v>1908</v>
      </c>
      <c r="E1458" s="208">
        <v>23939986</v>
      </c>
      <c r="F1458" s="208">
        <v>37249052</v>
      </c>
      <c r="G1458" s="208">
        <v>37249052</v>
      </c>
    </row>
    <row r="1459" spans="4:7">
      <c r="D1459" s="212" t="s">
        <v>1909</v>
      </c>
      <c r="E1459" s="208">
        <v>23939986</v>
      </c>
      <c r="F1459" s="208">
        <v>37249052</v>
      </c>
      <c r="G1459" s="208">
        <v>37249052</v>
      </c>
    </row>
    <row r="1460" spans="4:7">
      <c r="D1460" s="211" t="s">
        <v>1561</v>
      </c>
      <c r="E1460" s="208">
        <v>6731551</v>
      </c>
      <c r="F1460" s="208">
        <v>1</v>
      </c>
      <c r="G1460" s="208">
        <v>0</v>
      </c>
    </row>
    <row r="1461" spans="4:7">
      <c r="D1461" s="212" t="s">
        <v>1562</v>
      </c>
      <c r="E1461" s="208">
        <v>6731551</v>
      </c>
      <c r="F1461" s="208">
        <v>1</v>
      </c>
      <c r="G1461" s="208">
        <v>0</v>
      </c>
    </row>
    <row r="1462" spans="4:7">
      <c r="D1462" s="211" t="s">
        <v>1563</v>
      </c>
      <c r="E1462" s="208">
        <v>4768626</v>
      </c>
      <c r="F1462" s="208">
        <v>4280826</v>
      </c>
      <c r="G1462" s="208">
        <v>1496468.48</v>
      </c>
    </row>
    <row r="1463" spans="4:7">
      <c r="D1463" s="212" t="s">
        <v>1564</v>
      </c>
      <c r="E1463" s="208">
        <v>4768626</v>
      </c>
      <c r="F1463" s="208">
        <v>4280826</v>
      </c>
      <c r="G1463" s="208">
        <v>1496468.48</v>
      </c>
    </row>
    <row r="1464" spans="4:7">
      <c r="D1464" s="211" t="s">
        <v>1565</v>
      </c>
      <c r="E1464" s="208">
        <v>4768626</v>
      </c>
      <c r="F1464" s="208">
        <v>4292426</v>
      </c>
      <c r="G1464" s="208">
        <v>1764383.58</v>
      </c>
    </row>
    <row r="1465" spans="4:7">
      <c r="D1465" s="212" t="s">
        <v>1566</v>
      </c>
      <c r="E1465" s="208">
        <v>4768626</v>
      </c>
      <c r="F1465" s="208">
        <v>4292426</v>
      </c>
      <c r="G1465" s="208">
        <v>1764383.58</v>
      </c>
    </row>
    <row r="1466" spans="4:7">
      <c r="D1466" s="211" t="s">
        <v>1567</v>
      </c>
      <c r="E1466" s="208">
        <v>4768626</v>
      </c>
      <c r="F1466" s="208">
        <v>1</v>
      </c>
      <c r="G1466" s="208">
        <v>0</v>
      </c>
    </row>
    <row r="1467" spans="4:7">
      <c r="D1467" s="212" t="s">
        <v>1568</v>
      </c>
      <c r="E1467" s="208">
        <v>4768626</v>
      </c>
      <c r="F1467" s="208">
        <v>1</v>
      </c>
      <c r="G1467" s="208">
        <v>0</v>
      </c>
    </row>
    <row r="1468" spans="4:7">
      <c r="D1468" s="211" t="s">
        <v>1569</v>
      </c>
      <c r="E1468" s="208">
        <v>6731551</v>
      </c>
      <c r="F1468" s="208">
        <v>6057651</v>
      </c>
      <c r="G1468" s="208">
        <v>2791627.53</v>
      </c>
    </row>
    <row r="1469" spans="4:7">
      <c r="D1469" s="212" t="s">
        <v>1570</v>
      </c>
      <c r="E1469" s="208">
        <v>6731551</v>
      </c>
      <c r="F1469" s="208">
        <v>6057651</v>
      </c>
      <c r="G1469" s="208">
        <v>2791627.53</v>
      </c>
    </row>
    <row r="1470" spans="4:7">
      <c r="D1470" s="211" t="s">
        <v>1571</v>
      </c>
      <c r="E1470" s="208">
        <v>4768626</v>
      </c>
      <c r="F1470" s="208">
        <v>1</v>
      </c>
      <c r="G1470" s="208">
        <v>0</v>
      </c>
    </row>
    <row r="1471" spans="4:7">
      <c r="D1471" s="212" t="s">
        <v>1572</v>
      </c>
      <c r="E1471" s="208">
        <v>4768626</v>
      </c>
      <c r="F1471" s="208">
        <v>1</v>
      </c>
      <c r="G1471" s="208">
        <v>0</v>
      </c>
    </row>
    <row r="1472" spans="4:7">
      <c r="D1472" s="211" t="s">
        <v>4048</v>
      </c>
      <c r="E1472" s="208">
        <v>4768626</v>
      </c>
      <c r="F1472" s="208">
        <v>1</v>
      </c>
      <c r="G1472" s="208">
        <v>0</v>
      </c>
    </row>
    <row r="1473" spans="4:7">
      <c r="D1473" s="212" t="s">
        <v>1573</v>
      </c>
      <c r="E1473" s="208">
        <v>4768626</v>
      </c>
      <c r="F1473" s="208">
        <v>1</v>
      </c>
      <c r="G1473" s="208">
        <v>0</v>
      </c>
    </row>
    <row r="1474" spans="4:7">
      <c r="D1474" s="211" t="s">
        <v>402</v>
      </c>
      <c r="E1474" s="208">
        <v>47602869</v>
      </c>
      <c r="F1474" s="208">
        <v>26140912.34</v>
      </c>
      <c r="G1474" s="208">
        <v>16946165.219999999</v>
      </c>
    </row>
    <row r="1475" spans="4:7">
      <c r="D1475" s="212" t="s">
        <v>738</v>
      </c>
      <c r="E1475" s="208">
        <v>47602869</v>
      </c>
      <c r="F1475" s="208">
        <v>26140912.34</v>
      </c>
      <c r="G1475" s="208">
        <v>16946165.219999999</v>
      </c>
    </row>
    <row r="1476" spans="4:7">
      <c r="D1476" s="211" t="s">
        <v>1574</v>
      </c>
      <c r="E1476" s="208">
        <v>4768626</v>
      </c>
      <c r="F1476" s="208">
        <v>1</v>
      </c>
      <c r="G1476" s="208">
        <v>0</v>
      </c>
    </row>
    <row r="1477" spans="4:7">
      <c r="D1477" s="212" t="s">
        <v>1575</v>
      </c>
      <c r="E1477" s="208">
        <v>4768626</v>
      </c>
      <c r="F1477" s="208">
        <v>1</v>
      </c>
      <c r="G1477" s="208">
        <v>0</v>
      </c>
    </row>
    <row r="1478" spans="4:7">
      <c r="D1478" s="211" t="s">
        <v>1576</v>
      </c>
      <c r="E1478" s="208">
        <v>4768626</v>
      </c>
      <c r="F1478" s="208">
        <v>1</v>
      </c>
      <c r="G1478" s="208">
        <v>0</v>
      </c>
    </row>
    <row r="1479" spans="4:7">
      <c r="D1479" s="212" t="s">
        <v>1577</v>
      </c>
      <c r="E1479" s="208">
        <v>4768626</v>
      </c>
      <c r="F1479" s="208">
        <v>1</v>
      </c>
      <c r="G1479" s="208">
        <v>0</v>
      </c>
    </row>
    <row r="1480" spans="4:7">
      <c r="D1480" s="211" t="s">
        <v>1578</v>
      </c>
      <c r="E1480" s="208">
        <v>6731551</v>
      </c>
      <c r="F1480" s="208">
        <v>1</v>
      </c>
      <c r="G1480" s="208">
        <v>0</v>
      </c>
    </row>
    <row r="1481" spans="4:7">
      <c r="D1481" s="212" t="s">
        <v>1579</v>
      </c>
      <c r="E1481" s="208">
        <v>6731551</v>
      </c>
      <c r="F1481" s="208">
        <v>1</v>
      </c>
      <c r="G1481" s="208">
        <v>0</v>
      </c>
    </row>
    <row r="1482" spans="4:7">
      <c r="D1482" s="211" t="s">
        <v>1580</v>
      </c>
      <c r="E1482" s="208">
        <v>11208701</v>
      </c>
      <c r="F1482" s="208">
        <v>1</v>
      </c>
      <c r="G1482" s="208">
        <v>0</v>
      </c>
    </row>
    <row r="1483" spans="4:7">
      <c r="D1483" s="212" t="s">
        <v>1581</v>
      </c>
      <c r="E1483" s="208">
        <v>11208701</v>
      </c>
      <c r="F1483" s="208">
        <v>1</v>
      </c>
      <c r="G1483" s="208">
        <v>0</v>
      </c>
    </row>
    <row r="1484" spans="4:7">
      <c r="D1484" s="211" t="s">
        <v>1582</v>
      </c>
      <c r="E1484" s="208">
        <v>6731551</v>
      </c>
      <c r="F1484" s="208">
        <v>1816560.41</v>
      </c>
      <c r="G1484" s="208">
        <v>1816558.88</v>
      </c>
    </row>
    <row r="1485" spans="4:7">
      <c r="D1485" s="212" t="s">
        <v>1583</v>
      </c>
      <c r="E1485" s="208">
        <v>6731551</v>
      </c>
      <c r="F1485" s="208">
        <v>1816560.41</v>
      </c>
      <c r="G1485" s="208">
        <v>1816558.88</v>
      </c>
    </row>
    <row r="1486" spans="4:7">
      <c r="D1486" s="211" t="s">
        <v>1584</v>
      </c>
      <c r="E1486" s="208">
        <v>6731551</v>
      </c>
      <c r="F1486" s="208">
        <v>1</v>
      </c>
      <c r="G1486" s="208">
        <v>0</v>
      </c>
    </row>
    <row r="1487" spans="4:7">
      <c r="D1487" s="212" t="s">
        <v>1585</v>
      </c>
      <c r="E1487" s="208">
        <v>6731551</v>
      </c>
      <c r="F1487" s="208">
        <v>1</v>
      </c>
      <c r="G1487" s="208">
        <v>0</v>
      </c>
    </row>
    <row r="1488" spans="4:7">
      <c r="D1488" s="211" t="s">
        <v>4267</v>
      </c>
      <c r="E1488" s="208">
        <v>0</v>
      </c>
      <c r="F1488" s="208">
        <v>30000000</v>
      </c>
      <c r="G1488" s="208">
        <v>30000000</v>
      </c>
    </row>
    <row r="1489" spans="4:7">
      <c r="D1489" s="212" t="s">
        <v>4266</v>
      </c>
      <c r="E1489" s="208">
        <v>0</v>
      </c>
      <c r="F1489" s="208">
        <v>30000000</v>
      </c>
      <c r="G1489" s="208">
        <v>30000000</v>
      </c>
    </row>
    <row r="1490" spans="4:7">
      <c r="D1490" s="211" t="s">
        <v>1586</v>
      </c>
      <c r="E1490" s="208">
        <v>4768626</v>
      </c>
      <c r="F1490" s="208">
        <v>1</v>
      </c>
      <c r="G1490" s="208">
        <v>0</v>
      </c>
    </row>
    <row r="1491" spans="4:7">
      <c r="D1491" s="212" t="s">
        <v>1587</v>
      </c>
      <c r="E1491" s="208">
        <v>4768626</v>
      </c>
      <c r="F1491" s="208">
        <v>1</v>
      </c>
      <c r="G1491" s="208">
        <v>0</v>
      </c>
    </row>
    <row r="1492" spans="4:7">
      <c r="D1492" s="211" t="s">
        <v>1588</v>
      </c>
      <c r="E1492" s="208">
        <v>6731551</v>
      </c>
      <c r="F1492" s="208">
        <v>1705488</v>
      </c>
      <c r="G1492" s="208">
        <v>0</v>
      </c>
    </row>
    <row r="1493" spans="4:7">
      <c r="D1493" s="212" t="s">
        <v>1589</v>
      </c>
      <c r="E1493" s="208">
        <v>6731551</v>
      </c>
      <c r="F1493" s="208">
        <v>1705488</v>
      </c>
      <c r="G1493" s="208">
        <v>0</v>
      </c>
    </row>
    <row r="1494" spans="4:7">
      <c r="D1494" s="211" t="s">
        <v>4047</v>
      </c>
      <c r="E1494" s="208">
        <v>9743844</v>
      </c>
      <c r="F1494" s="208">
        <v>7000000</v>
      </c>
      <c r="G1494" s="208">
        <v>0</v>
      </c>
    </row>
    <row r="1495" spans="4:7">
      <c r="D1495" s="212" t="s">
        <v>2916</v>
      </c>
      <c r="E1495" s="208">
        <v>9743844</v>
      </c>
      <c r="F1495" s="208">
        <v>7000000</v>
      </c>
      <c r="G1495" s="208">
        <v>0</v>
      </c>
    </row>
    <row r="1496" spans="4:7">
      <c r="D1496" s="211" t="s">
        <v>1590</v>
      </c>
      <c r="E1496" s="208">
        <v>4768626</v>
      </c>
      <c r="F1496" s="208">
        <v>101</v>
      </c>
      <c r="G1496" s="208">
        <v>0</v>
      </c>
    </row>
    <row r="1497" spans="4:7">
      <c r="D1497" s="212" t="s">
        <v>1591</v>
      </c>
      <c r="E1497" s="208">
        <v>4768626</v>
      </c>
      <c r="F1497" s="208">
        <v>101</v>
      </c>
      <c r="G1497" s="208">
        <v>0</v>
      </c>
    </row>
    <row r="1498" spans="4:7">
      <c r="D1498" s="211" t="s">
        <v>2917</v>
      </c>
      <c r="E1498" s="208">
        <v>7762336</v>
      </c>
      <c r="F1498" s="208">
        <v>1</v>
      </c>
      <c r="G1498" s="208">
        <v>0</v>
      </c>
    </row>
    <row r="1499" spans="4:7">
      <c r="D1499" s="212" t="s">
        <v>2918</v>
      </c>
      <c r="E1499" s="208">
        <v>7762336</v>
      </c>
      <c r="F1499" s="208">
        <v>1</v>
      </c>
      <c r="G1499" s="208">
        <v>0</v>
      </c>
    </row>
    <row r="1500" spans="4:7">
      <c r="D1500" s="211" t="s">
        <v>2919</v>
      </c>
      <c r="E1500" s="208">
        <v>10870412</v>
      </c>
      <c r="F1500" s="208">
        <v>2</v>
      </c>
      <c r="G1500" s="208">
        <v>0</v>
      </c>
    </row>
    <row r="1501" spans="4:7">
      <c r="D1501" s="212" t="s">
        <v>4215</v>
      </c>
      <c r="E1501" s="208">
        <v>10870412</v>
      </c>
      <c r="F1501" s="208">
        <v>2</v>
      </c>
      <c r="G1501" s="208">
        <v>0</v>
      </c>
    </row>
    <row r="1502" spans="4:7">
      <c r="D1502" s="211" t="s">
        <v>2612</v>
      </c>
      <c r="E1502" s="208">
        <v>11025199</v>
      </c>
      <c r="F1502" s="208">
        <v>11025199</v>
      </c>
      <c r="G1502" s="208">
        <v>10473939</v>
      </c>
    </row>
    <row r="1503" spans="4:7">
      <c r="D1503" s="212" t="s">
        <v>2613</v>
      </c>
      <c r="E1503" s="208">
        <v>11025199</v>
      </c>
      <c r="F1503" s="208">
        <v>11025199</v>
      </c>
      <c r="G1503" s="208">
        <v>10473939</v>
      </c>
    </row>
    <row r="1504" spans="4:7">
      <c r="D1504" s="211" t="s">
        <v>3628</v>
      </c>
      <c r="E1504" s="208">
        <v>0</v>
      </c>
      <c r="F1504" s="208">
        <v>1993399.79</v>
      </c>
      <c r="G1504" s="208">
        <v>0</v>
      </c>
    </row>
    <row r="1505" spans="4:7">
      <c r="D1505" s="212" t="s">
        <v>3627</v>
      </c>
      <c r="E1505" s="208">
        <v>0</v>
      </c>
      <c r="F1505" s="208">
        <v>1993399.79</v>
      </c>
      <c r="G1505" s="208">
        <v>0</v>
      </c>
    </row>
    <row r="1506" spans="4:7">
      <c r="D1506" s="211" t="s">
        <v>3309</v>
      </c>
      <c r="E1506" s="208">
        <v>0</v>
      </c>
      <c r="F1506" s="208">
        <v>74646837.359999999</v>
      </c>
      <c r="G1506" s="208">
        <v>62950838.039999999</v>
      </c>
    </row>
    <row r="1507" spans="4:7">
      <c r="D1507" s="212" t="s">
        <v>3308</v>
      </c>
      <c r="E1507" s="208">
        <v>0</v>
      </c>
      <c r="F1507" s="208">
        <v>74646837.359999999</v>
      </c>
      <c r="G1507" s="208">
        <v>62950838.039999999</v>
      </c>
    </row>
    <row r="1508" spans="4:7">
      <c r="D1508" s="211" t="s">
        <v>2920</v>
      </c>
      <c r="E1508" s="208">
        <v>2000469</v>
      </c>
      <c r="F1508" s="208">
        <v>100469</v>
      </c>
      <c r="G1508" s="208">
        <v>0</v>
      </c>
    </row>
    <row r="1509" spans="4:7">
      <c r="D1509" s="212" t="s">
        <v>2921</v>
      </c>
      <c r="E1509" s="208">
        <v>2000469</v>
      </c>
      <c r="F1509" s="208">
        <v>100469</v>
      </c>
      <c r="G1509" s="208">
        <v>0</v>
      </c>
    </row>
    <row r="1510" spans="4:7">
      <c r="D1510" s="211" t="s">
        <v>403</v>
      </c>
      <c r="E1510" s="208">
        <v>8433540</v>
      </c>
      <c r="F1510" s="208">
        <v>9709274.3000000007</v>
      </c>
      <c r="G1510" s="208">
        <v>7694784.4000000004</v>
      </c>
    </row>
    <row r="1511" spans="4:7">
      <c r="D1511" s="212" t="s">
        <v>739</v>
      </c>
      <c r="E1511" s="208">
        <v>8433540</v>
      </c>
      <c r="F1511" s="208">
        <v>9709274.3000000007</v>
      </c>
      <c r="G1511" s="208">
        <v>7694784.4000000004</v>
      </c>
    </row>
    <row r="1512" spans="4:7">
      <c r="D1512" s="211" t="s">
        <v>404</v>
      </c>
      <c r="E1512" s="208">
        <v>54219027</v>
      </c>
      <c r="F1512" s="208">
        <v>155986721.74000001</v>
      </c>
      <c r="G1512" s="208">
        <v>126425828.11</v>
      </c>
    </row>
    <row r="1513" spans="4:7">
      <c r="D1513" s="212" t="s">
        <v>740</v>
      </c>
      <c r="E1513" s="208">
        <v>54219027</v>
      </c>
      <c r="F1513" s="208">
        <v>155986721.74000001</v>
      </c>
      <c r="G1513" s="208">
        <v>126425828.11</v>
      </c>
    </row>
    <row r="1514" spans="4:7">
      <c r="D1514" s="211" t="s">
        <v>2614</v>
      </c>
      <c r="E1514" s="208">
        <v>128185261</v>
      </c>
      <c r="F1514" s="208">
        <v>110759424.38999999</v>
      </c>
      <c r="G1514" s="208">
        <v>109915190.75999999</v>
      </c>
    </row>
    <row r="1515" spans="4:7">
      <c r="D1515" s="212" t="s">
        <v>2615</v>
      </c>
      <c r="E1515" s="208">
        <v>128185261</v>
      </c>
      <c r="F1515" s="208">
        <v>110759424.38999999</v>
      </c>
      <c r="G1515" s="208">
        <v>109915190.75999999</v>
      </c>
    </row>
    <row r="1516" spans="4:7">
      <c r="D1516" s="211" t="s">
        <v>2616</v>
      </c>
      <c r="E1516" s="208">
        <v>76402553</v>
      </c>
      <c r="F1516" s="208">
        <v>61905744</v>
      </c>
      <c r="G1516" s="208">
        <v>57837272.010000005</v>
      </c>
    </row>
    <row r="1517" spans="4:7">
      <c r="D1517" s="212" t="s">
        <v>2617</v>
      </c>
      <c r="E1517" s="208">
        <v>76402553</v>
      </c>
      <c r="F1517" s="208">
        <v>61905744</v>
      </c>
      <c r="G1517" s="208">
        <v>57837272.010000005</v>
      </c>
    </row>
    <row r="1518" spans="4:7">
      <c r="D1518" s="211" t="s">
        <v>2922</v>
      </c>
      <c r="E1518" s="208">
        <v>2631585</v>
      </c>
      <c r="F1518" s="208">
        <v>1</v>
      </c>
      <c r="G1518" s="208">
        <v>0</v>
      </c>
    </row>
    <row r="1519" spans="4:7">
      <c r="D1519" s="212" t="s">
        <v>2923</v>
      </c>
      <c r="E1519" s="208">
        <v>2631585</v>
      </c>
      <c r="F1519" s="208">
        <v>1</v>
      </c>
      <c r="G1519" s="208">
        <v>0</v>
      </c>
    </row>
    <row r="1520" spans="4:7">
      <c r="D1520" s="211" t="s">
        <v>405</v>
      </c>
      <c r="E1520" s="208">
        <v>22813453</v>
      </c>
      <c r="F1520" s="208">
        <v>1</v>
      </c>
      <c r="G1520" s="208">
        <v>0</v>
      </c>
    </row>
    <row r="1521" spans="4:7">
      <c r="D1521" s="212" t="s">
        <v>741</v>
      </c>
      <c r="E1521" s="208">
        <v>22813453</v>
      </c>
      <c r="F1521" s="208">
        <v>1</v>
      </c>
      <c r="G1521" s="208">
        <v>0</v>
      </c>
    </row>
    <row r="1522" spans="4:7">
      <c r="D1522" s="211" t="s">
        <v>3156</v>
      </c>
      <c r="E1522" s="208">
        <v>0</v>
      </c>
      <c r="F1522" s="208">
        <v>63664644.479999997</v>
      </c>
      <c r="G1522" s="208">
        <v>36090066.549999997</v>
      </c>
    </row>
    <row r="1523" spans="4:7">
      <c r="D1523" s="212" t="s">
        <v>3157</v>
      </c>
      <c r="E1523" s="208">
        <v>0</v>
      </c>
      <c r="F1523" s="208">
        <v>63664644.479999997</v>
      </c>
      <c r="G1523" s="208">
        <v>36090066.549999997</v>
      </c>
    </row>
    <row r="1524" spans="4:7">
      <c r="D1524" s="211" t="s">
        <v>2924</v>
      </c>
      <c r="E1524" s="208">
        <v>6305735</v>
      </c>
      <c r="F1524" s="208">
        <v>2</v>
      </c>
      <c r="G1524" s="208">
        <v>0</v>
      </c>
    </row>
    <row r="1525" spans="4:7">
      <c r="D1525" s="212" t="s">
        <v>2925</v>
      </c>
      <c r="E1525" s="208">
        <v>6305735</v>
      </c>
      <c r="F1525" s="208">
        <v>2</v>
      </c>
      <c r="G1525" s="208">
        <v>0</v>
      </c>
    </row>
    <row r="1526" spans="4:7">
      <c r="D1526" s="211" t="s">
        <v>406</v>
      </c>
      <c r="E1526" s="208">
        <v>86642840</v>
      </c>
      <c r="F1526" s="208">
        <v>60373156</v>
      </c>
      <c r="G1526" s="208">
        <v>60371550.100000001</v>
      </c>
    </row>
    <row r="1527" spans="4:7">
      <c r="D1527" s="212" t="s">
        <v>742</v>
      </c>
      <c r="E1527" s="208">
        <v>86642840</v>
      </c>
      <c r="F1527" s="208">
        <v>60373156</v>
      </c>
      <c r="G1527" s="208">
        <v>60371550.100000001</v>
      </c>
    </row>
    <row r="1528" spans="4:7">
      <c r="D1528" s="211" t="s">
        <v>2926</v>
      </c>
      <c r="E1528" s="208">
        <v>6767707</v>
      </c>
      <c r="F1528" s="208">
        <v>1</v>
      </c>
      <c r="G1528" s="208">
        <v>0</v>
      </c>
    </row>
    <row r="1529" spans="4:7">
      <c r="D1529" s="212" t="s">
        <v>2927</v>
      </c>
      <c r="E1529" s="208">
        <v>6767707</v>
      </c>
      <c r="F1529" s="208">
        <v>1</v>
      </c>
      <c r="G1529" s="208">
        <v>0</v>
      </c>
    </row>
    <row r="1530" spans="4:7">
      <c r="D1530" s="211" t="s">
        <v>2928</v>
      </c>
      <c r="E1530" s="208">
        <v>13525671</v>
      </c>
      <c r="F1530" s="208">
        <v>20000002</v>
      </c>
      <c r="G1530" s="208">
        <v>15094490.34</v>
      </c>
    </row>
    <row r="1531" spans="4:7">
      <c r="D1531" s="212" t="s">
        <v>2929</v>
      </c>
      <c r="E1531" s="208">
        <v>13525671</v>
      </c>
      <c r="F1531" s="208">
        <v>20000002</v>
      </c>
      <c r="G1531" s="208">
        <v>15094490.34</v>
      </c>
    </row>
    <row r="1532" spans="4:7">
      <c r="D1532" s="211" t="s">
        <v>3514</v>
      </c>
      <c r="E1532" s="208">
        <v>0</v>
      </c>
      <c r="F1532" s="208">
        <v>1332377.8899999999</v>
      </c>
      <c r="G1532" s="208">
        <v>0</v>
      </c>
    </row>
    <row r="1533" spans="4:7">
      <c r="D1533" s="212" t="s">
        <v>3513</v>
      </c>
      <c r="E1533" s="208">
        <v>0</v>
      </c>
      <c r="F1533" s="208">
        <v>1332377.8899999999</v>
      </c>
      <c r="G1533" s="208">
        <v>0</v>
      </c>
    </row>
    <row r="1534" spans="4:7">
      <c r="D1534" s="211" t="s">
        <v>4046</v>
      </c>
      <c r="E1534" s="208">
        <v>0</v>
      </c>
      <c r="F1534" s="208">
        <v>1332377.8899999999</v>
      </c>
      <c r="G1534" s="208">
        <v>0</v>
      </c>
    </row>
    <row r="1535" spans="4:7">
      <c r="D1535" s="212" t="s">
        <v>3512</v>
      </c>
      <c r="E1535" s="208">
        <v>0</v>
      </c>
      <c r="F1535" s="208">
        <v>1332377.8899999999</v>
      </c>
      <c r="G1535" s="208">
        <v>0</v>
      </c>
    </row>
    <row r="1536" spans="4:7">
      <c r="D1536" s="211" t="s">
        <v>2930</v>
      </c>
      <c r="E1536" s="208">
        <v>5324643</v>
      </c>
      <c r="F1536" s="208">
        <v>5028412</v>
      </c>
      <c r="G1536" s="208">
        <v>5028411</v>
      </c>
    </row>
    <row r="1537" spans="4:7">
      <c r="D1537" s="212" t="s">
        <v>2931</v>
      </c>
      <c r="E1537" s="208">
        <v>5324643</v>
      </c>
      <c r="F1537" s="208">
        <v>5028412</v>
      </c>
      <c r="G1537" s="208">
        <v>5028411</v>
      </c>
    </row>
    <row r="1538" spans="4:7">
      <c r="D1538" s="211" t="s">
        <v>3511</v>
      </c>
      <c r="E1538" s="208">
        <v>0</v>
      </c>
      <c r="F1538" s="208">
        <v>1332377.8899999999</v>
      </c>
      <c r="G1538" s="208">
        <v>0</v>
      </c>
    </row>
    <row r="1539" spans="4:7">
      <c r="D1539" s="212" t="s">
        <v>3510</v>
      </c>
      <c r="E1539" s="208">
        <v>0</v>
      </c>
      <c r="F1539" s="208">
        <v>1332377.8899999999</v>
      </c>
      <c r="G1539" s="208">
        <v>0</v>
      </c>
    </row>
    <row r="1540" spans="4:7">
      <c r="D1540" s="211" t="s">
        <v>4045</v>
      </c>
      <c r="E1540" s="208">
        <v>0</v>
      </c>
      <c r="F1540" s="208">
        <v>1875829.6</v>
      </c>
      <c r="G1540" s="208">
        <v>0</v>
      </c>
    </row>
    <row r="1541" spans="4:7">
      <c r="D1541" s="212" t="s">
        <v>3509</v>
      </c>
      <c r="E1541" s="208">
        <v>0</v>
      </c>
      <c r="F1541" s="208">
        <v>1875829.6</v>
      </c>
      <c r="G1541" s="208">
        <v>0</v>
      </c>
    </row>
    <row r="1542" spans="4:7">
      <c r="D1542" s="211" t="s">
        <v>407</v>
      </c>
      <c r="E1542" s="208">
        <v>9341726</v>
      </c>
      <c r="F1542" s="208">
        <v>27590818.98</v>
      </c>
      <c r="G1542" s="208">
        <v>23728271.329999998</v>
      </c>
    </row>
    <row r="1543" spans="4:7">
      <c r="D1543" s="212" t="s">
        <v>743</v>
      </c>
      <c r="E1543" s="208">
        <v>9341726</v>
      </c>
      <c r="F1543" s="208">
        <v>27590818.98</v>
      </c>
      <c r="G1543" s="208">
        <v>23728271.329999998</v>
      </c>
    </row>
    <row r="1544" spans="4:7">
      <c r="D1544" s="211" t="s">
        <v>3508</v>
      </c>
      <c r="E1544" s="208">
        <v>0</v>
      </c>
      <c r="F1544" s="208">
        <v>1332377.8899999999</v>
      </c>
      <c r="G1544" s="208">
        <v>0</v>
      </c>
    </row>
    <row r="1545" spans="4:7">
      <c r="D1545" s="212" t="s">
        <v>3507</v>
      </c>
      <c r="E1545" s="208">
        <v>0</v>
      </c>
      <c r="F1545" s="208">
        <v>1332377.8899999999</v>
      </c>
      <c r="G1545" s="208">
        <v>0</v>
      </c>
    </row>
    <row r="1546" spans="4:7">
      <c r="D1546" s="211" t="s">
        <v>3506</v>
      </c>
      <c r="E1546" s="208">
        <v>0</v>
      </c>
      <c r="F1546" s="208">
        <v>3114233.87</v>
      </c>
      <c r="G1546" s="208">
        <v>0</v>
      </c>
    </row>
    <row r="1547" spans="4:7">
      <c r="D1547" s="212" t="s">
        <v>3505</v>
      </c>
      <c r="E1547" s="208">
        <v>0</v>
      </c>
      <c r="F1547" s="208">
        <v>3114233.87</v>
      </c>
      <c r="G1547" s="208">
        <v>0</v>
      </c>
    </row>
    <row r="1548" spans="4:7">
      <c r="D1548" s="211" t="s">
        <v>3504</v>
      </c>
      <c r="E1548" s="208">
        <v>0</v>
      </c>
      <c r="F1548" s="208">
        <v>3114233.87</v>
      </c>
      <c r="G1548" s="208">
        <v>0</v>
      </c>
    </row>
    <row r="1549" spans="4:7">
      <c r="D1549" s="212" t="s">
        <v>3503</v>
      </c>
      <c r="E1549" s="208">
        <v>0</v>
      </c>
      <c r="F1549" s="208">
        <v>3114233.87</v>
      </c>
      <c r="G1549" s="208">
        <v>0</v>
      </c>
    </row>
    <row r="1550" spans="4:7">
      <c r="D1550" s="211" t="s">
        <v>2932</v>
      </c>
      <c r="E1550" s="208">
        <v>20271026</v>
      </c>
      <c r="F1550" s="208">
        <v>13095511</v>
      </c>
      <c r="G1550" s="208">
        <v>13095509.050000001</v>
      </c>
    </row>
    <row r="1551" spans="4:7">
      <c r="D1551" s="212" t="s">
        <v>2933</v>
      </c>
      <c r="E1551" s="208">
        <v>20271026</v>
      </c>
      <c r="F1551" s="208">
        <v>13095511</v>
      </c>
      <c r="G1551" s="208">
        <v>13095509.050000001</v>
      </c>
    </row>
    <row r="1552" spans="4:7">
      <c r="D1552" s="211" t="s">
        <v>408</v>
      </c>
      <c r="E1552" s="208">
        <v>12921512</v>
      </c>
      <c r="F1552" s="208">
        <v>1719426</v>
      </c>
      <c r="G1552" s="208">
        <v>0</v>
      </c>
    </row>
    <row r="1553" spans="4:7">
      <c r="D1553" s="212" t="s">
        <v>744</v>
      </c>
      <c r="E1553" s="208">
        <v>12921512</v>
      </c>
      <c r="F1553" s="208">
        <v>1719426</v>
      </c>
      <c r="G1553" s="208">
        <v>0</v>
      </c>
    </row>
    <row r="1554" spans="4:7">
      <c r="D1554" s="211" t="s">
        <v>3110</v>
      </c>
      <c r="E1554" s="208">
        <v>0</v>
      </c>
      <c r="F1554" s="208">
        <v>62951108.869999997</v>
      </c>
      <c r="G1554" s="208">
        <v>62951107.869999997</v>
      </c>
    </row>
    <row r="1555" spans="4:7">
      <c r="D1555" s="212" t="s">
        <v>3111</v>
      </c>
      <c r="E1555" s="208">
        <v>0</v>
      </c>
      <c r="F1555" s="208">
        <v>62951108.869999997</v>
      </c>
      <c r="G1555" s="208">
        <v>62951107.869999997</v>
      </c>
    </row>
    <row r="1556" spans="4:7">
      <c r="D1556" s="211" t="s">
        <v>409</v>
      </c>
      <c r="E1556" s="208">
        <v>120530102</v>
      </c>
      <c r="F1556" s="208">
        <v>94885886.189999998</v>
      </c>
      <c r="G1556" s="208">
        <v>83254854.030000001</v>
      </c>
    </row>
    <row r="1557" spans="4:7">
      <c r="D1557" s="212" t="s">
        <v>745</v>
      </c>
      <c r="E1557" s="208">
        <v>120530102</v>
      </c>
      <c r="F1557" s="208">
        <v>94885886.189999998</v>
      </c>
      <c r="G1557" s="208">
        <v>83254854.030000001</v>
      </c>
    </row>
    <row r="1558" spans="4:7">
      <c r="D1558" s="211" t="s">
        <v>3112</v>
      </c>
      <c r="E1558" s="208">
        <v>0</v>
      </c>
      <c r="F1558" s="208">
        <v>145000001</v>
      </c>
      <c r="G1558" s="208">
        <v>0</v>
      </c>
    </row>
    <row r="1559" spans="4:7">
      <c r="D1559" s="212" t="s">
        <v>3113</v>
      </c>
      <c r="E1559" s="208">
        <v>0</v>
      </c>
      <c r="F1559" s="208">
        <v>145000001</v>
      </c>
      <c r="G1559" s="208">
        <v>0</v>
      </c>
    </row>
    <row r="1560" spans="4:7">
      <c r="D1560" s="211" t="s">
        <v>1076</v>
      </c>
      <c r="E1560" s="208">
        <v>70732021</v>
      </c>
      <c r="F1560" s="208">
        <v>167415065.78000003</v>
      </c>
      <c r="G1560" s="208">
        <v>53442495.089999996</v>
      </c>
    </row>
    <row r="1561" spans="4:7">
      <c r="D1561" s="212" t="s">
        <v>1077</v>
      </c>
      <c r="E1561" s="208">
        <v>70732021</v>
      </c>
      <c r="F1561" s="208">
        <v>167415065.78000003</v>
      </c>
      <c r="G1561" s="208">
        <v>53442495.089999996</v>
      </c>
    </row>
    <row r="1562" spans="4:7">
      <c r="D1562" s="211" t="s">
        <v>3158</v>
      </c>
      <c r="E1562" s="208">
        <v>0</v>
      </c>
      <c r="F1562" s="208">
        <v>3453032.64</v>
      </c>
      <c r="G1562" s="208">
        <v>0</v>
      </c>
    </row>
    <row r="1563" spans="4:7">
      <c r="D1563" s="212" t="s">
        <v>3159</v>
      </c>
      <c r="E1563" s="208">
        <v>0</v>
      </c>
      <c r="F1563" s="208">
        <v>3453032.64</v>
      </c>
      <c r="G1563" s="208">
        <v>0</v>
      </c>
    </row>
    <row r="1564" spans="4:7">
      <c r="D1564" s="209" t="s">
        <v>283</v>
      </c>
      <c r="E1564" s="210">
        <v>311462403</v>
      </c>
      <c r="F1564" s="210">
        <v>271462403</v>
      </c>
      <c r="G1564" s="210">
        <v>101246703.03</v>
      </c>
    </row>
    <row r="1565" spans="4:7">
      <c r="D1565" s="211" t="s">
        <v>4044</v>
      </c>
      <c r="E1565" s="208">
        <v>311462403</v>
      </c>
      <c r="F1565" s="208">
        <v>271462403</v>
      </c>
      <c r="G1565" s="208">
        <v>101246703.03</v>
      </c>
    </row>
    <row r="1566" spans="4:7">
      <c r="D1566" s="212" t="s">
        <v>2618</v>
      </c>
      <c r="E1566" s="208">
        <v>311462403</v>
      </c>
      <c r="F1566" s="208">
        <v>271462403</v>
      </c>
      <c r="G1566" s="208">
        <v>101246703.03</v>
      </c>
    </row>
    <row r="1567" spans="4:7">
      <c r="D1567" s="178" t="s">
        <v>410</v>
      </c>
      <c r="E1567" s="208">
        <v>1084167292</v>
      </c>
      <c r="F1567" s="208">
        <v>2114702878.45</v>
      </c>
      <c r="G1567" s="208">
        <v>1845505393.03</v>
      </c>
    </row>
    <row r="1568" spans="4:7">
      <c r="D1568" s="209" t="s">
        <v>281</v>
      </c>
      <c r="E1568" s="210">
        <v>639694336</v>
      </c>
      <c r="F1568" s="210">
        <v>852696266.92999995</v>
      </c>
      <c r="G1568" s="210">
        <v>639923025.17000008</v>
      </c>
    </row>
    <row r="1569" spans="4:7">
      <c r="D1569" s="211" t="s">
        <v>411</v>
      </c>
      <c r="E1569" s="208">
        <v>48144998</v>
      </c>
      <c r="F1569" s="208">
        <v>0</v>
      </c>
      <c r="G1569" s="208">
        <v>0</v>
      </c>
    </row>
    <row r="1570" spans="4:7">
      <c r="D1570" s="212" t="s">
        <v>746</v>
      </c>
      <c r="E1570" s="208">
        <v>48144998</v>
      </c>
      <c r="F1570" s="208">
        <v>0</v>
      </c>
      <c r="G1570" s="208">
        <v>0</v>
      </c>
    </row>
    <row r="1571" spans="4:7">
      <c r="D1571" s="211" t="s">
        <v>412</v>
      </c>
      <c r="E1571" s="208">
        <v>53842756</v>
      </c>
      <c r="F1571" s="208">
        <v>48827756</v>
      </c>
      <c r="G1571" s="208">
        <v>31902598.710000001</v>
      </c>
    </row>
    <row r="1572" spans="4:7">
      <c r="D1572" s="212" t="s">
        <v>747</v>
      </c>
      <c r="E1572" s="208">
        <v>53842756</v>
      </c>
      <c r="F1572" s="208">
        <v>48827756</v>
      </c>
      <c r="G1572" s="208">
        <v>31902598.710000001</v>
      </c>
    </row>
    <row r="1573" spans="4:7">
      <c r="D1573" s="211" t="s">
        <v>1263</v>
      </c>
      <c r="E1573" s="208">
        <v>6606206</v>
      </c>
      <c r="F1573" s="208">
        <v>1.83</v>
      </c>
      <c r="G1573" s="208">
        <v>0</v>
      </c>
    </row>
    <row r="1574" spans="4:7">
      <c r="D1574" s="212" t="s">
        <v>1264</v>
      </c>
      <c r="E1574" s="208">
        <v>6606206</v>
      </c>
      <c r="F1574" s="208">
        <v>1.83</v>
      </c>
      <c r="G1574" s="208">
        <v>0</v>
      </c>
    </row>
    <row r="1575" spans="4:7">
      <c r="D1575" s="211" t="s">
        <v>1265</v>
      </c>
      <c r="E1575" s="208">
        <v>4628889</v>
      </c>
      <c r="F1575" s="208">
        <v>1.95</v>
      </c>
      <c r="G1575" s="208">
        <v>0</v>
      </c>
    </row>
    <row r="1576" spans="4:7">
      <c r="D1576" s="212" t="s">
        <v>1266</v>
      </c>
      <c r="E1576" s="208">
        <v>4628889</v>
      </c>
      <c r="F1576" s="208">
        <v>1.95</v>
      </c>
      <c r="G1576" s="208">
        <v>0</v>
      </c>
    </row>
    <row r="1577" spans="4:7">
      <c r="D1577" s="211" t="s">
        <v>4043</v>
      </c>
      <c r="E1577" s="208">
        <v>16215887</v>
      </c>
      <c r="F1577" s="208">
        <v>83768108.329999998</v>
      </c>
      <c r="G1577" s="208">
        <v>64263189.310000002</v>
      </c>
    </row>
    <row r="1578" spans="4:7">
      <c r="D1578" s="212" t="s">
        <v>2619</v>
      </c>
      <c r="E1578" s="208">
        <v>16215887</v>
      </c>
      <c r="F1578" s="208">
        <v>83768108.329999998</v>
      </c>
      <c r="G1578" s="208">
        <v>64263189.310000002</v>
      </c>
    </row>
    <row r="1579" spans="4:7">
      <c r="D1579" s="211" t="s">
        <v>1267</v>
      </c>
      <c r="E1579" s="208">
        <v>4628889</v>
      </c>
      <c r="F1579" s="208">
        <v>1.95</v>
      </c>
      <c r="G1579" s="208">
        <v>0</v>
      </c>
    </row>
    <row r="1580" spans="4:7">
      <c r="D1580" s="212" t="s">
        <v>1268</v>
      </c>
      <c r="E1580" s="208">
        <v>4628889</v>
      </c>
      <c r="F1580" s="208">
        <v>1.95</v>
      </c>
      <c r="G1580" s="208">
        <v>0</v>
      </c>
    </row>
    <row r="1581" spans="4:7">
      <c r="D1581" s="211" t="s">
        <v>1269</v>
      </c>
      <c r="E1581" s="208">
        <v>4628889</v>
      </c>
      <c r="F1581" s="208">
        <v>5207500.2</v>
      </c>
      <c r="G1581" s="208">
        <v>0</v>
      </c>
    </row>
    <row r="1582" spans="4:7">
      <c r="D1582" s="212" t="s">
        <v>1270</v>
      </c>
      <c r="E1582" s="208">
        <v>4628889</v>
      </c>
      <c r="F1582" s="208">
        <v>5207500.2</v>
      </c>
      <c r="G1582" s="208">
        <v>0</v>
      </c>
    </row>
    <row r="1583" spans="4:7">
      <c r="D1583" s="211" t="s">
        <v>1271</v>
      </c>
      <c r="E1583" s="208">
        <v>11116179</v>
      </c>
      <c r="F1583" s="208">
        <v>1.37</v>
      </c>
      <c r="G1583" s="208">
        <v>0</v>
      </c>
    </row>
    <row r="1584" spans="4:7">
      <c r="D1584" s="212" t="s">
        <v>1272</v>
      </c>
      <c r="E1584" s="208">
        <v>11116179</v>
      </c>
      <c r="F1584" s="208">
        <v>1.37</v>
      </c>
      <c r="G1584" s="208">
        <v>0</v>
      </c>
    </row>
    <row r="1585" spans="4:7">
      <c r="D1585" s="211" t="s">
        <v>1273</v>
      </c>
      <c r="E1585" s="208">
        <v>4628889</v>
      </c>
      <c r="F1585" s="208">
        <v>1.95</v>
      </c>
      <c r="G1585" s="208">
        <v>0</v>
      </c>
    </row>
    <row r="1586" spans="4:7">
      <c r="D1586" s="212" t="s">
        <v>1274</v>
      </c>
      <c r="E1586" s="208">
        <v>4628889</v>
      </c>
      <c r="F1586" s="208">
        <v>1.95</v>
      </c>
      <c r="G1586" s="208">
        <v>0</v>
      </c>
    </row>
    <row r="1587" spans="4:7">
      <c r="D1587" s="211" t="s">
        <v>4042</v>
      </c>
      <c r="E1587" s="208">
        <v>6606206</v>
      </c>
      <c r="F1587" s="208">
        <v>1.83</v>
      </c>
      <c r="G1587" s="208">
        <v>0</v>
      </c>
    </row>
    <row r="1588" spans="4:7">
      <c r="D1588" s="212" t="s">
        <v>1275</v>
      </c>
      <c r="E1588" s="208">
        <v>6606206</v>
      </c>
      <c r="F1588" s="208">
        <v>1.83</v>
      </c>
      <c r="G1588" s="208">
        <v>0</v>
      </c>
    </row>
    <row r="1589" spans="4:7">
      <c r="D1589" s="211" t="s">
        <v>2702</v>
      </c>
      <c r="E1589" s="208">
        <v>15283509</v>
      </c>
      <c r="F1589" s="208">
        <v>70401437</v>
      </c>
      <c r="G1589" s="208">
        <v>39184123.109999999</v>
      </c>
    </row>
    <row r="1590" spans="4:7">
      <c r="D1590" s="212" t="s">
        <v>749</v>
      </c>
      <c r="E1590" s="208">
        <v>15283509</v>
      </c>
      <c r="F1590" s="208">
        <v>70401437</v>
      </c>
      <c r="G1590" s="208">
        <v>39184123.109999999</v>
      </c>
    </row>
    <row r="1591" spans="4:7">
      <c r="D1591" s="211" t="s">
        <v>1276</v>
      </c>
      <c r="E1591" s="208">
        <v>4628889</v>
      </c>
      <c r="F1591" s="208">
        <v>1.95</v>
      </c>
      <c r="G1591" s="208">
        <v>0</v>
      </c>
    </row>
    <row r="1592" spans="4:7">
      <c r="D1592" s="212" t="s">
        <v>1277</v>
      </c>
      <c r="E1592" s="208">
        <v>4628889</v>
      </c>
      <c r="F1592" s="208">
        <v>1.95</v>
      </c>
      <c r="G1592" s="208">
        <v>0</v>
      </c>
    </row>
    <row r="1593" spans="4:7">
      <c r="D1593" s="211" t="s">
        <v>3692</v>
      </c>
      <c r="E1593" s="208">
        <v>0</v>
      </c>
      <c r="F1593" s="208">
        <v>59213587.549999997</v>
      </c>
      <c r="G1593" s="208">
        <v>59213587.549999997</v>
      </c>
    </row>
    <row r="1594" spans="4:7">
      <c r="D1594" s="212" t="s">
        <v>3691</v>
      </c>
      <c r="E1594" s="208">
        <v>0</v>
      </c>
      <c r="F1594" s="208">
        <v>59213587.549999997</v>
      </c>
      <c r="G1594" s="208">
        <v>59213587.549999997</v>
      </c>
    </row>
    <row r="1595" spans="4:7">
      <c r="D1595" s="211" t="s">
        <v>414</v>
      </c>
      <c r="E1595" s="208">
        <v>2462758</v>
      </c>
      <c r="F1595" s="208">
        <v>16674946.49</v>
      </c>
      <c r="G1595" s="208">
        <v>14623978.300000001</v>
      </c>
    </row>
    <row r="1596" spans="4:7">
      <c r="D1596" s="212" t="s">
        <v>750</v>
      </c>
      <c r="E1596" s="208">
        <v>2462758</v>
      </c>
      <c r="F1596" s="208">
        <v>16674946.49</v>
      </c>
      <c r="G1596" s="208">
        <v>14623978.300000001</v>
      </c>
    </row>
    <row r="1597" spans="4:7">
      <c r="D1597" s="211" t="s">
        <v>1010</v>
      </c>
      <c r="E1597" s="208">
        <v>22919703</v>
      </c>
      <c r="F1597" s="208">
        <v>138919703</v>
      </c>
      <c r="G1597" s="208">
        <v>138919703</v>
      </c>
    </row>
    <row r="1598" spans="4:7">
      <c r="D1598" s="212" t="s">
        <v>1011</v>
      </c>
      <c r="E1598" s="208">
        <v>22919703</v>
      </c>
      <c r="F1598" s="208">
        <v>138919703</v>
      </c>
      <c r="G1598" s="208">
        <v>138919703</v>
      </c>
    </row>
    <row r="1599" spans="4:7">
      <c r="D1599" s="211" t="s">
        <v>1012</v>
      </c>
      <c r="E1599" s="208">
        <v>40346822</v>
      </c>
      <c r="F1599" s="208">
        <v>42811486</v>
      </c>
      <c r="G1599" s="208">
        <v>42811486</v>
      </c>
    </row>
    <row r="1600" spans="4:7">
      <c r="D1600" s="212" t="s">
        <v>1013</v>
      </c>
      <c r="E1600" s="208">
        <v>40346822</v>
      </c>
      <c r="F1600" s="208">
        <v>42811486</v>
      </c>
      <c r="G1600" s="208">
        <v>42811486</v>
      </c>
    </row>
    <row r="1601" spans="4:7">
      <c r="D1601" s="211" t="s">
        <v>1014</v>
      </c>
      <c r="E1601" s="208">
        <v>17015757</v>
      </c>
      <c r="F1601" s="208">
        <v>20932802</v>
      </c>
      <c r="G1601" s="208">
        <v>20932802</v>
      </c>
    </row>
    <row r="1602" spans="4:7">
      <c r="D1602" s="212" t="s">
        <v>1015</v>
      </c>
      <c r="E1602" s="208">
        <v>17015757</v>
      </c>
      <c r="F1602" s="208">
        <v>20932802</v>
      </c>
      <c r="G1602" s="208">
        <v>20932802</v>
      </c>
    </row>
    <row r="1603" spans="4:7">
      <c r="D1603" s="211" t="s">
        <v>415</v>
      </c>
      <c r="E1603" s="208">
        <v>3944668</v>
      </c>
      <c r="F1603" s="208">
        <v>9174076.1500000004</v>
      </c>
      <c r="G1603" s="208">
        <v>0</v>
      </c>
    </row>
    <row r="1604" spans="4:7">
      <c r="D1604" s="212" t="s">
        <v>751</v>
      </c>
      <c r="E1604" s="208">
        <v>3944668</v>
      </c>
      <c r="F1604" s="208">
        <v>9174076.1500000004</v>
      </c>
      <c r="G1604" s="208">
        <v>0</v>
      </c>
    </row>
    <row r="1605" spans="4:7">
      <c r="D1605" s="211" t="s">
        <v>4035</v>
      </c>
      <c r="E1605" s="208">
        <v>12356357</v>
      </c>
      <c r="F1605" s="208">
        <v>5830571</v>
      </c>
      <c r="G1605" s="208">
        <v>5830571</v>
      </c>
    </row>
    <row r="1606" spans="4:7">
      <c r="D1606" s="212" t="s">
        <v>1016</v>
      </c>
      <c r="E1606" s="208">
        <v>12356357</v>
      </c>
      <c r="F1606" s="208">
        <v>5830571</v>
      </c>
      <c r="G1606" s="208">
        <v>5830571</v>
      </c>
    </row>
    <row r="1607" spans="4:7">
      <c r="D1607" s="211" t="s">
        <v>1017</v>
      </c>
      <c r="E1607" s="208">
        <v>610441</v>
      </c>
      <c r="F1607" s="208">
        <v>610441</v>
      </c>
      <c r="G1607" s="208">
        <v>0</v>
      </c>
    </row>
    <row r="1608" spans="4:7">
      <c r="D1608" s="212" t="s">
        <v>1018</v>
      </c>
      <c r="E1608" s="208">
        <v>610441</v>
      </c>
      <c r="F1608" s="208">
        <v>610441</v>
      </c>
      <c r="G1608" s="208">
        <v>0</v>
      </c>
    </row>
    <row r="1609" spans="4:7">
      <c r="D1609" s="211" t="s">
        <v>4041</v>
      </c>
      <c r="E1609" s="208">
        <v>0</v>
      </c>
      <c r="F1609" s="208">
        <v>9996385.5500000007</v>
      </c>
      <c r="G1609" s="208">
        <v>8334827.7999999998</v>
      </c>
    </row>
    <row r="1610" spans="4:7">
      <c r="D1610" s="212" t="s">
        <v>3752</v>
      </c>
      <c r="E1610" s="208">
        <v>0</v>
      </c>
      <c r="F1610" s="208">
        <v>1688596.83</v>
      </c>
      <c r="G1610" s="208">
        <v>1688596.83</v>
      </c>
    </row>
    <row r="1611" spans="4:7">
      <c r="D1611" s="212" t="s">
        <v>3690</v>
      </c>
      <c r="E1611" s="208">
        <v>0</v>
      </c>
      <c r="F1611" s="208">
        <v>8307788.7199999997</v>
      </c>
      <c r="G1611" s="208">
        <v>6646230.9699999997</v>
      </c>
    </row>
    <row r="1612" spans="4:7">
      <c r="D1612" s="211" t="s">
        <v>2703</v>
      </c>
      <c r="E1612" s="208">
        <v>2285637</v>
      </c>
      <c r="F1612" s="208">
        <v>23494070.940000001</v>
      </c>
      <c r="G1612" s="208">
        <v>20945871.670000002</v>
      </c>
    </row>
    <row r="1613" spans="4:7">
      <c r="D1613" s="212" t="s">
        <v>1404</v>
      </c>
      <c r="E1613" s="208">
        <v>2285637</v>
      </c>
      <c r="F1613" s="208">
        <v>23494070.940000001</v>
      </c>
      <c r="G1613" s="208">
        <v>20945871.670000002</v>
      </c>
    </row>
    <row r="1614" spans="4:7">
      <c r="D1614" s="211" t="s">
        <v>4040</v>
      </c>
      <c r="E1614" s="208">
        <v>5397370</v>
      </c>
      <c r="F1614" s="208">
        <v>0</v>
      </c>
      <c r="G1614" s="208">
        <v>0</v>
      </c>
    </row>
    <row r="1615" spans="4:7">
      <c r="D1615" s="212" t="s">
        <v>2934</v>
      </c>
      <c r="E1615" s="208">
        <v>5397370</v>
      </c>
      <c r="F1615" s="208">
        <v>0</v>
      </c>
      <c r="G1615" s="208">
        <v>0</v>
      </c>
    </row>
    <row r="1616" spans="4:7">
      <c r="D1616" s="211" t="s">
        <v>1019</v>
      </c>
      <c r="E1616" s="208">
        <v>9338239</v>
      </c>
      <c r="F1616" s="208">
        <v>12412572</v>
      </c>
      <c r="G1616" s="208">
        <v>12412572</v>
      </c>
    </row>
    <row r="1617" spans="4:7">
      <c r="D1617" s="212" t="s">
        <v>1020</v>
      </c>
      <c r="E1617" s="208">
        <v>9338239</v>
      </c>
      <c r="F1617" s="208">
        <v>12412572</v>
      </c>
      <c r="G1617" s="208">
        <v>12412572</v>
      </c>
    </row>
    <row r="1618" spans="4:7">
      <c r="D1618" s="211" t="s">
        <v>2935</v>
      </c>
      <c r="E1618" s="208">
        <v>45672959</v>
      </c>
      <c r="F1618" s="208">
        <v>50000001</v>
      </c>
      <c r="G1618" s="208">
        <v>0</v>
      </c>
    </row>
    <row r="1619" spans="4:7">
      <c r="D1619" s="212" t="s">
        <v>2936</v>
      </c>
      <c r="E1619" s="208">
        <v>45672959</v>
      </c>
      <c r="F1619" s="208">
        <v>50000001</v>
      </c>
      <c r="G1619" s="208">
        <v>0</v>
      </c>
    </row>
    <row r="1620" spans="4:7">
      <c r="D1620" s="211" t="s">
        <v>2937</v>
      </c>
      <c r="E1620" s="208">
        <v>35611396</v>
      </c>
      <c r="F1620" s="208">
        <v>60000001</v>
      </c>
      <c r="G1620" s="208">
        <v>25450521.329999998</v>
      </c>
    </row>
    <row r="1621" spans="4:7">
      <c r="D1621" s="212" t="s">
        <v>4214</v>
      </c>
      <c r="E1621" s="208">
        <v>35611396</v>
      </c>
      <c r="F1621" s="208">
        <v>60000001</v>
      </c>
      <c r="G1621" s="208">
        <v>25450521.329999998</v>
      </c>
    </row>
    <row r="1622" spans="4:7">
      <c r="D1622" s="211" t="s">
        <v>416</v>
      </c>
      <c r="E1622" s="208">
        <v>5157222</v>
      </c>
      <c r="F1622" s="208">
        <v>2790706</v>
      </c>
      <c r="G1622" s="208">
        <v>0</v>
      </c>
    </row>
    <row r="1623" spans="4:7">
      <c r="D1623" s="212" t="s">
        <v>752</v>
      </c>
      <c r="E1623" s="208">
        <v>5157222</v>
      </c>
      <c r="F1623" s="208">
        <v>2790706</v>
      </c>
      <c r="G1623" s="208">
        <v>0</v>
      </c>
    </row>
    <row r="1624" spans="4:7">
      <c r="D1624" s="211" t="s">
        <v>4034</v>
      </c>
      <c r="E1624" s="208">
        <v>34220179</v>
      </c>
      <c r="F1624" s="208">
        <v>34220179</v>
      </c>
      <c r="G1624" s="208">
        <v>34220179</v>
      </c>
    </row>
    <row r="1625" spans="4:7">
      <c r="D1625" s="212" t="s">
        <v>1021</v>
      </c>
      <c r="E1625" s="208">
        <v>34220179</v>
      </c>
      <c r="F1625" s="208">
        <v>34220179</v>
      </c>
      <c r="G1625" s="208">
        <v>34220179</v>
      </c>
    </row>
    <row r="1626" spans="4:7">
      <c r="D1626" s="211" t="s">
        <v>2938</v>
      </c>
      <c r="E1626" s="208">
        <v>3809298</v>
      </c>
      <c r="F1626" s="208">
        <v>229212.79999999999</v>
      </c>
      <c r="G1626" s="208">
        <v>0</v>
      </c>
    </row>
    <row r="1627" spans="4:7">
      <c r="D1627" s="212" t="s">
        <v>2939</v>
      </c>
      <c r="E1627" s="208">
        <v>3809298</v>
      </c>
      <c r="F1627" s="208">
        <v>229212.79999999999</v>
      </c>
      <c r="G1627" s="208">
        <v>0</v>
      </c>
    </row>
    <row r="1628" spans="4:7">
      <c r="D1628" s="211" t="s">
        <v>2181</v>
      </c>
      <c r="E1628" s="208">
        <v>4802120</v>
      </c>
      <c r="F1628" s="208">
        <v>0</v>
      </c>
      <c r="G1628" s="208">
        <v>0</v>
      </c>
    </row>
    <row r="1629" spans="4:7">
      <c r="D1629" s="212" t="s">
        <v>2182</v>
      </c>
      <c r="E1629" s="208">
        <v>4802120</v>
      </c>
      <c r="F1629" s="208">
        <v>0</v>
      </c>
      <c r="G1629" s="208">
        <v>0</v>
      </c>
    </row>
    <row r="1630" spans="4:7">
      <c r="D1630" s="211" t="s">
        <v>4039</v>
      </c>
      <c r="E1630" s="208">
        <v>3809297</v>
      </c>
      <c r="F1630" s="208">
        <v>229211.74</v>
      </c>
      <c r="G1630" s="208">
        <v>0</v>
      </c>
    </row>
    <row r="1631" spans="4:7">
      <c r="D1631" s="212" t="s">
        <v>2940</v>
      </c>
      <c r="E1631" s="208">
        <v>3809297</v>
      </c>
      <c r="F1631" s="208">
        <v>229211.74</v>
      </c>
      <c r="G1631" s="208">
        <v>0</v>
      </c>
    </row>
    <row r="1632" spans="4:7">
      <c r="D1632" s="211" t="s">
        <v>2183</v>
      </c>
      <c r="E1632" s="208">
        <v>6779437</v>
      </c>
      <c r="F1632" s="208">
        <v>2</v>
      </c>
      <c r="G1632" s="208">
        <v>0</v>
      </c>
    </row>
    <row r="1633" spans="4:7">
      <c r="D1633" s="212" t="s">
        <v>2184</v>
      </c>
      <c r="E1633" s="208">
        <v>6779437</v>
      </c>
      <c r="F1633" s="208">
        <v>2</v>
      </c>
      <c r="G1633" s="208">
        <v>0</v>
      </c>
    </row>
    <row r="1634" spans="4:7">
      <c r="D1634" s="211" t="s">
        <v>2185</v>
      </c>
      <c r="E1634" s="208">
        <v>11289410</v>
      </c>
      <c r="F1634" s="208">
        <v>1</v>
      </c>
      <c r="G1634" s="208">
        <v>0</v>
      </c>
    </row>
    <row r="1635" spans="4:7">
      <c r="D1635" s="212" t="s">
        <v>2186</v>
      </c>
      <c r="E1635" s="208">
        <v>11289410</v>
      </c>
      <c r="F1635" s="208">
        <v>1</v>
      </c>
      <c r="G1635" s="208">
        <v>0</v>
      </c>
    </row>
    <row r="1636" spans="4:7">
      <c r="D1636" s="211" t="s">
        <v>2187</v>
      </c>
      <c r="E1636" s="208">
        <v>4802120</v>
      </c>
      <c r="F1636" s="208">
        <v>1</v>
      </c>
      <c r="G1636" s="208">
        <v>0</v>
      </c>
    </row>
    <row r="1637" spans="4:7">
      <c r="D1637" s="212" t="s">
        <v>2188</v>
      </c>
      <c r="E1637" s="208">
        <v>4802120</v>
      </c>
      <c r="F1637" s="208">
        <v>1</v>
      </c>
      <c r="G1637" s="208">
        <v>0</v>
      </c>
    </row>
    <row r="1638" spans="4:7">
      <c r="D1638" s="211" t="s">
        <v>2620</v>
      </c>
      <c r="E1638" s="208">
        <v>35629602</v>
      </c>
      <c r="F1638" s="208">
        <v>29662190</v>
      </c>
      <c r="G1638" s="208">
        <v>20169202.960000001</v>
      </c>
    </row>
    <row r="1639" spans="4:7">
      <c r="D1639" s="212" t="s">
        <v>2621</v>
      </c>
      <c r="E1639" s="208">
        <v>35629602</v>
      </c>
      <c r="F1639" s="208">
        <v>29662190</v>
      </c>
      <c r="G1639" s="208">
        <v>20169202.960000001</v>
      </c>
    </row>
    <row r="1640" spans="4:7">
      <c r="D1640" s="211" t="s">
        <v>2189</v>
      </c>
      <c r="E1640" s="208">
        <v>6779437</v>
      </c>
      <c r="F1640" s="208">
        <v>1</v>
      </c>
      <c r="G1640" s="208">
        <v>0</v>
      </c>
    </row>
    <row r="1641" spans="4:7">
      <c r="D1641" s="212" t="s">
        <v>2190</v>
      </c>
      <c r="E1641" s="208">
        <v>6779437</v>
      </c>
      <c r="F1641" s="208">
        <v>1</v>
      </c>
      <c r="G1641" s="208">
        <v>0</v>
      </c>
    </row>
    <row r="1642" spans="4:7">
      <c r="D1642" s="211" t="s">
        <v>2191</v>
      </c>
      <c r="E1642" s="208">
        <v>6779437</v>
      </c>
      <c r="F1642" s="208">
        <v>1</v>
      </c>
      <c r="G1642" s="208">
        <v>0</v>
      </c>
    </row>
    <row r="1643" spans="4:7">
      <c r="D1643" s="212" t="s">
        <v>2192</v>
      </c>
      <c r="E1643" s="208">
        <v>6779437</v>
      </c>
      <c r="F1643" s="208">
        <v>1</v>
      </c>
      <c r="G1643" s="208">
        <v>0</v>
      </c>
    </row>
    <row r="1644" spans="4:7">
      <c r="D1644" s="211" t="s">
        <v>2941</v>
      </c>
      <c r="E1644" s="208">
        <v>2216381</v>
      </c>
      <c r="F1644" s="208">
        <v>2216381</v>
      </c>
      <c r="G1644" s="208">
        <v>0</v>
      </c>
    </row>
    <row r="1645" spans="4:7">
      <c r="D1645" s="212" t="s">
        <v>2942</v>
      </c>
      <c r="E1645" s="208">
        <v>2216381</v>
      </c>
      <c r="F1645" s="208">
        <v>2216381</v>
      </c>
      <c r="G1645" s="208">
        <v>0</v>
      </c>
    </row>
    <row r="1646" spans="4:7">
      <c r="D1646" s="211" t="s">
        <v>2943</v>
      </c>
      <c r="E1646" s="208">
        <v>2068370</v>
      </c>
      <c r="F1646" s="208">
        <v>1068370</v>
      </c>
      <c r="G1646" s="208">
        <v>0</v>
      </c>
    </row>
    <row r="1647" spans="4:7">
      <c r="D1647" s="212" t="s">
        <v>2944</v>
      </c>
      <c r="E1647" s="208">
        <v>2068370</v>
      </c>
      <c r="F1647" s="208">
        <v>1068370</v>
      </c>
      <c r="G1647" s="208">
        <v>0</v>
      </c>
    </row>
    <row r="1648" spans="4:7">
      <c r="D1648" s="211" t="s">
        <v>2945</v>
      </c>
      <c r="E1648" s="208">
        <v>4366049</v>
      </c>
      <c r="F1648" s="208">
        <v>366049</v>
      </c>
      <c r="G1648" s="208">
        <v>0</v>
      </c>
    </row>
    <row r="1649" spans="4:7">
      <c r="D1649" s="212" t="s">
        <v>2946</v>
      </c>
      <c r="E1649" s="208">
        <v>4366049</v>
      </c>
      <c r="F1649" s="208">
        <v>366049</v>
      </c>
      <c r="G1649" s="208">
        <v>0</v>
      </c>
    </row>
    <row r="1650" spans="4:7">
      <c r="D1650" s="211" t="s">
        <v>1078</v>
      </c>
      <c r="E1650" s="208">
        <v>84991579</v>
      </c>
      <c r="F1650" s="208">
        <v>84991579.349999994</v>
      </c>
      <c r="G1650" s="208">
        <v>74088754.430000007</v>
      </c>
    </row>
    <row r="1651" spans="4:7">
      <c r="D1651" s="212" t="s">
        <v>1079</v>
      </c>
      <c r="E1651" s="208">
        <v>84991579</v>
      </c>
      <c r="F1651" s="208">
        <v>84991579.349999994</v>
      </c>
      <c r="G1651" s="208">
        <v>74088754.430000007</v>
      </c>
    </row>
    <row r="1652" spans="4:7">
      <c r="D1652" s="211" t="s">
        <v>2622</v>
      </c>
      <c r="E1652" s="208">
        <v>43272105</v>
      </c>
      <c r="F1652" s="208">
        <v>38646924</v>
      </c>
      <c r="G1652" s="208">
        <v>26619057</v>
      </c>
    </row>
    <row r="1653" spans="4:7">
      <c r="D1653" s="212" t="s">
        <v>2623</v>
      </c>
      <c r="E1653" s="208">
        <v>43272105</v>
      </c>
      <c r="F1653" s="208">
        <v>38646924</v>
      </c>
      <c r="G1653" s="208">
        <v>26619057</v>
      </c>
    </row>
    <row r="1654" spans="4:7">
      <c r="D1654" s="209" t="s">
        <v>283</v>
      </c>
      <c r="E1654" s="210">
        <v>20543149</v>
      </c>
      <c r="F1654" s="210">
        <v>153721975.19999999</v>
      </c>
      <c r="G1654" s="210">
        <v>116751114.86000001</v>
      </c>
    </row>
    <row r="1655" spans="4:7">
      <c r="D1655" s="211" t="s">
        <v>413</v>
      </c>
      <c r="E1655" s="208">
        <v>0</v>
      </c>
      <c r="F1655" s="208">
        <v>115000000</v>
      </c>
      <c r="G1655" s="208">
        <v>92529191</v>
      </c>
    </row>
    <row r="1656" spans="4:7">
      <c r="D1656" s="212" t="s">
        <v>748</v>
      </c>
      <c r="E1656" s="208">
        <v>0</v>
      </c>
      <c r="F1656" s="208">
        <v>115000000</v>
      </c>
      <c r="G1656" s="208">
        <v>92529191</v>
      </c>
    </row>
    <row r="1657" spans="4:7">
      <c r="D1657" s="211" t="s">
        <v>4038</v>
      </c>
      <c r="E1657" s="208">
        <v>0</v>
      </c>
      <c r="F1657" s="208">
        <v>5618412.3300000001</v>
      </c>
      <c r="G1657" s="208">
        <v>2545815.7599999998</v>
      </c>
    </row>
    <row r="1658" spans="4:7">
      <c r="D1658" s="212" t="s">
        <v>3160</v>
      </c>
      <c r="E1658" s="208">
        <v>0</v>
      </c>
      <c r="F1658" s="208">
        <v>5618412.3300000001</v>
      </c>
      <c r="G1658" s="208">
        <v>2545815.7599999998</v>
      </c>
    </row>
    <row r="1659" spans="4:7">
      <c r="D1659" s="211" t="s">
        <v>4037</v>
      </c>
      <c r="E1659" s="208">
        <v>225317</v>
      </c>
      <c r="F1659" s="208">
        <v>0</v>
      </c>
      <c r="G1659" s="208">
        <v>0</v>
      </c>
    </row>
    <row r="1660" spans="4:7">
      <c r="D1660" s="212" t="s">
        <v>2522</v>
      </c>
      <c r="E1660" s="208">
        <v>225317</v>
      </c>
      <c r="F1660" s="208">
        <v>0</v>
      </c>
      <c r="G1660" s="208">
        <v>0</v>
      </c>
    </row>
    <row r="1661" spans="4:7">
      <c r="D1661" s="211" t="s">
        <v>4036</v>
      </c>
      <c r="E1661" s="208">
        <v>20317832</v>
      </c>
      <c r="F1661" s="208">
        <v>33103562.870000001</v>
      </c>
      <c r="G1661" s="208">
        <v>21676108.100000001</v>
      </c>
    </row>
    <row r="1662" spans="4:7">
      <c r="D1662" s="212" t="s">
        <v>2523</v>
      </c>
      <c r="E1662" s="208">
        <v>20317832</v>
      </c>
      <c r="F1662" s="208">
        <v>33103562.870000001</v>
      </c>
      <c r="G1662" s="208">
        <v>21676108.100000001</v>
      </c>
    </row>
    <row r="1663" spans="4:7">
      <c r="D1663" s="211" t="s">
        <v>3216</v>
      </c>
      <c r="E1663" s="208">
        <v>0</v>
      </c>
      <c r="F1663" s="208">
        <v>0</v>
      </c>
      <c r="G1663" s="208">
        <v>0</v>
      </c>
    </row>
    <row r="1664" spans="4:7">
      <c r="D1664" s="212" t="s">
        <v>3215</v>
      </c>
      <c r="E1664" s="208">
        <v>0</v>
      </c>
      <c r="F1664" s="208">
        <v>0</v>
      </c>
      <c r="G1664" s="208">
        <v>0</v>
      </c>
    </row>
    <row r="1665" spans="4:7">
      <c r="D1665" s="209" t="s">
        <v>298</v>
      </c>
      <c r="E1665" s="210">
        <v>423929807</v>
      </c>
      <c r="F1665" s="210">
        <v>1108284636.3199999</v>
      </c>
      <c r="G1665" s="210">
        <v>1088831253</v>
      </c>
    </row>
    <row r="1666" spans="4:7">
      <c r="D1666" s="211" t="s">
        <v>413</v>
      </c>
      <c r="E1666" s="208">
        <v>423929807</v>
      </c>
      <c r="F1666" s="208">
        <v>426733547.31999999</v>
      </c>
      <c r="G1666" s="208">
        <v>426733546.47000003</v>
      </c>
    </row>
    <row r="1667" spans="4:7">
      <c r="D1667" s="212" t="s">
        <v>748</v>
      </c>
      <c r="E1667" s="208">
        <v>423929807</v>
      </c>
      <c r="F1667" s="208">
        <v>426733547.31999999</v>
      </c>
      <c r="G1667" s="208">
        <v>426733546.47000003</v>
      </c>
    </row>
    <row r="1668" spans="4:7">
      <c r="D1668" s="211" t="s">
        <v>1012</v>
      </c>
      <c r="E1668" s="208">
        <v>0</v>
      </c>
      <c r="F1668" s="208">
        <v>90000000</v>
      </c>
      <c r="G1668" s="208">
        <v>90000000</v>
      </c>
    </row>
    <row r="1669" spans="4:7">
      <c r="D1669" s="212" t="s">
        <v>1013</v>
      </c>
      <c r="E1669" s="208">
        <v>0</v>
      </c>
      <c r="F1669" s="208">
        <v>90000000</v>
      </c>
      <c r="G1669" s="208">
        <v>90000000</v>
      </c>
    </row>
    <row r="1670" spans="4:7">
      <c r="D1670" s="211" t="s">
        <v>1014</v>
      </c>
      <c r="E1670" s="208">
        <v>0</v>
      </c>
      <c r="F1670" s="208">
        <v>16551089</v>
      </c>
      <c r="G1670" s="208">
        <v>16551089</v>
      </c>
    </row>
    <row r="1671" spans="4:7">
      <c r="D1671" s="212" t="s">
        <v>1015</v>
      </c>
      <c r="E1671" s="208">
        <v>0</v>
      </c>
      <c r="F1671" s="208">
        <v>16551089</v>
      </c>
      <c r="G1671" s="208">
        <v>16551089</v>
      </c>
    </row>
    <row r="1672" spans="4:7">
      <c r="D1672" s="211" t="s">
        <v>4035</v>
      </c>
      <c r="E1672" s="208">
        <v>0</v>
      </c>
      <c r="F1672" s="208">
        <v>50000000</v>
      </c>
      <c r="G1672" s="208">
        <v>30546617.530000001</v>
      </c>
    </row>
    <row r="1673" spans="4:7">
      <c r="D1673" s="212" t="s">
        <v>1016</v>
      </c>
      <c r="E1673" s="208">
        <v>0</v>
      </c>
      <c r="F1673" s="208">
        <v>50000000</v>
      </c>
      <c r="G1673" s="208">
        <v>30546617.530000001</v>
      </c>
    </row>
    <row r="1674" spans="4:7">
      <c r="D1674" s="211" t="s">
        <v>4034</v>
      </c>
      <c r="E1674" s="208">
        <v>0</v>
      </c>
      <c r="F1674" s="208">
        <v>525000000</v>
      </c>
      <c r="G1674" s="208">
        <v>525000000</v>
      </c>
    </row>
    <row r="1675" spans="4:7">
      <c r="D1675" s="212" t="s">
        <v>1021</v>
      </c>
      <c r="E1675" s="208">
        <v>0</v>
      </c>
      <c r="F1675" s="208">
        <v>525000000</v>
      </c>
      <c r="G1675" s="208">
        <v>525000000</v>
      </c>
    </row>
    <row r="1676" spans="4:7">
      <c r="D1676" s="178" t="s">
        <v>417</v>
      </c>
      <c r="E1676" s="208">
        <v>3593877316</v>
      </c>
      <c r="F1676" s="208">
        <v>4707861629.8399963</v>
      </c>
      <c r="G1676" s="208">
        <v>2979178142.2799988</v>
      </c>
    </row>
    <row r="1677" spans="4:7">
      <c r="D1677" s="209" t="s">
        <v>281</v>
      </c>
      <c r="E1677" s="210">
        <v>1929628337</v>
      </c>
      <c r="F1677" s="210">
        <v>2769118036.219996</v>
      </c>
      <c r="G1677" s="210">
        <v>1877736704.1499991</v>
      </c>
    </row>
    <row r="1678" spans="4:7">
      <c r="D1678" s="211" t="s">
        <v>2704</v>
      </c>
      <c r="E1678" s="208">
        <v>4628889</v>
      </c>
      <c r="F1678" s="208">
        <v>4050277.95</v>
      </c>
      <c r="G1678" s="208">
        <v>876300.54</v>
      </c>
    </row>
    <row r="1679" spans="4:7">
      <c r="D1679" s="212" t="s">
        <v>1278</v>
      </c>
      <c r="E1679" s="208">
        <v>4628889</v>
      </c>
      <c r="F1679" s="208">
        <v>4050277.95</v>
      </c>
      <c r="G1679" s="208">
        <v>876300.54</v>
      </c>
    </row>
    <row r="1680" spans="4:7">
      <c r="D1680" s="211" t="s">
        <v>1279</v>
      </c>
      <c r="E1680" s="208">
        <v>6606206</v>
      </c>
      <c r="F1680" s="208">
        <v>5071660.33</v>
      </c>
      <c r="G1680" s="208">
        <v>1467636.88</v>
      </c>
    </row>
    <row r="1681" spans="4:7">
      <c r="D1681" s="212" t="s">
        <v>1280</v>
      </c>
      <c r="E1681" s="208">
        <v>6606206</v>
      </c>
      <c r="F1681" s="208">
        <v>5071660.33</v>
      </c>
      <c r="G1681" s="208">
        <v>1467636.88</v>
      </c>
    </row>
    <row r="1682" spans="4:7">
      <c r="D1682" s="211" t="s">
        <v>4033</v>
      </c>
      <c r="E1682" s="208">
        <v>12403731</v>
      </c>
      <c r="F1682" s="208">
        <v>10853264.710000001</v>
      </c>
      <c r="G1682" s="208">
        <v>4388591.5599999996</v>
      </c>
    </row>
    <row r="1683" spans="4:7">
      <c r="D1683" s="212" t="s">
        <v>1281</v>
      </c>
      <c r="E1683" s="208">
        <v>12403731</v>
      </c>
      <c r="F1683" s="208">
        <v>10853264.710000001</v>
      </c>
      <c r="G1683" s="208">
        <v>4388591.5599999996</v>
      </c>
    </row>
    <row r="1684" spans="4:7">
      <c r="D1684" s="211" t="s">
        <v>418</v>
      </c>
      <c r="E1684" s="208">
        <v>900000000</v>
      </c>
      <c r="F1684" s="208">
        <v>731470000</v>
      </c>
      <c r="G1684" s="208">
        <v>124980165.45</v>
      </c>
    </row>
    <row r="1685" spans="4:7">
      <c r="D1685" s="212" t="s">
        <v>754</v>
      </c>
      <c r="E1685" s="208">
        <v>900000000</v>
      </c>
      <c r="F1685" s="208">
        <v>731470000</v>
      </c>
      <c r="G1685" s="208">
        <v>124980165.45</v>
      </c>
    </row>
    <row r="1686" spans="4:7">
      <c r="D1686" s="211" t="s">
        <v>4032</v>
      </c>
      <c r="E1686" s="208">
        <v>18000000</v>
      </c>
      <c r="F1686" s="208">
        <v>75924761.719999999</v>
      </c>
      <c r="G1686" s="208">
        <v>38766572.960000001</v>
      </c>
    </row>
    <row r="1687" spans="4:7">
      <c r="D1687" s="212" t="s">
        <v>1022</v>
      </c>
      <c r="E1687" s="208">
        <v>18000000</v>
      </c>
      <c r="F1687" s="208">
        <v>75924761.719999999</v>
      </c>
      <c r="G1687" s="208">
        <v>38766572.960000001</v>
      </c>
    </row>
    <row r="1688" spans="4:7">
      <c r="D1688" s="211" t="s">
        <v>4031</v>
      </c>
      <c r="E1688" s="208">
        <v>4628889</v>
      </c>
      <c r="F1688" s="208">
        <v>4050277.95</v>
      </c>
      <c r="G1688" s="208">
        <v>1337487.46</v>
      </c>
    </row>
    <row r="1689" spans="4:7">
      <c r="D1689" s="212" t="s">
        <v>1282</v>
      </c>
      <c r="E1689" s="208">
        <v>4628889</v>
      </c>
      <c r="F1689" s="208">
        <v>4050277.95</v>
      </c>
      <c r="G1689" s="208">
        <v>1337487.46</v>
      </c>
    </row>
    <row r="1690" spans="4:7">
      <c r="D1690" s="211" t="s">
        <v>419</v>
      </c>
      <c r="E1690" s="208">
        <v>7085308</v>
      </c>
      <c r="F1690" s="208">
        <v>0</v>
      </c>
      <c r="G1690" s="208">
        <v>0</v>
      </c>
    </row>
    <row r="1691" spans="4:7">
      <c r="D1691" s="212" t="s">
        <v>755</v>
      </c>
      <c r="E1691" s="208">
        <v>7085308</v>
      </c>
      <c r="F1691" s="208">
        <v>0</v>
      </c>
      <c r="G1691" s="208">
        <v>0</v>
      </c>
    </row>
    <row r="1692" spans="4:7">
      <c r="D1692" s="211" t="s">
        <v>1283</v>
      </c>
      <c r="E1692" s="208">
        <v>6606206</v>
      </c>
      <c r="F1692" s="208">
        <v>0.83</v>
      </c>
      <c r="G1692" s="208">
        <v>0</v>
      </c>
    </row>
    <row r="1693" spans="4:7">
      <c r="D1693" s="212" t="s">
        <v>1284</v>
      </c>
      <c r="E1693" s="208">
        <v>6606206</v>
      </c>
      <c r="F1693" s="208">
        <v>0.83</v>
      </c>
      <c r="G1693" s="208">
        <v>0</v>
      </c>
    </row>
    <row r="1694" spans="4:7">
      <c r="D1694" s="211" t="s">
        <v>1285</v>
      </c>
      <c r="E1694" s="208">
        <v>4628889</v>
      </c>
      <c r="F1694" s="208">
        <v>0</v>
      </c>
      <c r="G1694" s="208">
        <v>0</v>
      </c>
    </row>
    <row r="1695" spans="4:7">
      <c r="D1695" s="212" t="s">
        <v>1286</v>
      </c>
      <c r="E1695" s="208">
        <v>4628889</v>
      </c>
      <c r="F1695" s="208">
        <v>0</v>
      </c>
      <c r="G1695" s="208">
        <v>0</v>
      </c>
    </row>
    <row r="1696" spans="4:7">
      <c r="D1696" s="211" t="s">
        <v>1287</v>
      </c>
      <c r="E1696" s="208">
        <v>4628889</v>
      </c>
      <c r="F1696" s="208">
        <v>4050277.95</v>
      </c>
      <c r="G1696" s="208">
        <v>1329841.5900000001</v>
      </c>
    </row>
    <row r="1697" spans="4:7">
      <c r="D1697" s="212" t="s">
        <v>1288</v>
      </c>
      <c r="E1697" s="208">
        <v>4628889</v>
      </c>
      <c r="F1697" s="208">
        <v>4050277.95</v>
      </c>
      <c r="G1697" s="208">
        <v>1329841.5900000001</v>
      </c>
    </row>
    <row r="1698" spans="4:7">
      <c r="D1698" s="211" t="s">
        <v>1289</v>
      </c>
      <c r="E1698" s="208">
        <v>11116179</v>
      </c>
      <c r="F1698" s="208">
        <v>4686250.5199999996</v>
      </c>
      <c r="G1698" s="208">
        <v>4686249.1500000004</v>
      </c>
    </row>
    <row r="1699" spans="4:7">
      <c r="D1699" s="212" t="s">
        <v>1290</v>
      </c>
      <c r="E1699" s="208">
        <v>11116179</v>
      </c>
      <c r="F1699" s="208">
        <v>4686250.5199999996</v>
      </c>
      <c r="G1699" s="208">
        <v>4686249.1500000004</v>
      </c>
    </row>
    <row r="1700" spans="4:7">
      <c r="D1700" s="211" t="s">
        <v>1052</v>
      </c>
      <c r="E1700" s="208">
        <v>11969498</v>
      </c>
      <c r="F1700" s="208">
        <v>3000000</v>
      </c>
      <c r="G1700" s="208">
        <v>0</v>
      </c>
    </row>
    <row r="1701" spans="4:7">
      <c r="D1701" s="212" t="s">
        <v>1053</v>
      </c>
      <c r="E1701" s="208">
        <v>11969498</v>
      </c>
      <c r="F1701" s="208">
        <v>3000000</v>
      </c>
      <c r="G1701" s="208">
        <v>0</v>
      </c>
    </row>
    <row r="1702" spans="4:7">
      <c r="D1702" s="211" t="s">
        <v>4030</v>
      </c>
      <c r="E1702" s="208">
        <v>0</v>
      </c>
      <c r="F1702" s="208">
        <v>42877957.479999997</v>
      </c>
      <c r="G1702" s="208">
        <v>11930657.4</v>
      </c>
    </row>
    <row r="1703" spans="4:7">
      <c r="D1703" s="212" t="s">
        <v>3689</v>
      </c>
      <c r="E1703" s="208">
        <v>0</v>
      </c>
      <c r="F1703" s="208">
        <v>42877957.479999997</v>
      </c>
      <c r="G1703" s="208">
        <v>11930657.4</v>
      </c>
    </row>
    <row r="1704" spans="4:7">
      <c r="D1704" s="211" t="s">
        <v>2705</v>
      </c>
      <c r="E1704" s="208">
        <v>70119667</v>
      </c>
      <c r="F1704" s="208">
        <v>70134553.620000005</v>
      </c>
      <c r="G1704" s="208">
        <v>64706219.109999999</v>
      </c>
    </row>
    <row r="1705" spans="4:7">
      <c r="D1705" s="212" t="s">
        <v>2624</v>
      </c>
      <c r="E1705" s="208">
        <v>70119667</v>
      </c>
      <c r="F1705" s="208">
        <v>70134553.620000005</v>
      </c>
      <c r="G1705" s="208">
        <v>64706219.109999999</v>
      </c>
    </row>
    <row r="1706" spans="4:7">
      <c r="D1706" s="211" t="s">
        <v>3161</v>
      </c>
      <c r="E1706" s="208">
        <v>0</v>
      </c>
      <c r="F1706" s="208">
        <v>58514244.630000003</v>
      </c>
      <c r="G1706" s="208">
        <v>39390096.060000002</v>
      </c>
    </row>
    <row r="1707" spans="4:7">
      <c r="D1707" s="212" t="s">
        <v>3162</v>
      </c>
      <c r="E1707" s="208">
        <v>0</v>
      </c>
      <c r="F1707" s="208">
        <v>58514244.630000003</v>
      </c>
      <c r="G1707" s="208">
        <v>39390096.060000002</v>
      </c>
    </row>
    <row r="1708" spans="4:7">
      <c r="D1708" s="211" t="s">
        <v>4265</v>
      </c>
      <c r="E1708" s="208">
        <v>0</v>
      </c>
      <c r="F1708" s="208">
        <v>74800000</v>
      </c>
      <c r="G1708" s="208">
        <v>53420739.240000002</v>
      </c>
    </row>
    <row r="1709" spans="4:7">
      <c r="D1709" s="212" t="s">
        <v>4264</v>
      </c>
      <c r="E1709" s="208">
        <v>0</v>
      </c>
      <c r="F1709" s="208">
        <v>74800000</v>
      </c>
      <c r="G1709" s="208">
        <v>53420739.240000002</v>
      </c>
    </row>
    <row r="1710" spans="4:7">
      <c r="D1710" s="211" t="s">
        <v>420</v>
      </c>
      <c r="E1710" s="208">
        <v>7039971</v>
      </c>
      <c r="F1710" s="208">
        <v>4386287</v>
      </c>
      <c r="G1710" s="208">
        <v>4386281.68</v>
      </c>
    </row>
    <row r="1711" spans="4:7">
      <c r="D1711" s="212" t="s">
        <v>756</v>
      </c>
      <c r="E1711" s="208">
        <v>7039971</v>
      </c>
      <c r="F1711" s="208">
        <v>4386287</v>
      </c>
      <c r="G1711" s="208">
        <v>4386281.68</v>
      </c>
    </row>
    <row r="1712" spans="4:7">
      <c r="D1712" s="211" t="s">
        <v>3273</v>
      </c>
      <c r="E1712" s="208">
        <v>0</v>
      </c>
      <c r="F1712" s="208">
        <v>8697899.1500000004</v>
      </c>
      <c r="G1712" s="208">
        <v>3040572.18</v>
      </c>
    </row>
    <row r="1713" spans="4:7">
      <c r="D1713" s="212" t="s">
        <v>3272</v>
      </c>
      <c r="E1713" s="208">
        <v>0</v>
      </c>
      <c r="F1713" s="208">
        <v>8697899.1500000004</v>
      </c>
      <c r="G1713" s="208">
        <v>3040572.18</v>
      </c>
    </row>
    <row r="1714" spans="4:7">
      <c r="D1714" s="211" t="s">
        <v>421</v>
      </c>
      <c r="E1714" s="208">
        <v>524841948</v>
      </c>
      <c r="F1714" s="208">
        <v>698320030.20999992</v>
      </c>
      <c r="G1714" s="208">
        <v>695319952.3499999</v>
      </c>
    </row>
    <row r="1715" spans="4:7">
      <c r="D1715" s="212" t="s">
        <v>757</v>
      </c>
      <c r="E1715" s="208">
        <v>524841948</v>
      </c>
      <c r="F1715" s="208">
        <v>698320030.20999992</v>
      </c>
      <c r="G1715" s="208">
        <v>695319952.3499999</v>
      </c>
    </row>
    <row r="1716" spans="4:7">
      <c r="D1716" s="211" t="s">
        <v>3688</v>
      </c>
      <c r="E1716" s="208">
        <v>0</v>
      </c>
      <c r="F1716" s="208">
        <v>178500000</v>
      </c>
      <c r="G1716" s="208">
        <v>142541216.96000001</v>
      </c>
    </row>
    <row r="1717" spans="4:7">
      <c r="D1717" s="212" t="s">
        <v>3687</v>
      </c>
      <c r="E1717" s="208">
        <v>0</v>
      </c>
      <c r="F1717" s="208">
        <v>178500000</v>
      </c>
      <c r="G1717" s="208">
        <v>142541216.96000001</v>
      </c>
    </row>
    <row r="1718" spans="4:7">
      <c r="D1718" s="211" t="s">
        <v>2193</v>
      </c>
      <c r="E1718" s="208">
        <v>4802120</v>
      </c>
      <c r="F1718" s="208">
        <v>1214550.1299999999</v>
      </c>
      <c r="G1718" s="208">
        <v>1214530.03</v>
      </c>
    </row>
    <row r="1719" spans="4:7">
      <c r="D1719" s="212" t="s">
        <v>2194</v>
      </c>
      <c r="E1719" s="208">
        <v>4802120</v>
      </c>
      <c r="F1719" s="208">
        <v>1214550.1299999999</v>
      </c>
      <c r="G1719" s="208">
        <v>1214530.03</v>
      </c>
    </row>
    <row r="1720" spans="4:7">
      <c r="D1720" s="211" t="s">
        <v>2195</v>
      </c>
      <c r="E1720" s="208">
        <v>11289410</v>
      </c>
      <c r="F1720" s="208">
        <v>2685181.61</v>
      </c>
      <c r="G1720" s="208">
        <v>2685181.52</v>
      </c>
    </row>
    <row r="1721" spans="4:7">
      <c r="D1721" s="212" t="s">
        <v>2196</v>
      </c>
      <c r="E1721" s="208">
        <v>11289410</v>
      </c>
      <c r="F1721" s="208">
        <v>2685181.61</v>
      </c>
      <c r="G1721" s="208">
        <v>2685181.52</v>
      </c>
    </row>
    <row r="1722" spans="4:7">
      <c r="D1722" s="211" t="s">
        <v>2197</v>
      </c>
      <c r="E1722" s="208">
        <v>6779437</v>
      </c>
      <c r="F1722" s="208">
        <v>1711705.85</v>
      </c>
      <c r="G1722" s="208">
        <v>1711655.57</v>
      </c>
    </row>
    <row r="1723" spans="4:7">
      <c r="D1723" s="212" t="s">
        <v>2198</v>
      </c>
      <c r="E1723" s="208">
        <v>6779437</v>
      </c>
      <c r="F1723" s="208">
        <v>1711705.85</v>
      </c>
      <c r="G1723" s="208">
        <v>1711655.57</v>
      </c>
    </row>
    <row r="1724" spans="4:7">
      <c r="D1724" s="211" t="s">
        <v>2199</v>
      </c>
      <c r="E1724" s="208">
        <v>6779437</v>
      </c>
      <c r="F1724" s="208">
        <v>1711705.85</v>
      </c>
      <c r="G1724" s="208">
        <v>1711655.57</v>
      </c>
    </row>
    <row r="1725" spans="4:7">
      <c r="D1725" s="212" t="s">
        <v>2200</v>
      </c>
      <c r="E1725" s="208">
        <v>6779437</v>
      </c>
      <c r="F1725" s="208">
        <v>1711705.85</v>
      </c>
      <c r="G1725" s="208">
        <v>1711655.57</v>
      </c>
    </row>
    <row r="1726" spans="4:7">
      <c r="D1726" s="211" t="s">
        <v>2706</v>
      </c>
      <c r="E1726" s="208">
        <v>4802120</v>
      </c>
      <c r="F1726" s="208">
        <v>1214550.1100000001</v>
      </c>
      <c r="G1726" s="208">
        <v>1214530.02</v>
      </c>
    </row>
    <row r="1727" spans="4:7">
      <c r="D1727" s="212" t="s">
        <v>2201</v>
      </c>
      <c r="E1727" s="208">
        <v>4802120</v>
      </c>
      <c r="F1727" s="208">
        <v>1214550.1100000001</v>
      </c>
      <c r="G1727" s="208">
        <v>1214530.02</v>
      </c>
    </row>
    <row r="1728" spans="4:7">
      <c r="D1728" s="211" t="s">
        <v>4029</v>
      </c>
      <c r="E1728" s="208">
        <v>0</v>
      </c>
      <c r="F1728" s="208">
        <v>4648783</v>
      </c>
      <c r="G1728" s="208">
        <v>4041338.28</v>
      </c>
    </row>
    <row r="1729" spans="4:7">
      <c r="D1729" s="212" t="s">
        <v>3163</v>
      </c>
      <c r="E1729" s="208">
        <v>0</v>
      </c>
      <c r="F1729" s="208">
        <v>4648783</v>
      </c>
      <c r="G1729" s="208">
        <v>4041338.28</v>
      </c>
    </row>
    <row r="1730" spans="4:7">
      <c r="D1730" s="211" t="s">
        <v>2202</v>
      </c>
      <c r="E1730" s="208">
        <v>4802120</v>
      </c>
      <c r="F1730" s="208">
        <v>6072650.1100000003</v>
      </c>
      <c r="G1730" s="208">
        <v>1214530.02</v>
      </c>
    </row>
    <row r="1731" spans="4:7">
      <c r="D1731" s="212" t="s">
        <v>2203</v>
      </c>
      <c r="E1731" s="208">
        <v>4802120</v>
      </c>
      <c r="F1731" s="208">
        <v>6072650.1100000003</v>
      </c>
      <c r="G1731" s="208">
        <v>1214530.02</v>
      </c>
    </row>
    <row r="1732" spans="4:7">
      <c r="D1732" s="211" t="s">
        <v>2204</v>
      </c>
      <c r="E1732" s="208">
        <v>6779437</v>
      </c>
      <c r="F1732" s="208">
        <v>1564204</v>
      </c>
      <c r="G1732" s="208">
        <v>1564202.39</v>
      </c>
    </row>
    <row r="1733" spans="4:7">
      <c r="D1733" s="212" t="s">
        <v>2205</v>
      </c>
      <c r="E1733" s="208">
        <v>6779437</v>
      </c>
      <c r="F1733" s="208">
        <v>1564204</v>
      </c>
      <c r="G1733" s="208">
        <v>1564202.39</v>
      </c>
    </row>
    <row r="1734" spans="4:7">
      <c r="D1734" s="211" t="s">
        <v>2206</v>
      </c>
      <c r="E1734" s="208">
        <v>11289410</v>
      </c>
      <c r="F1734" s="208">
        <v>2457298</v>
      </c>
      <c r="G1734" s="208">
        <v>2457296.0099999998</v>
      </c>
    </row>
    <row r="1735" spans="4:7">
      <c r="D1735" s="212" t="s">
        <v>2207</v>
      </c>
      <c r="E1735" s="208">
        <v>11289410</v>
      </c>
      <c r="F1735" s="208">
        <v>2457298</v>
      </c>
      <c r="G1735" s="208">
        <v>2457296.0099999998</v>
      </c>
    </row>
    <row r="1736" spans="4:7">
      <c r="D1736" s="211" t="s">
        <v>2208</v>
      </c>
      <c r="E1736" s="208">
        <v>6779437</v>
      </c>
      <c r="F1736" s="208">
        <v>1564204</v>
      </c>
      <c r="G1736" s="208">
        <v>1564202.38</v>
      </c>
    </row>
    <row r="1737" spans="4:7">
      <c r="D1737" s="212" t="s">
        <v>2209</v>
      </c>
      <c r="E1737" s="208">
        <v>6779437</v>
      </c>
      <c r="F1737" s="208">
        <v>1564204</v>
      </c>
      <c r="G1737" s="208">
        <v>1564202.38</v>
      </c>
    </row>
    <row r="1738" spans="4:7">
      <c r="D1738" s="211" t="s">
        <v>2210</v>
      </c>
      <c r="E1738" s="208">
        <v>4802120</v>
      </c>
      <c r="F1738" s="208">
        <v>1083060</v>
      </c>
      <c r="G1738" s="208">
        <v>1083058.83</v>
      </c>
    </row>
    <row r="1739" spans="4:7">
      <c r="D1739" s="212" t="s">
        <v>2211</v>
      </c>
      <c r="E1739" s="208">
        <v>4802120</v>
      </c>
      <c r="F1739" s="208">
        <v>1083060</v>
      </c>
      <c r="G1739" s="208">
        <v>1083058.83</v>
      </c>
    </row>
    <row r="1740" spans="4:7">
      <c r="D1740" s="211" t="s">
        <v>2212</v>
      </c>
      <c r="E1740" s="208">
        <v>4802120</v>
      </c>
      <c r="F1740" s="208">
        <v>1083060</v>
      </c>
      <c r="G1740" s="208">
        <v>1083058.83</v>
      </c>
    </row>
    <row r="1741" spans="4:7">
      <c r="D1741" s="212" t="s">
        <v>2213</v>
      </c>
      <c r="E1741" s="208">
        <v>4802120</v>
      </c>
      <c r="F1741" s="208">
        <v>1083060</v>
      </c>
      <c r="G1741" s="208">
        <v>1083058.83</v>
      </c>
    </row>
    <row r="1742" spans="4:7">
      <c r="D1742" s="211" t="s">
        <v>2214</v>
      </c>
      <c r="E1742" s="208">
        <v>6779437</v>
      </c>
      <c r="F1742" s="208">
        <v>1525372</v>
      </c>
      <c r="G1742" s="208">
        <v>1525370.51</v>
      </c>
    </row>
    <row r="1743" spans="4:7">
      <c r="D1743" s="212" t="s">
        <v>2215</v>
      </c>
      <c r="E1743" s="208">
        <v>6779437</v>
      </c>
      <c r="F1743" s="208">
        <v>1525372</v>
      </c>
      <c r="G1743" s="208">
        <v>1525370.51</v>
      </c>
    </row>
    <row r="1744" spans="4:7">
      <c r="D1744" s="211" t="s">
        <v>2216</v>
      </c>
      <c r="E1744" s="208">
        <v>6779437</v>
      </c>
      <c r="F1744" s="208">
        <v>6779437</v>
      </c>
      <c r="G1744" s="208">
        <v>1525370.52</v>
      </c>
    </row>
    <row r="1745" spans="4:7">
      <c r="D1745" s="212" t="s">
        <v>2217</v>
      </c>
      <c r="E1745" s="208">
        <v>6779437</v>
      </c>
      <c r="F1745" s="208">
        <v>6779437</v>
      </c>
      <c r="G1745" s="208">
        <v>1525370.52</v>
      </c>
    </row>
    <row r="1746" spans="4:7">
      <c r="D1746" s="211" t="s">
        <v>2218</v>
      </c>
      <c r="E1746" s="208">
        <v>4802120</v>
      </c>
      <c r="F1746" s="208">
        <v>4802120</v>
      </c>
      <c r="G1746" s="208">
        <v>1080476.8500000001</v>
      </c>
    </row>
    <row r="1747" spans="4:7">
      <c r="D1747" s="212" t="s">
        <v>2219</v>
      </c>
      <c r="E1747" s="208">
        <v>4802120</v>
      </c>
      <c r="F1747" s="208">
        <v>4802120</v>
      </c>
      <c r="G1747" s="208">
        <v>1080476.8500000001</v>
      </c>
    </row>
    <row r="1748" spans="4:7">
      <c r="D1748" s="211" t="s">
        <v>4028</v>
      </c>
      <c r="E1748" s="208">
        <v>11289410</v>
      </c>
      <c r="F1748" s="208">
        <v>35161861.469999999</v>
      </c>
      <c r="G1748" s="208">
        <v>2540116.08</v>
      </c>
    </row>
    <row r="1749" spans="4:7">
      <c r="D1749" s="212" t="s">
        <v>3686</v>
      </c>
      <c r="E1749" s="208">
        <v>0</v>
      </c>
      <c r="F1749" s="208">
        <v>23872451.469999999</v>
      </c>
      <c r="G1749" s="208">
        <v>0</v>
      </c>
    </row>
    <row r="1750" spans="4:7">
      <c r="D1750" s="212" t="s">
        <v>2220</v>
      </c>
      <c r="E1750" s="208">
        <v>11289410</v>
      </c>
      <c r="F1750" s="208">
        <v>11289410</v>
      </c>
      <c r="G1750" s="208">
        <v>2540116.08</v>
      </c>
    </row>
    <row r="1751" spans="4:7">
      <c r="D1751" s="211" t="s">
        <v>2221</v>
      </c>
      <c r="E1751" s="208">
        <v>6779437</v>
      </c>
      <c r="F1751" s="208">
        <v>6779437</v>
      </c>
      <c r="G1751" s="208">
        <v>1525370.52</v>
      </c>
    </row>
    <row r="1752" spans="4:7">
      <c r="D1752" s="212" t="s">
        <v>2222</v>
      </c>
      <c r="E1752" s="208">
        <v>6779437</v>
      </c>
      <c r="F1752" s="208">
        <v>6779437</v>
      </c>
      <c r="G1752" s="208">
        <v>1525370.52</v>
      </c>
    </row>
    <row r="1753" spans="4:7">
      <c r="D1753" s="211" t="s">
        <v>4027</v>
      </c>
      <c r="E1753" s="208">
        <v>6779437</v>
      </c>
      <c r="F1753" s="208">
        <v>7821517.54</v>
      </c>
      <c r="G1753" s="208">
        <v>4001716.1</v>
      </c>
    </row>
    <row r="1754" spans="4:7">
      <c r="D1754" s="212" t="s">
        <v>2223</v>
      </c>
      <c r="E1754" s="208">
        <v>6779437</v>
      </c>
      <c r="F1754" s="208">
        <v>7821517.54</v>
      </c>
      <c r="G1754" s="208">
        <v>4001716.1</v>
      </c>
    </row>
    <row r="1755" spans="4:7">
      <c r="D1755" s="211" t="s">
        <v>422</v>
      </c>
      <c r="E1755" s="208">
        <v>9569688</v>
      </c>
      <c r="F1755" s="208">
        <v>24459953.170000002</v>
      </c>
      <c r="G1755" s="208">
        <v>19986165.640000001</v>
      </c>
    </row>
    <row r="1756" spans="4:7">
      <c r="D1756" s="212" t="s">
        <v>758</v>
      </c>
      <c r="E1756" s="208">
        <v>9569688</v>
      </c>
      <c r="F1756" s="208">
        <v>24459953.170000002</v>
      </c>
      <c r="G1756" s="208">
        <v>19986165.640000001</v>
      </c>
    </row>
    <row r="1757" spans="4:7">
      <c r="D1757" s="211" t="s">
        <v>2224</v>
      </c>
      <c r="E1757" s="208">
        <v>6779437</v>
      </c>
      <c r="F1757" s="208">
        <v>7821517.54</v>
      </c>
      <c r="G1757" s="208">
        <v>4001716.09</v>
      </c>
    </row>
    <row r="1758" spans="4:7">
      <c r="D1758" s="212" t="s">
        <v>2225</v>
      </c>
      <c r="E1758" s="208">
        <v>6779437</v>
      </c>
      <c r="F1758" s="208">
        <v>7821517.54</v>
      </c>
      <c r="G1758" s="208">
        <v>4001716.09</v>
      </c>
    </row>
    <row r="1759" spans="4:7">
      <c r="D1759" s="211" t="s">
        <v>2226</v>
      </c>
      <c r="E1759" s="208">
        <v>6779437</v>
      </c>
      <c r="F1759" s="208">
        <v>7821517.54</v>
      </c>
      <c r="G1759" s="208">
        <v>4001716.09</v>
      </c>
    </row>
    <row r="1760" spans="4:7">
      <c r="D1760" s="212" t="s">
        <v>2227</v>
      </c>
      <c r="E1760" s="208">
        <v>6779437</v>
      </c>
      <c r="F1760" s="208">
        <v>7821517.54</v>
      </c>
      <c r="G1760" s="208">
        <v>4001716.09</v>
      </c>
    </row>
    <row r="1761" spans="4:7">
      <c r="D1761" s="211" t="s">
        <v>2947</v>
      </c>
      <c r="E1761" s="208">
        <v>0</v>
      </c>
      <c r="F1761" s="208">
        <v>300000000</v>
      </c>
      <c r="G1761" s="208">
        <v>300000000</v>
      </c>
    </row>
    <row r="1762" spans="4:7">
      <c r="D1762" s="212" t="s">
        <v>4213</v>
      </c>
      <c r="E1762" s="208">
        <v>0</v>
      </c>
      <c r="F1762" s="208">
        <v>300000000</v>
      </c>
      <c r="G1762" s="208">
        <v>300000000</v>
      </c>
    </row>
    <row r="1763" spans="4:7">
      <c r="D1763" s="211" t="s">
        <v>3502</v>
      </c>
      <c r="E1763" s="208">
        <v>0</v>
      </c>
      <c r="F1763" s="208">
        <v>1341779.49</v>
      </c>
      <c r="G1763" s="208">
        <v>0</v>
      </c>
    </row>
    <row r="1764" spans="4:7">
      <c r="D1764" s="212" t="s">
        <v>3501</v>
      </c>
      <c r="E1764" s="208">
        <v>0</v>
      </c>
      <c r="F1764" s="208">
        <v>1341779.49</v>
      </c>
      <c r="G1764" s="208">
        <v>0</v>
      </c>
    </row>
    <row r="1765" spans="4:7">
      <c r="D1765" s="211" t="s">
        <v>3500</v>
      </c>
      <c r="E1765" s="208">
        <v>0</v>
      </c>
      <c r="F1765" s="208">
        <v>1341779.49</v>
      </c>
      <c r="G1765" s="208">
        <v>0</v>
      </c>
    </row>
    <row r="1766" spans="4:7">
      <c r="D1766" s="212" t="s">
        <v>3499</v>
      </c>
      <c r="E1766" s="208">
        <v>0</v>
      </c>
      <c r="F1766" s="208">
        <v>1341779.49</v>
      </c>
      <c r="G1766" s="208">
        <v>0</v>
      </c>
    </row>
    <row r="1767" spans="4:7">
      <c r="D1767" s="211" t="s">
        <v>3498</v>
      </c>
      <c r="E1767" s="208">
        <v>0</v>
      </c>
      <c r="F1767" s="208">
        <v>1341779.49</v>
      </c>
      <c r="G1767" s="208">
        <v>0</v>
      </c>
    </row>
    <row r="1768" spans="4:7">
      <c r="D1768" s="212" t="s">
        <v>3497</v>
      </c>
      <c r="E1768" s="208">
        <v>0</v>
      </c>
      <c r="F1768" s="208">
        <v>1341779.49</v>
      </c>
      <c r="G1768" s="208">
        <v>0</v>
      </c>
    </row>
    <row r="1769" spans="4:7">
      <c r="D1769" s="211" t="s">
        <v>3496</v>
      </c>
      <c r="E1769" s="208">
        <v>0</v>
      </c>
      <c r="F1769" s="208">
        <v>1341779.49</v>
      </c>
      <c r="G1769" s="208">
        <v>0</v>
      </c>
    </row>
    <row r="1770" spans="4:7">
      <c r="D1770" s="212" t="s">
        <v>3495</v>
      </c>
      <c r="E1770" s="208">
        <v>0</v>
      </c>
      <c r="F1770" s="208">
        <v>1341779.49</v>
      </c>
      <c r="G1770" s="208">
        <v>0</v>
      </c>
    </row>
    <row r="1771" spans="4:7">
      <c r="D1771" s="211" t="s">
        <v>3494</v>
      </c>
      <c r="E1771" s="208">
        <v>0</v>
      </c>
      <c r="F1771" s="208">
        <v>1889215.45</v>
      </c>
      <c r="G1771" s="208">
        <v>0</v>
      </c>
    </row>
    <row r="1772" spans="4:7">
      <c r="D1772" s="212" t="s">
        <v>3493</v>
      </c>
      <c r="E1772" s="208">
        <v>0</v>
      </c>
      <c r="F1772" s="208">
        <v>1889215.45</v>
      </c>
      <c r="G1772" s="208">
        <v>0</v>
      </c>
    </row>
    <row r="1773" spans="4:7">
      <c r="D1773" s="211" t="s">
        <v>4026</v>
      </c>
      <c r="E1773" s="208">
        <v>0</v>
      </c>
      <c r="F1773" s="208">
        <v>3136698.93</v>
      </c>
      <c r="G1773" s="208">
        <v>0</v>
      </c>
    </row>
    <row r="1774" spans="4:7">
      <c r="D1774" s="212" t="s">
        <v>3492</v>
      </c>
      <c r="E1774" s="208">
        <v>0</v>
      </c>
      <c r="F1774" s="208">
        <v>3136698.93</v>
      </c>
      <c r="G1774" s="208">
        <v>0</v>
      </c>
    </row>
    <row r="1775" spans="4:7">
      <c r="D1775" s="211" t="s">
        <v>1080</v>
      </c>
      <c r="E1775" s="208">
        <v>26873283</v>
      </c>
      <c r="F1775" s="208">
        <v>8061985</v>
      </c>
      <c r="G1775" s="208">
        <v>8054436.7999999998</v>
      </c>
    </row>
    <row r="1776" spans="4:7">
      <c r="D1776" s="212" t="s">
        <v>1081</v>
      </c>
      <c r="E1776" s="208">
        <v>26873283</v>
      </c>
      <c r="F1776" s="208">
        <v>8061985</v>
      </c>
      <c r="G1776" s="208">
        <v>8054436.7999999998</v>
      </c>
    </row>
    <row r="1777" spans="4:7">
      <c r="D1777" s="211" t="s">
        <v>4025</v>
      </c>
      <c r="E1777" s="208">
        <v>0</v>
      </c>
      <c r="F1777" s="208">
        <v>1889215.45</v>
      </c>
      <c r="G1777" s="208">
        <v>0</v>
      </c>
    </row>
    <row r="1778" spans="4:7">
      <c r="D1778" s="212" t="s">
        <v>3491</v>
      </c>
      <c r="E1778" s="208">
        <v>0</v>
      </c>
      <c r="F1778" s="208">
        <v>1889215.45</v>
      </c>
      <c r="G1778" s="208">
        <v>0</v>
      </c>
    </row>
    <row r="1779" spans="4:7">
      <c r="D1779" s="211" t="s">
        <v>2625</v>
      </c>
      <c r="E1779" s="208">
        <v>121315508</v>
      </c>
      <c r="F1779" s="208">
        <v>81310852.090000004</v>
      </c>
      <c r="G1779" s="208">
        <v>80863516.310000002</v>
      </c>
    </row>
    <row r="1780" spans="4:7">
      <c r="D1780" s="212" t="s">
        <v>2626</v>
      </c>
      <c r="E1780" s="208">
        <v>121315508</v>
      </c>
      <c r="F1780" s="208">
        <v>81310852.090000004</v>
      </c>
      <c r="G1780" s="208">
        <v>80863516.310000002</v>
      </c>
    </row>
    <row r="1781" spans="4:7">
      <c r="D1781" s="211" t="s">
        <v>3490</v>
      </c>
      <c r="E1781" s="208">
        <v>0</v>
      </c>
      <c r="F1781" s="208">
        <v>1341779.49</v>
      </c>
      <c r="G1781" s="208">
        <v>0</v>
      </c>
    </row>
    <row r="1782" spans="4:7">
      <c r="D1782" s="212" t="s">
        <v>3489</v>
      </c>
      <c r="E1782" s="208">
        <v>0</v>
      </c>
      <c r="F1782" s="208">
        <v>1341779.49</v>
      </c>
      <c r="G1782" s="208">
        <v>0</v>
      </c>
    </row>
    <row r="1783" spans="4:7">
      <c r="D1783" s="211" t="s">
        <v>3488</v>
      </c>
      <c r="E1783" s="208">
        <v>0</v>
      </c>
      <c r="F1783" s="208">
        <v>1889215.45</v>
      </c>
      <c r="G1783" s="208">
        <v>0</v>
      </c>
    </row>
    <row r="1784" spans="4:7">
      <c r="D1784" s="212" t="s">
        <v>3487</v>
      </c>
      <c r="E1784" s="208">
        <v>0</v>
      </c>
      <c r="F1784" s="208">
        <v>1889215.45</v>
      </c>
      <c r="G1784" s="208">
        <v>0</v>
      </c>
    </row>
    <row r="1785" spans="4:7">
      <c r="D1785" s="211" t="s">
        <v>3486</v>
      </c>
      <c r="E1785" s="208">
        <v>0</v>
      </c>
      <c r="F1785" s="208">
        <v>1341779.49</v>
      </c>
      <c r="G1785" s="208">
        <v>0</v>
      </c>
    </row>
    <row r="1786" spans="4:7">
      <c r="D1786" s="212" t="s">
        <v>3485</v>
      </c>
      <c r="E1786" s="208">
        <v>0</v>
      </c>
      <c r="F1786" s="208">
        <v>1341779.49</v>
      </c>
      <c r="G1786" s="208">
        <v>0</v>
      </c>
    </row>
    <row r="1787" spans="4:7">
      <c r="D1787" s="211" t="s">
        <v>3484</v>
      </c>
      <c r="E1787" s="208">
        <v>0</v>
      </c>
      <c r="F1787" s="208">
        <v>1341779.49</v>
      </c>
      <c r="G1787" s="208">
        <v>0</v>
      </c>
    </row>
    <row r="1788" spans="4:7">
      <c r="D1788" s="212" t="s">
        <v>3483</v>
      </c>
      <c r="E1788" s="208">
        <v>0</v>
      </c>
      <c r="F1788" s="208">
        <v>1341779.49</v>
      </c>
      <c r="G1788" s="208">
        <v>0</v>
      </c>
    </row>
    <row r="1789" spans="4:7">
      <c r="D1789" s="211" t="s">
        <v>3482</v>
      </c>
      <c r="E1789" s="208">
        <v>0</v>
      </c>
      <c r="F1789" s="208">
        <v>1341779.49</v>
      </c>
      <c r="G1789" s="208">
        <v>0</v>
      </c>
    </row>
    <row r="1790" spans="4:7">
      <c r="D1790" s="212" t="s">
        <v>3481</v>
      </c>
      <c r="E1790" s="208">
        <v>0</v>
      </c>
      <c r="F1790" s="208">
        <v>1341779.49</v>
      </c>
      <c r="G1790" s="208">
        <v>0</v>
      </c>
    </row>
    <row r="1791" spans="4:7">
      <c r="D1791" s="211" t="s">
        <v>4024</v>
      </c>
      <c r="E1791" s="208">
        <v>0</v>
      </c>
      <c r="F1791" s="208">
        <v>1341779.49</v>
      </c>
      <c r="G1791" s="208">
        <v>0</v>
      </c>
    </row>
    <row r="1792" spans="4:7">
      <c r="D1792" s="212" t="s">
        <v>3480</v>
      </c>
      <c r="E1792" s="208">
        <v>0</v>
      </c>
      <c r="F1792" s="208">
        <v>1341779.49</v>
      </c>
      <c r="G1792" s="208">
        <v>0</v>
      </c>
    </row>
    <row r="1793" spans="4:7">
      <c r="D1793" s="211" t="s">
        <v>2761</v>
      </c>
      <c r="E1793" s="208">
        <v>19287044</v>
      </c>
      <c r="F1793" s="208">
        <v>6936909</v>
      </c>
      <c r="G1793" s="208">
        <v>3279957</v>
      </c>
    </row>
    <row r="1794" spans="4:7">
      <c r="D1794" s="212" t="s">
        <v>2762</v>
      </c>
      <c r="E1794" s="208">
        <v>19287044</v>
      </c>
      <c r="F1794" s="208">
        <v>6936909</v>
      </c>
      <c r="G1794" s="208">
        <v>3279957</v>
      </c>
    </row>
    <row r="1795" spans="4:7">
      <c r="D1795" s="211" t="s">
        <v>4023</v>
      </c>
      <c r="E1795" s="208">
        <v>0</v>
      </c>
      <c r="F1795" s="208">
        <v>1341779.49</v>
      </c>
      <c r="G1795" s="208">
        <v>0</v>
      </c>
    </row>
    <row r="1796" spans="4:7">
      <c r="D1796" s="212" t="s">
        <v>3479</v>
      </c>
      <c r="E1796" s="208">
        <v>0</v>
      </c>
      <c r="F1796" s="208">
        <v>1341779.49</v>
      </c>
      <c r="G1796" s="208">
        <v>0</v>
      </c>
    </row>
    <row r="1797" spans="4:7">
      <c r="D1797" s="211" t="s">
        <v>3114</v>
      </c>
      <c r="E1797" s="208">
        <v>0</v>
      </c>
      <c r="F1797" s="208">
        <v>231236956.62</v>
      </c>
      <c r="G1797" s="208">
        <v>231236955.62</v>
      </c>
    </row>
    <row r="1798" spans="4:7">
      <c r="D1798" s="212" t="s">
        <v>3115</v>
      </c>
      <c r="E1798" s="208">
        <v>0</v>
      </c>
      <c r="F1798" s="208">
        <v>231236956.62</v>
      </c>
      <c r="G1798" s="208">
        <v>231236955.62</v>
      </c>
    </row>
    <row r="1799" spans="4:7">
      <c r="D1799" s="211" t="s">
        <v>3478</v>
      </c>
      <c r="E1799" s="208">
        <v>0</v>
      </c>
      <c r="F1799" s="208">
        <v>1341779.49</v>
      </c>
      <c r="G1799" s="208">
        <v>0</v>
      </c>
    </row>
    <row r="1800" spans="4:7">
      <c r="D1800" s="212" t="s">
        <v>3477</v>
      </c>
      <c r="E1800" s="208">
        <v>0</v>
      </c>
      <c r="F1800" s="208">
        <v>1341779.49</v>
      </c>
      <c r="G1800" s="208">
        <v>0</v>
      </c>
    </row>
    <row r="1801" spans="4:7">
      <c r="D1801" s="211" t="s">
        <v>3476</v>
      </c>
      <c r="E1801" s="208">
        <v>0</v>
      </c>
      <c r="F1801" s="208">
        <v>1341779.49</v>
      </c>
      <c r="G1801" s="208">
        <v>0</v>
      </c>
    </row>
    <row r="1802" spans="4:7">
      <c r="D1802" s="212" t="s">
        <v>3475</v>
      </c>
      <c r="E1802" s="208">
        <v>0</v>
      </c>
      <c r="F1802" s="208">
        <v>1341779.49</v>
      </c>
      <c r="G1802" s="208">
        <v>0</v>
      </c>
    </row>
    <row r="1803" spans="4:7">
      <c r="D1803" s="211" t="s">
        <v>3474</v>
      </c>
      <c r="E1803" s="208">
        <v>0</v>
      </c>
      <c r="F1803" s="208">
        <v>3136698.93</v>
      </c>
      <c r="G1803" s="208">
        <v>0</v>
      </c>
    </row>
    <row r="1804" spans="4:7">
      <c r="D1804" s="212" t="s">
        <v>3473</v>
      </c>
      <c r="E1804" s="208">
        <v>0</v>
      </c>
      <c r="F1804" s="208">
        <v>3136698.93</v>
      </c>
      <c r="G1804" s="208">
        <v>0</v>
      </c>
    </row>
    <row r="1805" spans="4:7">
      <c r="D1805" s="211" t="s">
        <v>3472</v>
      </c>
      <c r="E1805" s="208">
        <v>0</v>
      </c>
      <c r="F1805" s="208">
        <v>1889215.45</v>
      </c>
      <c r="G1805" s="208">
        <v>0</v>
      </c>
    </row>
    <row r="1806" spans="4:7">
      <c r="D1806" s="212" t="s">
        <v>3471</v>
      </c>
      <c r="E1806" s="208">
        <v>0</v>
      </c>
      <c r="F1806" s="208">
        <v>1889215.45</v>
      </c>
      <c r="G1806" s="208">
        <v>0</v>
      </c>
    </row>
    <row r="1807" spans="4:7">
      <c r="D1807" s="211" t="s">
        <v>2763</v>
      </c>
      <c r="E1807" s="208">
        <v>9643523</v>
      </c>
      <c r="F1807" s="208">
        <v>2268290</v>
      </c>
      <c r="G1807" s="208">
        <v>0</v>
      </c>
    </row>
    <row r="1808" spans="4:7">
      <c r="D1808" s="212" t="s">
        <v>2764</v>
      </c>
      <c r="E1808" s="208">
        <v>9643523</v>
      </c>
      <c r="F1808" s="208">
        <v>2268290</v>
      </c>
      <c r="G1808" s="208">
        <v>0</v>
      </c>
    </row>
    <row r="1809" spans="4:7">
      <c r="D1809" s="211" t="s">
        <v>2627</v>
      </c>
      <c r="E1809" s="208">
        <v>18159701</v>
      </c>
      <c r="F1809" s="208">
        <v>0</v>
      </c>
      <c r="G1809" s="208">
        <v>0</v>
      </c>
    </row>
    <row r="1810" spans="4:7">
      <c r="D1810" s="212" t="s">
        <v>2628</v>
      </c>
      <c r="E1810" s="208">
        <v>18159701</v>
      </c>
      <c r="F1810" s="208">
        <v>0</v>
      </c>
      <c r="G1810" s="208">
        <v>0</v>
      </c>
    </row>
    <row r="1811" spans="4:7">
      <c r="D1811" s="209" t="s">
        <v>283</v>
      </c>
      <c r="E1811" s="210">
        <v>14045132</v>
      </c>
      <c r="F1811" s="210">
        <v>8414692.5</v>
      </c>
      <c r="G1811" s="210">
        <v>8414692.2799999993</v>
      </c>
    </row>
    <row r="1812" spans="4:7">
      <c r="D1812" s="211" t="s">
        <v>4022</v>
      </c>
      <c r="E1812" s="208">
        <v>14045132</v>
      </c>
      <c r="F1812" s="208">
        <v>8414692.5</v>
      </c>
      <c r="G1812" s="208">
        <v>8414692.2799999993</v>
      </c>
    </row>
    <row r="1813" spans="4:7">
      <c r="D1813" s="212" t="s">
        <v>1291</v>
      </c>
      <c r="E1813" s="208">
        <v>14045132</v>
      </c>
      <c r="F1813" s="208">
        <v>8414692.5</v>
      </c>
      <c r="G1813" s="208">
        <v>8414692.2799999993</v>
      </c>
    </row>
    <row r="1814" spans="4:7">
      <c r="D1814" s="209" t="s">
        <v>298</v>
      </c>
      <c r="E1814" s="210">
        <v>204203847</v>
      </c>
      <c r="F1814" s="210">
        <v>162247386.22</v>
      </c>
      <c r="G1814" s="210">
        <v>56852716.600000001</v>
      </c>
    </row>
    <row r="1815" spans="4:7">
      <c r="D1815" s="211" t="s">
        <v>3688</v>
      </c>
      <c r="E1815" s="208">
        <v>0</v>
      </c>
      <c r="F1815" s="208">
        <v>62247386.219999999</v>
      </c>
      <c r="G1815" s="208">
        <v>0</v>
      </c>
    </row>
    <row r="1816" spans="4:7">
      <c r="D1816" s="212" t="s">
        <v>3687</v>
      </c>
      <c r="E1816" s="208">
        <v>0</v>
      </c>
      <c r="F1816" s="208">
        <v>62247386.219999999</v>
      </c>
      <c r="G1816" s="208">
        <v>0</v>
      </c>
    </row>
    <row r="1817" spans="4:7">
      <c r="D1817" s="211" t="s">
        <v>2947</v>
      </c>
      <c r="E1817" s="208">
        <v>204203847</v>
      </c>
      <c r="F1817" s="208">
        <v>100000000</v>
      </c>
      <c r="G1817" s="208">
        <v>56852716.600000001</v>
      </c>
    </row>
    <row r="1818" spans="4:7">
      <c r="D1818" s="212" t="s">
        <v>4213</v>
      </c>
      <c r="E1818" s="208">
        <v>204203847</v>
      </c>
      <c r="F1818" s="208">
        <v>100000000</v>
      </c>
      <c r="G1818" s="208">
        <v>56852716.600000001</v>
      </c>
    </row>
    <row r="1819" spans="4:7">
      <c r="D1819" s="209" t="s">
        <v>284</v>
      </c>
      <c r="E1819" s="210">
        <v>1446000000</v>
      </c>
      <c r="F1819" s="210">
        <v>1768081514.9000001</v>
      </c>
      <c r="G1819" s="210">
        <v>1036174029.25</v>
      </c>
    </row>
    <row r="1820" spans="4:7">
      <c r="D1820" s="211" t="s">
        <v>4021</v>
      </c>
      <c r="E1820" s="208">
        <v>1446000000</v>
      </c>
      <c r="F1820" s="208">
        <v>1768081514.9000001</v>
      </c>
      <c r="G1820" s="208">
        <v>1036174029.25</v>
      </c>
    </row>
    <row r="1821" spans="4:7">
      <c r="D1821" s="212" t="s">
        <v>753</v>
      </c>
      <c r="E1821" s="208">
        <v>1446000000</v>
      </c>
      <c r="F1821" s="208">
        <v>1768081514.9000001</v>
      </c>
      <c r="G1821" s="208">
        <v>1036174029.25</v>
      </c>
    </row>
    <row r="1822" spans="4:7">
      <c r="D1822" s="178" t="s">
        <v>423</v>
      </c>
      <c r="E1822" s="208">
        <v>211299189</v>
      </c>
      <c r="F1822" s="208">
        <v>1471362211.8699999</v>
      </c>
      <c r="G1822" s="208">
        <v>1152988014.6399999</v>
      </c>
    </row>
    <row r="1823" spans="4:7">
      <c r="D1823" s="209" t="s">
        <v>281</v>
      </c>
      <c r="E1823" s="210">
        <v>208491159</v>
      </c>
      <c r="F1823" s="210">
        <v>1240891382.8799999</v>
      </c>
      <c r="G1823" s="210">
        <v>1152988014.6399999</v>
      </c>
    </row>
    <row r="1824" spans="4:7">
      <c r="D1824" s="211" t="s">
        <v>3685</v>
      </c>
      <c r="E1824" s="208">
        <v>0</v>
      </c>
      <c r="F1824" s="208">
        <v>64126000</v>
      </c>
      <c r="G1824" s="208">
        <v>184000</v>
      </c>
    </row>
    <row r="1825" spans="4:7">
      <c r="D1825" s="212" t="s">
        <v>3684</v>
      </c>
      <c r="E1825" s="208">
        <v>0</v>
      </c>
      <c r="F1825" s="208">
        <v>64126000</v>
      </c>
      <c r="G1825" s="208">
        <v>184000</v>
      </c>
    </row>
    <row r="1826" spans="4:7">
      <c r="D1826" s="211" t="s">
        <v>424</v>
      </c>
      <c r="E1826" s="208">
        <v>2855017</v>
      </c>
      <c r="F1826" s="208">
        <v>0</v>
      </c>
      <c r="G1826" s="208">
        <v>0</v>
      </c>
    </row>
    <row r="1827" spans="4:7">
      <c r="D1827" s="212" t="s">
        <v>759</v>
      </c>
      <c r="E1827" s="208">
        <v>2855017</v>
      </c>
      <c r="F1827" s="208">
        <v>0</v>
      </c>
      <c r="G1827" s="208">
        <v>0</v>
      </c>
    </row>
    <row r="1828" spans="4:7">
      <c r="D1828" s="211" t="s">
        <v>3116</v>
      </c>
      <c r="E1828" s="208">
        <v>0</v>
      </c>
      <c r="F1828" s="208">
        <v>1032484657.9400001</v>
      </c>
      <c r="G1828" s="208">
        <v>1032084656.9400001</v>
      </c>
    </row>
    <row r="1829" spans="4:7">
      <c r="D1829" s="212" t="s">
        <v>3117</v>
      </c>
      <c r="E1829" s="208">
        <v>0</v>
      </c>
      <c r="F1829" s="208">
        <v>1032484657.9400001</v>
      </c>
      <c r="G1829" s="208">
        <v>1032084656.9400001</v>
      </c>
    </row>
    <row r="1830" spans="4:7">
      <c r="D1830" s="211" t="s">
        <v>1292</v>
      </c>
      <c r="E1830" s="208">
        <v>4628889</v>
      </c>
      <c r="F1830" s="208">
        <v>1.95</v>
      </c>
      <c r="G1830" s="208">
        <v>0</v>
      </c>
    </row>
    <row r="1831" spans="4:7">
      <c r="D1831" s="212" t="s">
        <v>1293</v>
      </c>
      <c r="E1831" s="208">
        <v>4628889</v>
      </c>
      <c r="F1831" s="208">
        <v>1.95</v>
      </c>
      <c r="G1831" s="208">
        <v>0</v>
      </c>
    </row>
    <row r="1832" spans="4:7">
      <c r="D1832" s="211" t="s">
        <v>1294</v>
      </c>
      <c r="E1832" s="208">
        <v>4628889</v>
      </c>
      <c r="F1832" s="208">
        <v>1.95</v>
      </c>
      <c r="G1832" s="208">
        <v>0</v>
      </c>
    </row>
    <row r="1833" spans="4:7">
      <c r="D1833" s="212" t="s">
        <v>1295</v>
      </c>
      <c r="E1833" s="208">
        <v>4628889</v>
      </c>
      <c r="F1833" s="208">
        <v>1.95</v>
      </c>
      <c r="G1833" s="208">
        <v>0</v>
      </c>
    </row>
    <row r="1834" spans="4:7">
      <c r="D1834" s="211" t="s">
        <v>1296</v>
      </c>
      <c r="E1834" s="208">
        <v>6606206</v>
      </c>
      <c r="F1834" s="208">
        <v>1</v>
      </c>
      <c r="G1834" s="208">
        <v>0</v>
      </c>
    </row>
    <row r="1835" spans="4:7">
      <c r="D1835" s="212" t="s">
        <v>1297</v>
      </c>
      <c r="E1835" s="208">
        <v>6606206</v>
      </c>
      <c r="F1835" s="208">
        <v>1</v>
      </c>
      <c r="G1835" s="208">
        <v>0</v>
      </c>
    </row>
    <row r="1836" spans="4:7">
      <c r="D1836" s="211" t="s">
        <v>425</v>
      </c>
      <c r="E1836" s="208">
        <v>1581666</v>
      </c>
      <c r="F1836" s="208">
        <v>2781665.05</v>
      </c>
      <c r="G1836" s="208">
        <v>1200000</v>
      </c>
    </row>
    <row r="1837" spans="4:7">
      <c r="D1837" s="212" t="s">
        <v>760</v>
      </c>
      <c r="E1837" s="208">
        <v>1581666</v>
      </c>
      <c r="F1837" s="208">
        <v>2781665.05</v>
      </c>
      <c r="G1837" s="208">
        <v>1200000</v>
      </c>
    </row>
    <row r="1838" spans="4:7">
      <c r="D1838" s="211" t="s">
        <v>426</v>
      </c>
      <c r="E1838" s="208">
        <v>2400000</v>
      </c>
      <c r="F1838" s="208">
        <v>23914778.09</v>
      </c>
      <c r="G1838" s="208">
        <v>15041578.41</v>
      </c>
    </row>
    <row r="1839" spans="4:7">
      <c r="D1839" s="212" t="s">
        <v>761</v>
      </c>
      <c r="E1839" s="208">
        <v>2400000</v>
      </c>
      <c r="F1839" s="208">
        <v>23914778.09</v>
      </c>
      <c r="G1839" s="208">
        <v>15041578.41</v>
      </c>
    </row>
    <row r="1840" spans="4:7">
      <c r="D1840" s="211" t="s">
        <v>1441</v>
      </c>
      <c r="E1840" s="208">
        <v>6779437</v>
      </c>
      <c r="F1840" s="208">
        <v>1518981.56</v>
      </c>
      <c r="G1840" s="208">
        <v>1518981.56</v>
      </c>
    </row>
    <row r="1841" spans="4:7">
      <c r="D1841" s="212" t="s">
        <v>1442</v>
      </c>
      <c r="E1841" s="208">
        <v>6779437</v>
      </c>
      <c r="F1841" s="208">
        <v>1518981.56</v>
      </c>
      <c r="G1841" s="208">
        <v>1518981.56</v>
      </c>
    </row>
    <row r="1842" spans="4:7">
      <c r="D1842" s="211" t="s">
        <v>1443</v>
      </c>
      <c r="E1842" s="208">
        <v>12576962</v>
      </c>
      <c r="F1842" s="208">
        <v>2861944.06</v>
      </c>
      <c r="G1842" s="208">
        <v>2861943.06</v>
      </c>
    </row>
    <row r="1843" spans="4:7">
      <c r="D1843" s="212" t="s">
        <v>1444</v>
      </c>
      <c r="E1843" s="208">
        <v>12576962</v>
      </c>
      <c r="F1843" s="208">
        <v>2861944.06</v>
      </c>
      <c r="G1843" s="208">
        <v>2861943.06</v>
      </c>
    </row>
    <row r="1844" spans="4:7">
      <c r="D1844" s="211" t="s">
        <v>427</v>
      </c>
      <c r="E1844" s="208">
        <v>76425066</v>
      </c>
      <c r="F1844" s="208">
        <v>25000002</v>
      </c>
      <c r="G1844" s="208">
        <v>21356510</v>
      </c>
    </row>
    <row r="1845" spans="4:7">
      <c r="D1845" s="212" t="s">
        <v>762</v>
      </c>
      <c r="E1845" s="208">
        <v>76425066</v>
      </c>
      <c r="F1845" s="208">
        <v>25000002</v>
      </c>
      <c r="G1845" s="208">
        <v>21356510</v>
      </c>
    </row>
    <row r="1846" spans="4:7">
      <c r="D1846" s="211" t="s">
        <v>2629</v>
      </c>
      <c r="E1846" s="208">
        <v>28767539</v>
      </c>
      <c r="F1846" s="208">
        <v>18290991.27</v>
      </c>
      <c r="G1846" s="208">
        <v>18290989.009999998</v>
      </c>
    </row>
    <row r="1847" spans="4:7">
      <c r="D1847" s="212" t="s">
        <v>2630</v>
      </c>
      <c r="E1847" s="208">
        <v>28767539</v>
      </c>
      <c r="F1847" s="208">
        <v>18290991.27</v>
      </c>
      <c r="G1847" s="208">
        <v>18290989.009999998</v>
      </c>
    </row>
    <row r="1848" spans="4:7">
      <c r="D1848" s="211" t="s">
        <v>1023</v>
      </c>
      <c r="E1848" s="208">
        <v>8523565</v>
      </c>
      <c r="F1848" s="208">
        <v>1</v>
      </c>
      <c r="G1848" s="208">
        <v>0</v>
      </c>
    </row>
    <row r="1849" spans="4:7">
      <c r="D1849" s="212" t="s">
        <v>1024</v>
      </c>
      <c r="E1849" s="208">
        <v>8523565</v>
      </c>
      <c r="F1849" s="208">
        <v>1</v>
      </c>
      <c r="G1849" s="208">
        <v>0</v>
      </c>
    </row>
    <row r="1850" spans="4:7">
      <c r="D1850" s="211" t="s">
        <v>3118</v>
      </c>
      <c r="E1850" s="208">
        <v>0</v>
      </c>
      <c r="F1850" s="208">
        <v>9462001</v>
      </c>
      <c r="G1850" s="208">
        <v>0</v>
      </c>
    </row>
    <row r="1851" spans="4:7">
      <c r="D1851" s="212" t="s">
        <v>3119</v>
      </c>
      <c r="E1851" s="208">
        <v>0</v>
      </c>
      <c r="F1851" s="208">
        <v>9462001</v>
      </c>
      <c r="G1851" s="208">
        <v>0</v>
      </c>
    </row>
    <row r="1852" spans="4:7">
      <c r="D1852" s="211" t="s">
        <v>1082</v>
      </c>
      <c r="E1852" s="208">
        <v>52717923</v>
      </c>
      <c r="F1852" s="208">
        <v>60450356.009999998</v>
      </c>
      <c r="G1852" s="208">
        <v>60449355.659999996</v>
      </c>
    </row>
    <row r="1853" spans="4:7">
      <c r="D1853" s="212" t="s">
        <v>1083</v>
      </c>
      <c r="E1853" s="208">
        <v>52717923</v>
      </c>
      <c r="F1853" s="208">
        <v>60450356.009999998</v>
      </c>
      <c r="G1853" s="208">
        <v>60449355.659999996</v>
      </c>
    </row>
    <row r="1854" spans="4:7">
      <c r="D1854" s="209" t="s">
        <v>283</v>
      </c>
      <c r="E1854" s="210">
        <v>0</v>
      </c>
      <c r="F1854" s="210">
        <v>203999999.99000004</v>
      </c>
      <c r="G1854" s="210">
        <v>0</v>
      </c>
    </row>
    <row r="1855" spans="4:7">
      <c r="D1855" s="211" t="s">
        <v>3271</v>
      </c>
      <c r="E1855" s="208">
        <v>0</v>
      </c>
      <c r="F1855" s="208">
        <v>203999999.99000004</v>
      </c>
      <c r="G1855" s="208">
        <v>0</v>
      </c>
    </row>
    <row r="1856" spans="4:7">
      <c r="D1856" s="212" t="s">
        <v>3270</v>
      </c>
      <c r="E1856" s="208">
        <v>0</v>
      </c>
      <c r="F1856" s="208">
        <v>203999999.99000004</v>
      </c>
      <c r="G1856" s="208">
        <v>0</v>
      </c>
    </row>
    <row r="1857" spans="4:7">
      <c r="D1857" s="209" t="s">
        <v>298</v>
      </c>
      <c r="E1857" s="210">
        <v>0</v>
      </c>
      <c r="F1857" s="210">
        <v>23662799</v>
      </c>
      <c r="G1857" s="210">
        <v>0</v>
      </c>
    </row>
    <row r="1858" spans="4:7">
      <c r="D1858" s="211" t="s">
        <v>427</v>
      </c>
      <c r="E1858" s="208">
        <v>0</v>
      </c>
      <c r="F1858" s="208">
        <v>23662799</v>
      </c>
      <c r="G1858" s="208">
        <v>0</v>
      </c>
    </row>
    <row r="1859" spans="4:7">
      <c r="D1859" s="212" t="s">
        <v>762</v>
      </c>
      <c r="E1859" s="208">
        <v>0</v>
      </c>
      <c r="F1859" s="208">
        <v>23662799</v>
      </c>
      <c r="G1859" s="208">
        <v>0</v>
      </c>
    </row>
    <row r="1860" spans="4:7">
      <c r="D1860" s="209" t="s">
        <v>285</v>
      </c>
      <c r="E1860" s="210">
        <v>2808030</v>
      </c>
      <c r="F1860" s="210">
        <v>2808030</v>
      </c>
      <c r="G1860" s="210">
        <v>0</v>
      </c>
    </row>
    <row r="1861" spans="4:7">
      <c r="D1861" s="211" t="s">
        <v>282</v>
      </c>
      <c r="E1861" s="208">
        <v>2808030</v>
      </c>
      <c r="F1861" s="208">
        <v>2808030</v>
      </c>
      <c r="G1861" s="208">
        <v>0</v>
      </c>
    </row>
    <row r="1862" spans="4:7">
      <c r="D1862" s="212" t="s">
        <v>763</v>
      </c>
      <c r="E1862" s="208">
        <v>2808030</v>
      </c>
      <c r="F1862" s="208">
        <v>2808030</v>
      </c>
      <c r="G1862" s="208">
        <v>0</v>
      </c>
    </row>
    <row r="1863" spans="4:7">
      <c r="D1863" s="178" t="s">
        <v>428</v>
      </c>
      <c r="E1863" s="208">
        <v>878581407</v>
      </c>
      <c r="F1863" s="208">
        <v>829753561.80999994</v>
      </c>
      <c r="G1863" s="208">
        <v>599446365.88</v>
      </c>
    </row>
    <row r="1864" spans="4:7">
      <c r="D1864" s="209" t="s">
        <v>281</v>
      </c>
      <c r="E1864" s="210">
        <v>613242364</v>
      </c>
      <c r="F1864" s="210">
        <v>585920508.19999993</v>
      </c>
      <c r="G1864" s="210">
        <v>378457727.14999998</v>
      </c>
    </row>
    <row r="1865" spans="4:7">
      <c r="D1865" s="211" t="s">
        <v>282</v>
      </c>
      <c r="E1865" s="208">
        <v>875000</v>
      </c>
      <c r="F1865" s="208">
        <v>875000</v>
      </c>
      <c r="G1865" s="208">
        <v>0</v>
      </c>
    </row>
    <row r="1866" spans="4:7">
      <c r="D1866" s="212" t="s">
        <v>764</v>
      </c>
      <c r="E1866" s="208">
        <v>875000</v>
      </c>
      <c r="F1866" s="208">
        <v>875000</v>
      </c>
      <c r="G1866" s="208">
        <v>0</v>
      </c>
    </row>
    <row r="1867" spans="4:7">
      <c r="D1867" s="211" t="s">
        <v>4020</v>
      </c>
      <c r="E1867" s="208">
        <v>6558125</v>
      </c>
      <c r="F1867" s="208">
        <v>1</v>
      </c>
      <c r="G1867" s="208">
        <v>0</v>
      </c>
    </row>
    <row r="1868" spans="4:7">
      <c r="D1868" s="212" t="s">
        <v>1298</v>
      </c>
      <c r="E1868" s="208">
        <v>6558125</v>
      </c>
      <c r="F1868" s="208">
        <v>1</v>
      </c>
      <c r="G1868" s="208">
        <v>0</v>
      </c>
    </row>
    <row r="1869" spans="4:7">
      <c r="D1869" s="211" t="s">
        <v>429</v>
      </c>
      <c r="E1869" s="208">
        <v>3167835</v>
      </c>
      <c r="F1869" s="208">
        <v>167835</v>
      </c>
      <c r="G1869" s="208">
        <v>0</v>
      </c>
    </row>
    <row r="1870" spans="4:7">
      <c r="D1870" s="212" t="s">
        <v>765</v>
      </c>
      <c r="E1870" s="208">
        <v>3167835</v>
      </c>
      <c r="F1870" s="208">
        <v>167835</v>
      </c>
      <c r="G1870" s="208">
        <v>0</v>
      </c>
    </row>
    <row r="1871" spans="4:7">
      <c r="D1871" s="211" t="s">
        <v>1299</v>
      </c>
      <c r="E1871" s="208">
        <v>12313456</v>
      </c>
      <c r="F1871" s="208">
        <v>4774274.43</v>
      </c>
      <c r="G1871" s="208">
        <v>3283215.35</v>
      </c>
    </row>
    <row r="1872" spans="4:7">
      <c r="D1872" s="212" t="s">
        <v>1300</v>
      </c>
      <c r="E1872" s="208">
        <v>12313456</v>
      </c>
      <c r="F1872" s="208">
        <v>4774274.43</v>
      </c>
      <c r="G1872" s="208">
        <v>3283215.35</v>
      </c>
    </row>
    <row r="1873" spans="4:7">
      <c r="D1873" s="211" t="s">
        <v>4019</v>
      </c>
      <c r="E1873" s="208">
        <v>0</v>
      </c>
      <c r="F1873" s="208">
        <v>1550000</v>
      </c>
      <c r="G1873" s="208">
        <v>0</v>
      </c>
    </row>
    <row r="1874" spans="4:7">
      <c r="D1874" s="212" t="s">
        <v>3214</v>
      </c>
      <c r="E1874" s="208">
        <v>0</v>
      </c>
      <c r="F1874" s="208">
        <v>1550000</v>
      </c>
      <c r="G1874" s="208">
        <v>0</v>
      </c>
    </row>
    <row r="1875" spans="4:7">
      <c r="D1875" s="211" t="s">
        <v>1301</v>
      </c>
      <c r="E1875" s="208">
        <v>11035275</v>
      </c>
      <c r="F1875" s="208">
        <v>1</v>
      </c>
      <c r="G1875" s="208">
        <v>0</v>
      </c>
    </row>
    <row r="1876" spans="4:7">
      <c r="D1876" s="212" t="s">
        <v>1302</v>
      </c>
      <c r="E1876" s="208">
        <v>11035275</v>
      </c>
      <c r="F1876" s="208">
        <v>1</v>
      </c>
      <c r="G1876" s="208">
        <v>0</v>
      </c>
    </row>
    <row r="1877" spans="4:7">
      <c r="D1877" s="211" t="s">
        <v>1303</v>
      </c>
      <c r="E1877" s="208">
        <v>6558125</v>
      </c>
      <c r="F1877" s="208">
        <v>5738359.75</v>
      </c>
      <c r="G1877" s="208">
        <v>2043706.88</v>
      </c>
    </row>
    <row r="1878" spans="4:7">
      <c r="D1878" s="212" t="s">
        <v>1304</v>
      </c>
      <c r="E1878" s="208">
        <v>6558125</v>
      </c>
      <c r="F1878" s="208">
        <v>5738359.75</v>
      </c>
      <c r="G1878" s="208">
        <v>2043706.88</v>
      </c>
    </row>
    <row r="1879" spans="4:7">
      <c r="D1879" s="211" t="s">
        <v>1305</v>
      </c>
      <c r="E1879" s="208">
        <v>11035275</v>
      </c>
      <c r="F1879" s="208">
        <v>9655865.5600000005</v>
      </c>
      <c r="G1879" s="208">
        <v>7339029.29</v>
      </c>
    </row>
    <row r="1880" spans="4:7">
      <c r="D1880" s="212" t="s">
        <v>1306</v>
      </c>
      <c r="E1880" s="208">
        <v>11035275</v>
      </c>
      <c r="F1880" s="208">
        <v>9655865.5600000005</v>
      </c>
      <c r="G1880" s="208">
        <v>7339029.29</v>
      </c>
    </row>
    <row r="1881" spans="4:7">
      <c r="D1881" s="211" t="s">
        <v>1307</v>
      </c>
      <c r="E1881" s="208">
        <v>11035275</v>
      </c>
      <c r="F1881" s="208">
        <v>7100499.96</v>
      </c>
      <c r="G1881" s="208">
        <v>7100499.96</v>
      </c>
    </row>
    <row r="1882" spans="4:7">
      <c r="D1882" s="212" t="s">
        <v>1308</v>
      </c>
      <c r="E1882" s="208">
        <v>11035275</v>
      </c>
      <c r="F1882" s="208">
        <v>7100499.96</v>
      </c>
      <c r="G1882" s="208">
        <v>7100499.96</v>
      </c>
    </row>
    <row r="1883" spans="4:7">
      <c r="D1883" s="211" t="s">
        <v>4018</v>
      </c>
      <c r="E1883" s="208">
        <v>0</v>
      </c>
      <c r="F1883" s="208">
        <v>1315000</v>
      </c>
      <c r="G1883" s="208">
        <v>0</v>
      </c>
    </row>
    <row r="1884" spans="4:7">
      <c r="D1884" s="212" t="s">
        <v>3213</v>
      </c>
      <c r="E1884" s="208">
        <v>0</v>
      </c>
      <c r="F1884" s="208">
        <v>1315000</v>
      </c>
      <c r="G1884" s="208">
        <v>0</v>
      </c>
    </row>
    <row r="1885" spans="4:7">
      <c r="D1885" s="211" t="s">
        <v>1309</v>
      </c>
      <c r="E1885" s="208">
        <v>11035275</v>
      </c>
      <c r="F1885" s="208">
        <v>5947400.5599999996</v>
      </c>
      <c r="G1885" s="208">
        <v>0</v>
      </c>
    </row>
    <row r="1886" spans="4:7">
      <c r="D1886" s="212" t="s">
        <v>1310</v>
      </c>
      <c r="E1886" s="208">
        <v>11035275</v>
      </c>
      <c r="F1886" s="208">
        <v>5947400.5599999996</v>
      </c>
      <c r="G1886" s="208">
        <v>0</v>
      </c>
    </row>
    <row r="1887" spans="4:7">
      <c r="D1887" s="211" t="s">
        <v>1311</v>
      </c>
      <c r="E1887" s="208">
        <v>12313456</v>
      </c>
      <c r="F1887" s="208">
        <v>1</v>
      </c>
      <c r="G1887" s="208">
        <v>0</v>
      </c>
    </row>
    <row r="1888" spans="4:7">
      <c r="D1888" s="212" t="s">
        <v>1312</v>
      </c>
      <c r="E1888" s="208">
        <v>12313456</v>
      </c>
      <c r="F1888" s="208">
        <v>1</v>
      </c>
      <c r="G1888" s="208">
        <v>0</v>
      </c>
    </row>
    <row r="1889" spans="4:7">
      <c r="D1889" s="211" t="s">
        <v>1313</v>
      </c>
      <c r="E1889" s="208">
        <v>11035275</v>
      </c>
      <c r="F1889" s="208">
        <v>5655865.5599999996</v>
      </c>
      <c r="G1889" s="208">
        <v>3389552.26</v>
      </c>
    </row>
    <row r="1890" spans="4:7">
      <c r="D1890" s="212" t="s">
        <v>1314</v>
      </c>
      <c r="E1890" s="208">
        <v>11035275</v>
      </c>
      <c r="F1890" s="208">
        <v>5655865.5599999996</v>
      </c>
      <c r="G1890" s="208">
        <v>3389552.26</v>
      </c>
    </row>
    <row r="1891" spans="4:7">
      <c r="D1891" s="211" t="s">
        <v>1315</v>
      </c>
      <c r="E1891" s="208">
        <v>12313456</v>
      </c>
      <c r="F1891" s="208">
        <v>4891530.46</v>
      </c>
      <c r="G1891" s="208">
        <v>2891530.46</v>
      </c>
    </row>
    <row r="1892" spans="4:7">
      <c r="D1892" s="212" t="s">
        <v>1316</v>
      </c>
      <c r="E1892" s="208">
        <v>12313456</v>
      </c>
      <c r="F1892" s="208">
        <v>4891530.46</v>
      </c>
      <c r="G1892" s="208">
        <v>2891530.46</v>
      </c>
    </row>
    <row r="1893" spans="4:7">
      <c r="D1893" s="211" t="s">
        <v>430</v>
      </c>
      <c r="E1893" s="208">
        <v>4319869</v>
      </c>
      <c r="F1893" s="208">
        <v>4319869</v>
      </c>
      <c r="G1893" s="208">
        <v>0</v>
      </c>
    </row>
    <row r="1894" spans="4:7">
      <c r="D1894" s="212" t="s">
        <v>766</v>
      </c>
      <c r="E1894" s="208">
        <v>4319869</v>
      </c>
      <c r="F1894" s="208">
        <v>4319869</v>
      </c>
      <c r="G1894" s="208">
        <v>0</v>
      </c>
    </row>
    <row r="1895" spans="4:7">
      <c r="D1895" s="211" t="s">
        <v>431</v>
      </c>
      <c r="E1895" s="208">
        <v>65126740</v>
      </c>
      <c r="F1895" s="208">
        <v>35547332.759999998</v>
      </c>
      <c r="G1895" s="208">
        <v>25058256.25</v>
      </c>
    </row>
    <row r="1896" spans="4:7">
      <c r="D1896" s="212" t="s">
        <v>767</v>
      </c>
      <c r="E1896" s="208">
        <v>65126740</v>
      </c>
      <c r="F1896" s="208">
        <v>35547332.759999998</v>
      </c>
      <c r="G1896" s="208">
        <v>25058256.25</v>
      </c>
    </row>
    <row r="1897" spans="4:7">
      <c r="D1897" s="211" t="s">
        <v>432</v>
      </c>
      <c r="E1897" s="208">
        <v>2334628</v>
      </c>
      <c r="F1897" s="208">
        <v>0</v>
      </c>
      <c r="G1897" s="208">
        <v>0</v>
      </c>
    </row>
    <row r="1898" spans="4:7">
      <c r="D1898" s="212" t="s">
        <v>768</v>
      </c>
      <c r="E1898" s="208">
        <v>2334628</v>
      </c>
      <c r="F1898" s="208">
        <v>0</v>
      </c>
      <c r="G1898" s="208">
        <v>0</v>
      </c>
    </row>
    <row r="1899" spans="4:7">
      <c r="D1899" s="211" t="s">
        <v>433</v>
      </c>
      <c r="E1899" s="208">
        <v>30719190</v>
      </c>
      <c r="F1899" s="208">
        <v>53120398.200000003</v>
      </c>
      <c r="G1899" s="208">
        <v>14844555.460000001</v>
      </c>
    </row>
    <row r="1900" spans="4:7">
      <c r="D1900" s="212" t="s">
        <v>769</v>
      </c>
      <c r="E1900" s="208">
        <v>30719190</v>
      </c>
      <c r="F1900" s="208">
        <v>53120398.200000003</v>
      </c>
      <c r="G1900" s="208">
        <v>14844555.460000001</v>
      </c>
    </row>
    <row r="1901" spans="4:7">
      <c r="D1901" s="211" t="s">
        <v>2228</v>
      </c>
      <c r="E1901" s="208">
        <v>13620359</v>
      </c>
      <c r="F1901" s="208">
        <v>21256359</v>
      </c>
      <c r="G1901" s="208">
        <v>0</v>
      </c>
    </row>
    <row r="1902" spans="4:7">
      <c r="D1902" s="212" t="s">
        <v>2229</v>
      </c>
      <c r="E1902" s="208">
        <v>13620359</v>
      </c>
      <c r="F1902" s="208">
        <v>21256359</v>
      </c>
      <c r="G1902" s="208">
        <v>0</v>
      </c>
    </row>
    <row r="1903" spans="4:7">
      <c r="D1903" s="211" t="s">
        <v>1592</v>
      </c>
      <c r="E1903" s="208">
        <v>6731551</v>
      </c>
      <c r="F1903" s="208">
        <v>4542812.1600000001</v>
      </c>
      <c r="G1903" s="208">
        <v>3943823.47</v>
      </c>
    </row>
    <row r="1904" spans="4:7">
      <c r="D1904" s="212" t="s">
        <v>1593</v>
      </c>
      <c r="E1904" s="208">
        <v>6731551</v>
      </c>
      <c r="F1904" s="208">
        <v>4542812.1600000001</v>
      </c>
      <c r="G1904" s="208">
        <v>3943823.47</v>
      </c>
    </row>
    <row r="1905" spans="4:7">
      <c r="D1905" s="211" t="s">
        <v>1594</v>
      </c>
      <c r="E1905" s="208">
        <v>11208701</v>
      </c>
      <c r="F1905" s="208">
        <v>2535630.13</v>
      </c>
      <c r="G1905" s="208">
        <v>2535629.02</v>
      </c>
    </row>
    <row r="1906" spans="4:7">
      <c r="D1906" s="212" t="s">
        <v>1595</v>
      </c>
      <c r="E1906" s="208">
        <v>11208701</v>
      </c>
      <c r="F1906" s="208">
        <v>2535630.13</v>
      </c>
      <c r="G1906" s="208">
        <v>2535629.02</v>
      </c>
    </row>
    <row r="1907" spans="4:7">
      <c r="D1907" s="211" t="s">
        <v>1596</v>
      </c>
      <c r="E1907" s="208">
        <v>11208701</v>
      </c>
      <c r="F1907" s="208">
        <v>1570630</v>
      </c>
      <c r="G1907" s="208">
        <v>1570628.77</v>
      </c>
    </row>
    <row r="1908" spans="4:7">
      <c r="D1908" s="212" t="s">
        <v>1597</v>
      </c>
      <c r="E1908" s="208">
        <v>11208701</v>
      </c>
      <c r="F1908" s="208">
        <v>1570630</v>
      </c>
      <c r="G1908" s="208">
        <v>1570628.77</v>
      </c>
    </row>
    <row r="1909" spans="4:7">
      <c r="D1909" s="211" t="s">
        <v>1598</v>
      </c>
      <c r="E1909" s="208">
        <v>6731551</v>
      </c>
      <c r="F1909" s="208">
        <v>2535630.13</v>
      </c>
      <c r="G1909" s="208">
        <v>2535629.0299999998</v>
      </c>
    </row>
    <row r="1910" spans="4:7">
      <c r="D1910" s="212" t="s">
        <v>1599</v>
      </c>
      <c r="E1910" s="208">
        <v>6731551</v>
      </c>
      <c r="F1910" s="208">
        <v>2535630.13</v>
      </c>
      <c r="G1910" s="208">
        <v>2535629.0299999998</v>
      </c>
    </row>
    <row r="1911" spans="4:7">
      <c r="D1911" s="211" t="s">
        <v>1600</v>
      </c>
      <c r="E1911" s="208">
        <v>11208701</v>
      </c>
      <c r="F1911" s="208">
        <v>2535630.13</v>
      </c>
      <c r="G1911" s="208">
        <v>2535629.0299999998</v>
      </c>
    </row>
    <row r="1912" spans="4:7">
      <c r="D1912" s="212" t="s">
        <v>1601</v>
      </c>
      <c r="E1912" s="208">
        <v>11208701</v>
      </c>
      <c r="F1912" s="208">
        <v>2535630.13</v>
      </c>
      <c r="G1912" s="208">
        <v>2535629.0299999998</v>
      </c>
    </row>
    <row r="1913" spans="4:7">
      <c r="D1913" s="211" t="s">
        <v>1602</v>
      </c>
      <c r="E1913" s="208">
        <v>4768626</v>
      </c>
      <c r="F1913" s="208">
        <v>1</v>
      </c>
      <c r="G1913" s="208">
        <v>0</v>
      </c>
    </row>
    <row r="1914" spans="4:7">
      <c r="D1914" s="212" t="s">
        <v>1603</v>
      </c>
      <c r="E1914" s="208">
        <v>4768626</v>
      </c>
      <c r="F1914" s="208">
        <v>1</v>
      </c>
      <c r="G1914" s="208">
        <v>0</v>
      </c>
    </row>
    <row r="1915" spans="4:7">
      <c r="D1915" s="211" t="s">
        <v>4017</v>
      </c>
      <c r="E1915" s="208">
        <v>6731551</v>
      </c>
      <c r="F1915" s="208">
        <v>1</v>
      </c>
      <c r="G1915" s="208">
        <v>0</v>
      </c>
    </row>
    <row r="1916" spans="4:7">
      <c r="D1916" s="212" t="s">
        <v>1604</v>
      </c>
      <c r="E1916" s="208">
        <v>6731551</v>
      </c>
      <c r="F1916" s="208">
        <v>1</v>
      </c>
      <c r="G1916" s="208">
        <v>0</v>
      </c>
    </row>
    <row r="1917" spans="4:7">
      <c r="D1917" s="211" t="s">
        <v>434</v>
      </c>
      <c r="E1917" s="208">
        <v>201040000</v>
      </c>
      <c r="F1917" s="208">
        <v>372940000</v>
      </c>
      <c r="G1917" s="208">
        <v>272822626.01999998</v>
      </c>
    </row>
    <row r="1918" spans="4:7">
      <c r="D1918" s="212" t="s">
        <v>770</v>
      </c>
      <c r="E1918" s="208">
        <v>201040000</v>
      </c>
      <c r="F1918" s="208">
        <v>372940000</v>
      </c>
      <c r="G1918" s="208">
        <v>272822626.01999998</v>
      </c>
    </row>
    <row r="1919" spans="4:7">
      <c r="D1919" s="211" t="s">
        <v>4016</v>
      </c>
      <c r="E1919" s="208">
        <v>11208701</v>
      </c>
      <c r="F1919" s="208">
        <v>1</v>
      </c>
      <c r="G1919" s="208">
        <v>0</v>
      </c>
    </row>
    <row r="1920" spans="4:7">
      <c r="D1920" s="212" t="s">
        <v>1605</v>
      </c>
      <c r="E1920" s="208">
        <v>11208701</v>
      </c>
      <c r="F1920" s="208">
        <v>1</v>
      </c>
      <c r="G1920" s="208">
        <v>0</v>
      </c>
    </row>
    <row r="1921" spans="4:7">
      <c r="D1921" s="211" t="s">
        <v>2948</v>
      </c>
      <c r="E1921" s="208">
        <v>6609565</v>
      </c>
      <c r="F1921" s="208">
        <v>609565</v>
      </c>
      <c r="G1921" s="208">
        <v>0</v>
      </c>
    </row>
    <row r="1922" spans="4:7">
      <c r="D1922" s="212" t="s">
        <v>2949</v>
      </c>
      <c r="E1922" s="208">
        <v>6609565</v>
      </c>
      <c r="F1922" s="208">
        <v>609565</v>
      </c>
      <c r="G1922" s="208">
        <v>0</v>
      </c>
    </row>
    <row r="1923" spans="4:7">
      <c r="D1923" s="211" t="s">
        <v>4015</v>
      </c>
      <c r="E1923" s="208">
        <v>6731551</v>
      </c>
      <c r="F1923" s="208">
        <v>1</v>
      </c>
      <c r="G1923" s="208">
        <v>0</v>
      </c>
    </row>
    <row r="1924" spans="4:7">
      <c r="D1924" s="212" t="s">
        <v>1606</v>
      </c>
      <c r="E1924" s="208">
        <v>6731551</v>
      </c>
      <c r="F1924" s="208">
        <v>1</v>
      </c>
      <c r="G1924" s="208">
        <v>0</v>
      </c>
    </row>
    <row r="1925" spans="4:7">
      <c r="D1925" s="211" t="s">
        <v>2950</v>
      </c>
      <c r="E1925" s="208">
        <v>8172073</v>
      </c>
      <c r="F1925" s="208">
        <v>672073</v>
      </c>
      <c r="G1925" s="208">
        <v>0</v>
      </c>
    </row>
    <row r="1926" spans="4:7">
      <c r="D1926" s="212" t="s">
        <v>2951</v>
      </c>
      <c r="E1926" s="208">
        <v>8172073</v>
      </c>
      <c r="F1926" s="208">
        <v>672073</v>
      </c>
      <c r="G1926" s="208">
        <v>0</v>
      </c>
    </row>
    <row r="1927" spans="4:7">
      <c r="D1927" s="211" t="s">
        <v>1607</v>
      </c>
      <c r="E1927" s="208">
        <v>11208701</v>
      </c>
      <c r="F1927" s="208">
        <v>1</v>
      </c>
      <c r="G1927" s="208">
        <v>0</v>
      </c>
    </row>
    <row r="1928" spans="4:7">
      <c r="D1928" s="212" t="s">
        <v>1608</v>
      </c>
      <c r="E1928" s="208">
        <v>11208701</v>
      </c>
      <c r="F1928" s="208">
        <v>1</v>
      </c>
      <c r="G1928" s="208">
        <v>0</v>
      </c>
    </row>
    <row r="1929" spans="4:7">
      <c r="D1929" s="211" t="s">
        <v>1609</v>
      </c>
      <c r="E1929" s="208">
        <v>11208701</v>
      </c>
      <c r="F1929" s="208">
        <v>2471462</v>
      </c>
      <c r="G1929" s="208">
        <v>2471460.1800000002</v>
      </c>
    </row>
    <row r="1930" spans="4:7">
      <c r="D1930" s="212" t="s">
        <v>1610</v>
      </c>
      <c r="E1930" s="208">
        <v>11208701</v>
      </c>
      <c r="F1930" s="208">
        <v>2471462</v>
      </c>
      <c r="G1930" s="208">
        <v>2471460.1800000002</v>
      </c>
    </row>
    <row r="1931" spans="4:7">
      <c r="D1931" s="211" t="s">
        <v>4014</v>
      </c>
      <c r="E1931" s="208">
        <v>4768626</v>
      </c>
      <c r="F1931" s="208">
        <v>1142727.1399999999</v>
      </c>
      <c r="G1931" s="208">
        <v>1142726.1399999999</v>
      </c>
    </row>
    <row r="1932" spans="4:7">
      <c r="D1932" s="212" t="s">
        <v>1611</v>
      </c>
      <c r="E1932" s="208">
        <v>4768626</v>
      </c>
      <c r="F1932" s="208">
        <v>1142727.1399999999</v>
      </c>
      <c r="G1932" s="208">
        <v>1142726.1399999999</v>
      </c>
    </row>
    <row r="1933" spans="4:7">
      <c r="D1933" s="211" t="s">
        <v>2952</v>
      </c>
      <c r="E1933" s="208">
        <v>6723367</v>
      </c>
      <c r="F1933" s="208">
        <v>723367</v>
      </c>
      <c r="G1933" s="208">
        <v>0</v>
      </c>
    </row>
    <row r="1934" spans="4:7">
      <c r="D1934" s="212" t="s">
        <v>2953</v>
      </c>
      <c r="E1934" s="208">
        <v>6723367</v>
      </c>
      <c r="F1934" s="208">
        <v>723367</v>
      </c>
      <c r="G1934" s="208">
        <v>0</v>
      </c>
    </row>
    <row r="1935" spans="4:7">
      <c r="D1935" s="211" t="s">
        <v>1612</v>
      </c>
      <c r="E1935" s="208">
        <v>6731551</v>
      </c>
      <c r="F1935" s="208">
        <v>1511719</v>
      </c>
      <c r="G1935" s="208">
        <v>1511717.5</v>
      </c>
    </row>
    <row r="1936" spans="4:7">
      <c r="D1936" s="212" t="s">
        <v>1613</v>
      </c>
      <c r="E1936" s="208">
        <v>6731551</v>
      </c>
      <c r="F1936" s="208">
        <v>1511719</v>
      </c>
      <c r="G1936" s="208">
        <v>1511717.5</v>
      </c>
    </row>
    <row r="1937" spans="4:7">
      <c r="D1937" s="211" t="s">
        <v>2707</v>
      </c>
      <c r="E1937" s="208">
        <v>6731551</v>
      </c>
      <c r="F1937" s="208">
        <v>1548692</v>
      </c>
      <c r="G1937" s="208">
        <v>1548690.28</v>
      </c>
    </row>
    <row r="1938" spans="4:7">
      <c r="D1938" s="212" t="s">
        <v>1614</v>
      </c>
      <c r="E1938" s="208">
        <v>6731551</v>
      </c>
      <c r="F1938" s="208">
        <v>1548692</v>
      </c>
      <c r="G1938" s="208">
        <v>1548690.28</v>
      </c>
    </row>
    <row r="1939" spans="4:7">
      <c r="D1939" s="211" t="s">
        <v>4013</v>
      </c>
      <c r="E1939" s="208">
        <v>11208701</v>
      </c>
      <c r="F1939" s="208">
        <v>2471462</v>
      </c>
      <c r="G1939" s="208">
        <v>2471460.1800000002</v>
      </c>
    </row>
    <row r="1940" spans="4:7">
      <c r="D1940" s="212" t="s">
        <v>1615</v>
      </c>
      <c r="E1940" s="208">
        <v>11208701</v>
      </c>
      <c r="F1940" s="208">
        <v>2471462</v>
      </c>
      <c r="G1940" s="208">
        <v>2471460.1800000002</v>
      </c>
    </row>
    <row r="1941" spans="4:7">
      <c r="D1941" s="211" t="s">
        <v>2954</v>
      </c>
      <c r="E1941" s="208">
        <v>7786208</v>
      </c>
      <c r="F1941" s="208">
        <v>786208</v>
      </c>
      <c r="G1941" s="208">
        <v>0</v>
      </c>
    </row>
    <row r="1942" spans="4:7">
      <c r="D1942" s="212" t="s">
        <v>2955</v>
      </c>
      <c r="E1942" s="208">
        <v>7786208</v>
      </c>
      <c r="F1942" s="208">
        <v>786208</v>
      </c>
      <c r="G1942" s="208">
        <v>0</v>
      </c>
    </row>
    <row r="1943" spans="4:7">
      <c r="D1943" s="211" t="s">
        <v>2631</v>
      </c>
      <c r="E1943" s="208">
        <v>29127072</v>
      </c>
      <c r="F1943" s="208">
        <v>17239794</v>
      </c>
      <c r="G1943" s="208">
        <v>17239794</v>
      </c>
    </row>
    <row r="1944" spans="4:7">
      <c r="D1944" s="212" t="s">
        <v>2632</v>
      </c>
      <c r="E1944" s="208">
        <v>29127072</v>
      </c>
      <c r="F1944" s="208">
        <v>17239794</v>
      </c>
      <c r="G1944" s="208">
        <v>17239794</v>
      </c>
    </row>
    <row r="1945" spans="4:7">
      <c r="D1945" s="211" t="s">
        <v>3751</v>
      </c>
      <c r="E1945" s="208">
        <v>0</v>
      </c>
      <c r="F1945" s="208">
        <v>1726056.73</v>
      </c>
      <c r="G1945" s="208">
        <v>0</v>
      </c>
    </row>
    <row r="1946" spans="4:7">
      <c r="D1946" s="212" t="s">
        <v>3750</v>
      </c>
      <c r="E1946" s="208">
        <v>0</v>
      </c>
      <c r="F1946" s="208">
        <v>1726056.73</v>
      </c>
      <c r="G1946" s="208">
        <v>0</v>
      </c>
    </row>
    <row r="1947" spans="4:7">
      <c r="D1947" s="211" t="s">
        <v>3730</v>
      </c>
      <c r="E1947" s="208">
        <v>0</v>
      </c>
      <c r="F1947" s="208">
        <v>6441451.54</v>
      </c>
      <c r="G1947" s="208">
        <v>177567.62</v>
      </c>
    </row>
    <row r="1948" spans="4:7">
      <c r="D1948" s="212" t="s">
        <v>3729</v>
      </c>
      <c r="E1948" s="208">
        <v>0</v>
      </c>
      <c r="F1948" s="208">
        <v>6441451.54</v>
      </c>
      <c r="G1948" s="208">
        <v>177567.62</v>
      </c>
    </row>
    <row r="1949" spans="4:7">
      <c r="D1949" s="209" t="s">
        <v>298</v>
      </c>
      <c r="E1949" s="210">
        <v>250382443</v>
      </c>
      <c r="F1949" s="210">
        <v>228876453.61000001</v>
      </c>
      <c r="G1949" s="210">
        <v>220988638.72999999</v>
      </c>
    </row>
    <row r="1950" spans="4:7">
      <c r="D1950" s="211" t="s">
        <v>4012</v>
      </c>
      <c r="E1950" s="208">
        <v>0</v>
      </c>
      <c r="F1950" s="208">
        <v>4960000</v>
      </c>
      <c r="G1950" s="208">
        <v>3481127.73</v>
      </c>
    </row>
    <row r="1951" spans="4:7">
      <c r="D1951" s="212" t="s">
        <v>3269</v>
      </c>
      <c r="E1951" s="208">
        <v>0</v>
      </c>
      <c r="F1951" s="208">
        <v>4960000</v>
      </c>
      <c r="G1951" s="208">
        <v>3481127.73</v>
      </c>
    </row>
    <row r="1952" spans="4:7">
      <c r="D1952" s="211" t="s">
        <v>3268</v>
      </c>
      <c r="E1952" s="208">
        <v>0</v>
      </c>
      <c r="F1952" s="208">
        <v>477.31</v>
      </c>
      <c r="G1952" s="208">
        <v>0</v>
      </c>
    </row>
    <row r="1953" spans="4:7">
      <c r="D1953" s="212" t="s">
        <v>3267</v>
      </c>
      <c r="E1953" s="208">
        <v>0</v>
      </c>
      <c r="F1953" s="208">
        <v>477.31</v>
      </c>
      <c r="G1953" s="208">
        <v>0</v>
      </c>
    </row>
    <row r="1954" spans="4:7">
      <c r="D1954" s="211" t="s">
        <v>435</v>
      </c>
      <c r="E1954" s="208">
        <v>250382443</v>
      </c>
      <c r="F1954" s="208">
        <v>223915976.30000001</v>
      </c>
      <c r="G1954" s="208">
        <v>217507511</v>
      </c>
    </row>
    <row r="1955" spans="4:7">
      <c r="D1955" s="212" t="s">
        <v>771</v>
      </c>
      <c r="E1955" s="208">
        <v>250382443</v>
      </c>
      <c r="F1955" s="208">
        <v>223915976.30000001</v>
      </c>
      <c r="G1955" s="208">
        <v>217507511</v>
      </c>
    </row>
    <row r="1956" spans="4:7">
      <c r="D1956" s="209" t="s">
        <v>285</v>
      </c>
      <c r="E1956" s="210">
        <v>14956600</v>
      </c>
      <c r="F1956" s="210">
        <v>14956600</v>
      </c>
      <c r="G1956" s="210">
        <v>0</v>
      </c>
    </row>
    <row r="1957" spans="4:7">
      <c r="D1957" s="211" t="s">
        <v>282</v>
      </c>
      <c r="E1957" s="208">
        <v>14956600</v>
      </c>
      <c r="F1957" s="208">
        <v>14956600</v>
      </c>
      <c r="G1957" s="208">
        <v>0</v>
      </c>
    </row>
    <row r="1958" spans="4:7">
      <c r="D1958" s="212" t="s">
        <v>764</v>
      </c>
      <c r="E1958" s="208">
        <v>14956600</v>
      </c>
      <c r="F1958" s="208">
        <v>14956600</v>
      </c>
      <c r="G1958" s="208">
        <v>0</v>
      </c>
    </row>
    <row r="1959" spans="4:7">
      <c r="D1959" s="178" t="s">
        <v>436</v>
      </c>
      <c r="E1959" s="208">
        <v>1600461884</v>
      </c>
      <c r="F1959" s="208">
        <v>1584794427.3800001</v>
      </c>
      <c r="G1959" s="208">
        <v>808283912.25999975</v>
      </c>
    </row>
    <row r="1960" spans="4:7">
      <c r="D1960" s="209" t="s">
        <v>281</v>
      </c>
      <c r="E1960" s="210">
        <v>959295397</v>
      </c>
      <c r="F1960" s="210">
        <v>1107836751.3600001</v>
      </c>
      <c r="G1960" s="210">
        <v>713489186.38999987</v>
      </c>
    </row>
    <row r="1961" spans="4:7">
      <c r="D1961" s="211" t="s">
        <v>4011</v>
      </c>
      <c r="E1961" s="208">
        <v>6779437</v>
      </c>
      <c r="F1961" s="208">
        <v>1593658</v>
      </c>
      <c r="G1961" s="208">
        <v>1593656.63</v>
      </c>
    </row>
    <row r="1962" spans="4:7">
      <c r="D1962" s="212" t="s">
        <v>2230</v>
      </c>
      <c r="E1962" s="208">
        <v>6779437</v>
      </c>
      <c r="F1962" s="208">
        <v>1593658</v>
      </c>
      <c r="G1962" s="208">
        <v>1593656.63</v>
      </c>
    </row>
    <row r="1963" spans="4:7">
      <c r="D1963" s="211" t="s">
        <v>437</v>
      </c>
      <c r="E1963" s="208">
        <v>4600000</v>
      </c>
      <c r="F1963" s="208">
        <v>21600000</v>
      </c>
      <c r="G1963" s="208">
        <v>2795101.51</v>
      </c>
    </row>
    <row r="1964" spans="4:7">
      <c r="D1964" s="212" t="s">
        <v>772</v>
      </c>
      <c r="E1964" s="208">
        <v>4600000</v>
      </c>
      <c r="F1964" s="208">
        <v>21600000</v>
      </c>
      <c r="G1964" s="208">
        <v>2795101.51</v>
      </c>
    </row>
    <row r="1965" spans="4:7">
      <c r="D1965" s="211" t="s">
        <v>4010</v>
      </c>
      <c r="E1965" s="208">
        <v>9920341</v>
      </c>
      <c r="F1965" s="208">
        <v>34198637.840000004</v>
      </c>
      <c r="G1965" s="208">
        <v>34175465.840000004</v>
      </c>
    </row>
    <row r="1966" spans="4:7">
      <c r="D1966" s="212" t="s">
        <v>773</v>
      </c>
      <c r="E1966" s="208">
        <v>9920341</v>
      </c>
      <c r="F1966" s="208">
        <v>34198637.840000004</v>
      </c>
      <c r="G1966" s="208">
        <v>34175465.840000004</v>
      </c>
    </row>
    <row r="1967" spans="4:7">
      <c r="D1967" s="211" t="s">
        <v>2231</v>
      </c>
      <c r="E1967" s="208">
        <v>11289410</v>
      </c>
      <c r="F1967" s="208">
        <v>2464313.7999999998</v>
      </c>
      <c r="G1967" s="208">
        <v>2464313.7999999998</v>
      </c>
    </row>
    <row r="1968" spans="4:7">
      <c r="D1968" s="212" t="s">
        <v>2232</v>
      </c>
      <c r="E1968" s="208">
        <v>11289410</v>
      </c>
      <c r="F1968" s="208">
        <v>2464313.7999999998</v>
      </c>
      <c r="G1968" s="208">
        <v>2464313.7999999998</v>
      </c>
    </row>
    <row r="1969" spans="4:7">
      <c r="D1969" s="211" t="s">
        <v>2233</v>
      </c>
      <c r="E1969" s="208">
        <v>4802120</v>
      </c>
      <c r="F1969" s="208">
        <v>1095516.8799999999</v>
      </c>
      <c r="G1969" s="208">
        <v>1095516.8799999999</v>
      </c>
    </row>
    <row r="1970" spans="4:7">
      <c r="D1970" s="212" t="s">
        <v>2234</v>
      </c>
      <c r="E1970" s="208">
        <v>4802120</v>
      </c>
      <c r="F1970" s="208">
        <v>1095516.8799999999</v>
      </c>
      <c r="G1970" s="208">
        <v>1095516.8799999999</v>
      </c>
    </row>
    <row r="1971" spans="4:7">
      <c r="D1971" s="211" t="s">
        <v>2235</v>
      </c>
      <c r="E1971" s="208">
        <v>11289410</v>
      </c>
      <c r="F1971" s="208">
        <v>2464314.9</v>
      </c>
      <c r="G1971" s="208">
        <v>2464313.9</v>
      </c>
    </row>
    <row r="1972" spans="4:7">
      <c r="D1972" s="212" t="s">
        <v>2236</v>
      </c>
      <c r="E1972" s="208">
        <v>11289410</v>
      </c>
      <c r="F1972" s="208">
        <v>2464314.9</v>
      </c>
      <c r="G1972" s="208">
        <v>2464313.9</v>
      </c>
    </row>
    <row r="1973" spans="4:7">
      <c r="D1973" s="211" t="s">
        <v>4009</v>
      </c>
      <c r="E1973" s="208">
        <v>0</v>
      </c>
      <c r="F1973" s="208">
        <v>0</v>
      </c>
      <c r="G1973" s="208">
        <v>0</v>
      </c>
    </row>
    <row r="1974" spans="4:7">
      <c r="D1974" s="212" t="s">
        <v>3683</v>
      </c>
      <c r="E1974" s="208">
        <v>0</v>
      </c>
      <c r="F1974" s="208">
        <v>0</v>
      </c>
      <c r="G1974" s="208">
        <v>0</v>
      </c>
    </row>
    <row r="1975" spans="4:7">
      <c r="D1975" s="211" t="s">
        <v>2237</v>
      </c>
      <c r="E1975" s="208">
        <v>11289410</v>
      </c>
      <c r="F1975" s="208">
        <v>11289410</v>
      </c>
      <c r="G1975" s="208">
        <v>6416064.7599999998</v>
      </c>
    </row>
    <row r="1976" spans="4:7">
      <c r="D1976" s="212" t="s">
        <v>2238</v>
      </c>
      <c r="E1976" s="208">
        <v>11289410</v>
      </c>
      <c r="F1976" s="208">
        <v>11289410</v>
      </c>
      <c r="G1976" s="208">
        <v>6416064.7599999998</v>
      </c>
    </row>
    <row r="1977" spans="4:7">
      <c r="D1977" s="211" t="s">
        <v>2239</v>
      </c>
      <c r="E1977" s="208">
        <v>11289410</v>
      </c>
      <c r="F1977" s="208">
        <v>11289410</v>
      </c>
      <c r="G1977" s="208">
        <v>2510239.4300000002</v>
      </c>
    </row>
    <row r="1978" spans="4:7">
      <c r="D1978" s="212" t="s">
        <v>2240</v>
      </c>
      <c r="E1978" s="208">
        <v>11289410</v>
      </c>
      <c r="F1978" s="208">
        <v>11289410</v>
      </c>
      <c r="G1978" s="208">
        <v>2510239.4300000002</v>
      </c>
    </row>
    <row r="1979" spans="4:7">
      <c r="D1979" s="211" t="s">
        <v>4008</v>
      </c>
      <c r="E1979" s="208">
        <v>11289410</v>
      </c>
      <c r="F1979" s="208">
        <v>6416065.8300000001</v>
      </c>
      <c r="G1979" s="208">
        <v>6416064.7599999998</v>
      </c>
    </row>
    <row r="1980" spans="4:7">
      <c r="D1980" s="212" t="s">
        <v>2241</v>
      </c>
      <c r="E1980" s="208">
        <v>11289410</v>
      </c>
      <c r="F1980" s="208">
        <v>6416065.8300000001</v>
      </c>
      <c r="G1980" s="208">
        <v>6416064.7599999998</v>
      </c>
    </row>
    <row r="1981" spans="4:7">
      <c r="D1981" s="211" t="s">
        <v>438</v>
      </c>
      <c r="E1981" s="208">
        <v>39566128</v>
      </c>
      <c r="F1981" s="208">
        <v>94562</v>
      </c>
      <c r="G1981" s="208">
        <v>0</v>
      </c>
    </row>
    <row r="1982" spans="4:7">
      <c r="D1982" s="212" t="s">
        <v>774</v>
      </c>
      <c r="E1982" s="208">
        <v>39566128</v>
      </c>
      <c r="F1982" s="208">
        <v>94562</v>
      </c>
      <c r="G1982" s="208">
        <v>0</v>
      </c>
    </row>
    <row r="1983" spans="4:7">
      <c r="D1983" s="211" t="s">
        <v>2708</v>
      </c>
      <c r="E1983" s="208">
        <v>6779437</v>
      </c>
      <c r="F1983" s="208">
        <v>6779437</v>
      </c>
      <c r="G1983" s="208">
        <v>4160163.45</v>
      </c>
    </row>
    <row r="1984" spans="4:7">
      <c r="D1984" s="212" t="s">
        <v>2242</v>
      </c>
      <c r="E1984" s="208">
        <v>6779437</v>
      </c>
      <c r="F1984" s="208">
        <v>6779437</v>
      </c>
      <c r="G1984" s="208">
        <v>4160163.45</v>
      </c>
    </row>
    <row r="1985" spans="4:7">
      <c r="D1985" s="211" t="s">
        <v>1317</v>
      </c>
      <c r="E1985" s="208">
        <v>28510752</v>
      </c>
      <c r="F1985" s="208">
        <v>15022400.710000001</v>
      </c>
      <c r="G1985" s="208">
        <v>7184118.3300000001</v>
      </c>
    </row>
    <row r="1986" spans="4:7">
      <c r="D1986" s="212" t="s">
        <v>1318</v>
      </c>
      <c r="E1986" s="208">
        <v>6606206</v>
      </c>
      <c r="F1986" s="208">
        <v>5780429.8300000001</v>
      </c>
      <c r="G1986" s="208">
        <v>2255596.98</v>
      </c>
    </row>
    <row r="1987" spans="4:7">
      <c r="D1987" s="212" t="s">
        <v>2243</v>
      </c>
      <c r="E1987" s="208">
        <v>21904546</v>
      </c>
      <c r="F1987" s="208">
        <v>9241970.8800000008</v>
      </c>
      <c r="G1987" s="208">
        <v>4928521.3499999996</v>
      </c>
    </row>
    <row r="1988" spans="4:7">
      <c r="D1988" s="211" t="s">
        <v>4007</v>
      </c>
      <c r="E1988" s="208">
        <v>15918299</v>
      </c>
      <c r="F1988" s="208">
        <v>3860540.7</v>
      </c>
      <c r="G1988" s="208">
        <v>3860537.8</v>
      </c>
    </row>
    <row r="1989" spans="4:7">
      <c r="D1989" s="212" t="s">
        <v>1319</v>
      </c>
      <c r="E1989" s="208">
        <v>4628889</v>
      </c>
      <c r="F1989" s="208">
        <v>1320422.7</v>
      </c>
      <c r="G1989" s="208">
        <v>1320421.72</v>
      </c>
    </row>
    <row r="1990" spans="4:7">
      <c r="D1990" s="212" t="s">
        <v>2244</v>
      </c>
      <c r="E1990" s="208">
        <v>11289410</v>
      </c>
      <c r="F1990" s="208">
        <v>2540118</v>
      </c>
      <c r="G1990" s="208">
        <v>2540116.08</v>
      </c>
    </row>
    <row r="1991" spans="4:7">
      <c r="D1991" s="211" t="s">
        <v>439</v>
      </c>
      <c r="E1991" s="208">
        <v>14473657</v>
      </c>
      <c r="F1991" s="208">
        <v>1</v>
      </c>
      <c r="G1991" s="208">
        <v>0</v>
      </c>
    </row>
    <row r="1992" spans="4:7">
      <c r="D1992" s="212" t="s">
        <v>775</v>
      </c>
      <c r="E1992" s="208">
        <v>14473657</v>
      </c>
      <c r="F1992" s="208">
        <v>1</v>
      </c>
      <c r="G1992" s="208">
        <v>0</v>
      </c>
    </row>
    <row r="1993" spans="4:7">
      <c r="D1993" s="211" t="s">
        <v>1320</v>
      </c>
      <c r="E1993" s="208">
        <v>17895616</v>
      </c>
      <c r="F1993" s="208">
        <v>11252028.369999999</v>
      </c>
      <c r="G1993" s="208">
        <v>8493278.6500000004</v>
      </c>
    </row>
    <row r="1994" spans="4:7">
      <c r="D1994" s="212" t="s">
        <v>1321</v>
      </c>
      <c r="E1994" s="208">
        <v>11116179</v>
      </c>
      <c r="F1994" s="208">
        <v>9726656.3699999992</v>
      </c>
      <c r="G1994" s="208">
        <v>6967908.1299999999</v>
      </c>
    </row>
    <row r="1995" spans="4:7">
      <c r="D1995" s="212" t="s">
        <v>2245</v>
      </c>
      <c r="E1995" s="208">
        <v>6779437</v>
      </c>
      <c r="F1995" s="208">
        <v>1525372</v>
      </c>
      <c r="G1995" s="208">
        <v>1525370.52</v>
      </c>
    </row>
    <row r="1996" spans="4:7">
      <c r="D1996" s="211" t="s">
        <v>1322</v>
      </c>
      <c r="E1996" s="208">
        <v>22405589</v>
      </c>
      <c r="F1996" s="208">
        <v>21016066.369999997</v>
      </c>
      <c r="G1996" s="208">
        <v>6603341.6200000001</v>
      </c>
    </row>
    <row r="1997" spans="4:7">
      <c r="D1997" s="212" t="s">
        <v>1323</v>
      </c>
      <c r="E1997" s="208">
        <v>11116179</v>
      </c>
      <c r="F1997" s="208">
        <v>9726656.3699999992</v>
      </c>
      <c r="G1997" s="208">
        <v>0</v>
      </c>
    </row>
    <row r="1998" spans="4:7">
      <c r="D1998" s="212" t="s">
        <v>2246</v>
      </c>
      <c r="E1998" s="208">
        <v>11289410</v>
      </c>
      <c r="F1998" s="208">
        <v>11289410</v>
      </c>
      <c r="G1998" s="208">
        <v>6603341.6200000001</v>
      </c>
    </row>
    <row r="1999" spans="4:7">
      <c r="D1999" s="211" t="s">
        <v>1324</v>
      </c>
      <c r="E1999" s="208">
        <v>15918299</v>
      </c>
      <c r="F1999" s="208">
        <v>15339687.949999999</v>
      </c>
      <c r="G1999" s="208">
        <v>3952519.7800000003</v>
      </c>
    </row>
    <row r="2000" spans="4:7">
      <c r="D2000" s="212" t="s">
        <v>1325</v>
      </c>
      <c r="E2000" s="208">
        <v>4628889</v>
      </c>
      <c r="F2000" s="208">
        <v>4050277.95</v>
      </c>
      <c r="G2000" s="208">
        <v>1443696.32</v>
      </c>
    </row>
    <row r="2001" spans="4:7">
      <c r="D2001" s="212" t="s">
        <v>2247</v>
      </c>
      <c r="E2001" s="208">
        <v>11289410</v>
      </c>
      <c r="F2001" s="208">
        <v>11289410</v>
      </c>
      <c r="G2001" s="208">
        <v>2508823.46</v>
      </c>
    </row>
    <row r="2002" spans="4:7">
      <c r="D2002" s="211" t="s">
        <v>1326</v>
      </c>
      <c r="E2002" s="208">
        <v>13385643</v>
      </c>
      <c r="F2002" s="208">
        <v>6779438</v>
      </c>
      <c r="G2002" s="208">
        <v>1557158.28</v>
      </c>
    </row>
    <row r="2003" spans="4:7">
      <c r="D2003" s="212" t="s">
        <v>1327</v>
      </c>
      <c r="E2003" s="208">
        <v>6606206</v>
      </c>
      <c r="F2003" s="208">
        <v>1</v>
      </c>
      <c r="G2003" s="208">
        <v>0</v>
      </c>
    </row>
    <row r="2004" spans="4:7">
      <c r="D2004" s="212" t="s">
        <v>2248</v>
      </c>
      <c r="E2004" s="208">
        <v>6779437</v>
      </c>
      <c r="F2004" s="208">
        <v>6779437</v>
      </c>
      <c r="G2004" s="208">
        <v>1557158.28</v>
      </c>
    </row>
    <row r="2005" spans="4:7">
      <c r="D2005" s="211" t="s">
        <v>1328</v>
      </c>
      <c r="E2005" s="208">
        <v>11408326</v>
      </c>
      <c r="F2005" s="208">
        <v>6779438</v>
      </c>
      <c r="G2005" s="208">
        <v>2753583.41</v>
      </c>
    </row>
    <row r="2006" spans="4:7">
      <c r="D2006" s="212" t="s">
        <v>1329</v>
      </c>
      <c r="E2006" s="208">
        <v>4628889</v>
      </c>
      <c r="F2006" s="208">
        <v>1</v>
      </c>
      <c r="G2006" s="208">
        <v>0</v>
      </c>
    </row>
    <row r="2007" spans="4:7">
      <c r="D2007" s="212" t="s">
        <v>2249</v>
      </c>
      <c r="E2007" s="208">
        <v>6779437</v>
      </c>
      <c r="F2007" s="208">
        <v>6779437</v>
      </c>
      <c r="G2007" s="208">
        <v>2753583.41</v>
      </c>
    </row>
    <row r="2008" spans="4:7">
      <c r="D2008" s="211" t="s">
        <v>440</v>
      </c>
      <c r="E2008" s="208">
        <v>3116871</v>
      </c>
      <c r="F2008" s="208">
        <v>18582752.140000001</v>
      </c>
      <c r="G2008" s="208">
        <v>13572704.9</v>
      </c>
    </row>
    <row r="2009" spans="4:7">
      <c r="D2009" s="212" t="s">
        <v>776</v>
      </c>
      <c r="E2009" s="208">
        <v>3116871</v>
      </c>
      <c r="F2009" s="208">
        <v>18582752.140000001</v>
      </c>
      <c r="G2009" s="208">
        <v>13572704.9</v>
      </c>
    </row>
    <row r="2010" spans="4:7">
      <c r="D2010" s="211" t="s">
        <v>4006</v>
      </c>
      <c r="E2010" s="208">
        <v>28575728</v>
      </c>
      <c r="F2010" s="208">
        <v>108345538.59</v>
      </c>
      <c r="G2010" s="208">
        <v>89865228.829999998</v>
      </c>
    </row>
    <row r="2011" spans="4:7">
      <c r="D2011" s="212" t="s">
        <v>777</v>
      </c>
      <c r="E2011" s="208">
        <v>28575728</v>
      </c>
      <c r="F2011" s="208">
        <v>108345538.59</v>
      </c>
      <c r="G2011" s="208">
        <v>89865228.829999998</v>
      </c>
    </row>
    <row r="2012" spans="4:7">
      <c r="D2012" s="211" t="s">
        <v>4005</v>
      </c>
      <c r="E2012" s="208">
        <v>0</v>
      </c>
      <c r="F2012" s="208">
        <v>15000000</v>
      </c>
      <c r="G2012" s="208">
        <v>0</v>
      </c>
    </row>
    <row r="2013" spans="4:7">
      <c r="D2013" s="212" t="s">
        <v>3682</v>
      </c>
      <c r="E2013" s="208">
        <v>0</v>
      </c>
      <c r="F2013" s="208">
        <v>15000000</v>
      </c>
      <c r="G2013" s="208">
        <v>0</v>
      </c>
    </row>
    <row r="2014" spans="4:7">
      <c r="D2014" s="211" t="s">
        <v>1910</v>
      </c>
      <c r="E2014" s="208">
        <v>45809138</v>
      </c>
      <c r="F2014" s="208">
        <v>95242267</v>
      </c>
      <c r="G2014" s="208">
        <v>90242266.400000006</v>
      </c>
    </row>
    <row r="2015" spans="4:7">
      <c r="D2015" s="212" t="s">
        <v>1911</v>
      </c>
      <c r="E2015" s="208">
        <v>45809138</v>
      </c>
      <c r="F2015" s="208">
        <v>95242267</v>
      </c>
      <c r="G2015" s="208">
        <v>90242266.400000006</v>
      </c>
    </row>
    <row r="2016" spans="4:7">
      <c r="D2016" s="211" t="s">
        <v>2633</v>
      </c>
      <c r="E2016" s="208">
        <v>26188880</v>
      </c>
      <c r="F2016" s="208">
        <v>25000019</v>
      </c>
      <c r="G2016" s="208">
        <v>24999967.310000002</v>
      </c>
    </row>
    <row r="2017" spans="4:7">
      <c r="D2017" s="212" t="s">
        <v>2634</v>
      </c>
      <c r="E2017" s="208">
        <v>26188880</v>
      </c>
      <c r="F2017" s="208">
        <v>25000019</v>
      </c>
      <c r="G2017" s="208">
        <v>24999967.310000002</v>
      </c>
    </row>
    <row r="2018" spans="4:7">
      <c r="D2018" s="211" t="s">
        <v>4263</v>
      </c>
      <c r="E2018" s="208">
        <v>0</v>
      </c>
      <c r="F2018" s="208">
        <v>55820000</v>
      </c>
      <c r="G2018" s="208">
        <v>40819940.109999999</v>
      </c>
    </row>
    <row r="2019" spans="4:7">
      <c r="D2019" s="212" t="s">
        <v>4262</v>
      </c>
      <c r="E2019" s="208">
        <v>0</v>
      </c>
      <c r="F2019" s="208">
        <v>55820000</v>
      </c>
      <c r="G2019" s="208">
        <v>40819940.109999999</v>
      </c>
    </row>
    <row r="2020" spans="4:7">
      <c r="D2020" s="211" t="s">
        <v>974</v>
      </c>
      <c r="E2020" s="208">
        <v>709263</v>
      </c>
      <c r="F2020" s="208">
        <v>0</v>
      </c>
      <c r="G2020" s="208">
        <v>0</v>
      </c>
    </row>
    <row r="2021" spans="4:7">
      <c r="D2021" s="212" t="s">
        <v>975</v>
      </c>
      <c r="E2021" s="208">
        <v>709263</v>
      </c>
      <c r="F2021" s="208">
        <v>0</v>
      </c>
      <c r="G2021" s="208">
        <v>0</v>
      </c>
    </row>
    <row r="2022" spans="4:7">
      <c r="D2022" s="211" t="s">
        <v>4004</v>
      </c>
      <c r="E2022" s="208">
        <v>0</v>
      </c>
      <c r="F2022" s="208">
        <v>341526.67</v>
      </c>
      <c r="G2022" s="208">
        <v>341526.67</v>
      </c>
    </row>
    <row r="2023" spans="4:7">
      <c r="D2023" s="212" t="s">
        <v>3681</v>
      </c>
      <c r="E2023" s="208">
        <v>0</v>
      </c>
      <c r="F2023" s="208">
        <v>341526.67</v>
      </c>
      <c r="G2023" s="208">
        <v>341526.67</v>
      </c>
    </row>
    <row r="2024" spans="4:7">
      <c r="D2024" s="211" t="s">
        <v>3212</v>
      </c>
      <c r="E2024" s="208">
        <v>0</v>
      </c>
      <c r="F2024" s="208">
        <v>10553768.33</v>
      </c>
      <c r="G2024" s="208">
        <v>8553768.3300000001</v>
      </c>
    </row>
    <row r="2025" spans="4:7">
      <c r="D2025" s="212" t="s">
        <v>3211</v>
      </c>
      <c r="E2025" s="208">
        <v>0</v>
      </c>
      <c r="F2025" s="208">
        <v>10553768.33</v>
      </c>
      <c r="G2025" s="208">
        <v>8553768.3300000001</v>
      </c>
    </row>
    <row r="2026" spans="4:7">
      <c r="D2026" s="211" t="s">
        <v>441</v>
      </c>
      <c r="E2026" s="208">
        <v>62815614</v>
      </c>
      <c r="F2026" s="208">
        <v>31568648.059999999</v>
      </c>
      <c r="G2026" s="208">
        <v>25977276.920000002</v>
      </c>
    </row>
    <row r="2027" spans="4:7">
      <c r="D2027" s="212" t="s">
        <v>778</v>
      </c>
      <c r="E2027" s="208">
        <v>62815614</v>
      </c>
      <c r="F2027" s="208">
        <v>31568648.059999999</v>
      </c>
      <c r="G2027" s="208">
        <v>25977276.920000002</v>
      </c>
    </row>
    <row r="2028" spans="4:7">
      <c r="D2028" s="211" t="s">
        <v>3470</v>
      </c>
      <c r="E2028" s="208">
        <v>0</v>
      </c>
      <c r="F2028" s="208">
        <v>1341779.49</v>
      </c>
      <c r="G2028" s="208">
        <v>0</v>
      </c>
    </row>
    <row r="2029" spans="4:7">
      <c r="D2029" s="212" t="s">
        <v>3469</v>
      </c>
      <c r="E2029" s="208">
        <v>0</v>
      </c>
      <c r="F2029" s="208">
        <v>1341779.49</v>
      </c>
      <c r="G2029" s="208">
        <v>0</v>
      </c>
    </row>
    <row r="2030" spans="4:7">
      <c r="D2030" s="211" t="s">
        <v>3468</v>
      </c>
      <c r="E2030" s="208">
        <v>0</v>
      </c>
      <c r="F2030" s="208">
        <v>1341779.49</v>
      </c>
      <c r="G2030" s="208">
        <v>0</v>
      </c>
    </row>
    <row r="2031" spans="4:7">
      <c r="D2031" s="212" t="s">
        <v>3467</v>
      </c>
      <c r="E2031" s="208">
        <v>0</v>
      </c>
      <c r="F2031" s="208">
        <v>1341779.49</v>
      </c>
      <c r="G2031" s="208">
        <v>0</v>
      </c>
    </row>
    <row r="2032" spans="4:7">
      <c r="D2032" s="211" t="s">
        <v>3466</v>
      </c>
      <c r="E2032" s="208">
        <v>0</v>
      </c>
      <c r="F2032" s="208">
        <v>1341779.49</v>
      </c>
      <c r="G2032" s="208">
        <v>0</v>
      </c>
    </row>
    <row r="2033" spans="4:7">
      <c r="D2033" s="212" t="s">
        <v>3465</v>
      </c>
      <c r="E2033" s="208">
        <v>0</v>
      </c>
      <c r="F2033" s="208">
        <v>1341779.49</v>
      </c>
      <c r="G2033" s="208">
        <v>0</v>
      </c>
    </row>
    <row r="2034" spans="4:7">
      <c r="D2034" s="211" t="s">
        <v>3464</v>
      </c>
      <c r="E2034" s="208">
        <v>0</v>
      </c>
      <c r="F2034" s="208">
        <v>1341779.49</v>
      </c>
      <c r="G2034" s="208">
        <v>0</v>
      </c>
    </row>
    <row r="2035" spans="4:7">
      <c r="D2035" s="212" t="s">
        <v>3463</v>
      </c>
      <c r="E2035" s="208">
        <v>0</v>
      </c>
      <c r="F2035" s="208">
        <v>1341779.49</v>
      </c>
      <c r="G2035" s="208">
        <v>0</v>
      </c>
    </row>
    <row r="2036" spans="4:7">
      <c r="D2036" s="211" t="s">
        <v>442</v>
      </c>
      <c r="E2036" s="208">
        <v>1986822</v>
      </c>
      <c r="F2036" s="208">
        <v>24198606.52</v>
      </c>
      <c r="G2036" s="208">
        <v>0</v>
      </c>
    </row>
    <row r="2037" spans="4:7">
      <c r="D2037" s="212" t="s">
        <v>779</v>
      </c>
      <c r="E2037" s="208">
        <v>1986822</v>
      </c>
      <c r="F2037" s="208">
        <v>24198606.52</v>
      </c>
      <c r="G2037" s="208">
        <v>0</v>
      </c>
    </row>
    <row r="2038" spans="4:7">
      <c r="D2038" s="211" t="s">
        <v>4003</v>
      </c>
      <c r="E2038" s="208">
        <v>0</v>
      </c>
      <c r="F2038" s="208">
        <v>1341779.49</v>
      </c>
      <c r="G2038" s="208">
        <v>0</v>
      </c>
    </row>
    <row r="2039" spans="4:7">
      <c r="D2039" s="212" t="s">
        <v>3462</v>
      </c>
      <c r="E2039" s="208">
        <v>0</v>
      </c>
      <c r="F2039" s="208">
        <v>1341779.49</v>
      </c>
      <c r="G2039" s="208">
        <v>0</v>
      </c>
    </row>
    <row r="2040" spans="4:7">
      <c r="D2040" s="211" t="s">
        <v>4002</v>
      </c>
      <c r="E2040" s="208">
        <v>0</v>
      </c>
      <c r="F2040" s="208">
        <v>1341779.49</v>
      </c>
      <c r="G2040" s="208">
        <v>0</v>
      </c>
    </row>
    <row r="2041" spans="4:7">
      <c r="D2041" s="212" t="s">
        <v>3461</v>
      </c>
      <c r="E2041" s="208">
        <v>0</v>
      </c>
      <c r="F2041" s="208">
        <v>1341779.49</v>
      </c>
      <c r="G2041" s="208">
        <v>0</v>
      </c>
    </row>
    <row r="2042" spans="4:7">
      <c r="D2042" s="211" t="s">
        <v>976</v>
      </c>
      <c r="E2042" s="208">
        <v>2179257</v>
      </c>
      <c r="F2042" s="208">
        <v>0</v>
      </c>
      <c r="G2042" s="208">
        <v>0</v>
      </c>
    </row>
    <row r="2043" spans="4:7">
      <c r="D2043" s="212" t="s">
        <v>977</v>
      </c>
      <c r="E2043" s="208">
        <v>2179257</v>
      </c>
      <c r="F2043" s="208">
        <v>0</v>
      </c>
      <c r="G2043" s="208">
        <v>0</v>
      </c>
    </row>
    <row r="2044" spans="4:7">
      <c r="D2044" s="211" t="s">
        <v>3460</v>
      </c>
      <c r="E2044" s="208">
        <v>0</v>
      </c>
      <c r="F2044" s="208">
        <v>1341779.49</v>
      </c>
      <c r="G2044" s="208">
        <v>0</v>
      </c>
    </row>
    <row r="2045" spans="4:7">
      <c r="D2045" s="212" t="s">
        <v>3459</v>
      </c>
      <c r="E2045" s="208">
        <v>0</v>
      </c>
      <c r="F2045" s="208">
        <v>1341779.49</v>
      </c>
      <c r="G2045" s="208">
        <v>0</v>
      </c>
    </row>
    <row r="2046" spans="4:7">
      <c r="D2046" s="211" t="s">
        <v>4001</v>
      </c>
      <c r="E2046" s="208">
        <v>11580836</v>
      </c>
      <c r="F2046" s="208">
        <v>46418</v>
      </c>
      <c r="G2046" s="208">
        <v>0</v>
      </c>
    </row>
    <row r="2047" spans="4:7">
      <c r="D2047" s="212" t="s">
        <v>780</v>
      </c>
      <c r="E2047" s="208">
        <v>11580836</v>
      </c>
      <c r="F2047" s="208">
        <v>46418</v>
      </c>
      <c r="G2047" s="208">
        <v>0</v>
      </c>
    </row>
    <row r="2048" spans="4:7">
      <c r="D2048" s="211" t="s">
        <v>2709</v>
      </c>
      <c r="E2048" s="208">
        <v>5448144</v>
      </c>
      <c r="F2048" s="208">
        <v>3552212</v>
      </c>
      <c r="G2048" s="208">
        <v>3552211.16</v>
      </c>
    </row>
    <row r="2049" spans="4:7">
      <c r="D2049" s="212" t="s">
        <v>2252</v>
      </c>
      <c r="E2049" s="208">
        <v>5448144</v>
      </c>
      <c r="F2049" s="208">
        <v>3552212</v>
      </c>
      <c r="G2049" s="208">
        <v>3552211.16</v>
      </c>
    </row>
    <row r="2050" spans="4:7">
      <c r="D2050" s="211" t="s">
        <v>443</v>
      </c>
      <c r="E2050" s="208">
        <v>13817970</v>
      </c>
      <c r="F2050" s="208">
        <v>64939317.030000001</v>
      </c>
      <c r="G2050" s="208">
        <v>63502445.030000001</v>
      </c>
    </row>
    <row r="2051" spans="4:7">
      <c r="D2051" s="212" t="s">
        <v>781</v>
      </c>
      <c r="E2051" s="208">
        <v>13817970</v>
      </c>
      <c r="F2051" s="208">
        <v>64939317.030000001</v>
      </c>
      <c r="G2051" s="208">
        <v>63502445.030000001</v>
      </c>
    </row>
    <row r="2052" spans="4:7">
      <c r="D2052" s="211" t="s">
        <v>444</v>
      </c>
      <c r="E2052" s="208">
        <v>9906364</v>
      </c>
      <c r="F2052" s="208">
        <v>4574850</v>
      </c>
      <c r="G2052" s="208">
        <v>4287000</v>
      </c>
    </row>
    <row r="2053" spans="4:7">
      <c r="D2053" s="212" t="s">
        <v>782</v>
      </c>
      <c r="E2053" s="208">
        <v>9906364</v>
      </c>
      <c r="F2053" s="208">
        <v>4574850</v>
      </c>
      <c r="G2053" s="208">
        <v>4287000</v>
      </c>
    </row>
    <row r="2054" spans="4:7">
      <c r="D2054" s="211" t="s">
        <v>445</v>
      </c>
      <c r="E2054" s="208">
        <v>7839271</v>
      </c>
      <c r="F2054" s="208">
        <v>5665491</v>
      </c>
      <c r="G2054" s="208">
        <v>1618483.33</v>
      </c>
    </row>
    <row r="2055" spans="4:7">
      <c r="D2055" s="212" t="s">
        <v>783</v>
      </c>
      <c r="E2055" s="208">
        <v>7839271</v>
      </c>
      <c r="F2055" s="208">
        <v>5665491</v>
      </c>
      <c r="G2055" s="208">
        <v>1618483.33</v>
      </c>
    </row>
    <row r="2056" spans="4:7">
      <c r="D2056" s="211" t="s">
        <v>4000</v>
      </c>
      <c r="E2056" s="208">
        <v>12212762</v>
      </c>
      <c r="F2056" s="208">
        <v>10552100</v>
      </c>
      <c r="G2056" s="208">
        <v>10552009.93</v>
      </c>
    </row>
    <row r="2057" spans="4:7">
      <c r="D2057" s="212" t="s">
        <v>784</v>
      </c>
      <c r="E2057" s="208">
        <v>12212762</v>
      </c>
      <c r="F2057" s="208">
        <v>10552100</v>
      </c>
      <c r="G2057" s="208">
        <v>10552009.93</v>
      </c>
    </row>
    <row r="2058" spans="4:7">
      <c r="D2058" s="211" t="s">
        <v>2956</v>
      </c>
      <c r="E2058" s="208">
        <v>11123643</v>
      </c>
      <c r="F2058" s="208">
        <v>15433951</v>
      </c>
      <c r="G2058" s="208">
        <v>0</v>
      </c>
    </row>
    <row r="2059" spans="4:7">
      <c r="D2059" s="212" t="s">
        <v>2957</v>
      </c>
      <c r="E2059" s="208">
        <v>11123643</v>
      </c>
      <c r="F2059" s="208">
        <v>15433951</v>
      </c>
      <c r="G2059" s="208">
        <v>0</v>
      </c>
    </row>
    <row r="2060" spans="4:7">
      <c r="D2060" s="211" t="s">
        <v>2958</v>
      </c>
      <c r="E2060" s="208">
        <v>857150</v>
      </c>
      <c r="F2060" s="208">
        <v>12000001</v>
      </c>
      <c r="G2060" s="208">
        <v>12000000</v>
      </c>
    </row>
    <row r="2061" spans="4:7">
      <c r="D2061" s="212" t="s">
        <v>2959</v>
      </c>
      <c r="E2061" s="208">
        <v>857150</v>
      </c>
      <c r="F2061" s="208">
        <v>12000001</v>
      </c>
      <c r="G2061" s="208">
        <v>12000000</v>
      </c>
    </row>
    <row r="2062" spans="4:7">
      <c r="D2062" s="211" t="s">
        <v>446</v>
      </c>
      <c r="E2062" s="208">
        <v>5313714</v>
      </c>
      <c r="F2062" s="208">
        <v>8449527.5199999996</v>
      </c>
      <c r="G2062" s="208">
        <v>1997702.76</v>
      </c>
    </row>
    <row r="2063" spans="4:7">
      <c r="D2063" s="212" t="s">
        <v>785</v>
      </c>
      <c r="E2063" s="208">
        <v>5313714</v>
      </c>
      <c r="F2063" s="208">
        <v>8449527.5199999996</v>
      </c>
      <c r="G2063" s="208">
        <v>1997702.76</v>
      </c>
    </row>
    <row r="2064" spans="4:7">
      <c r="D2064" s="211" t="s">
        <v>447</v>
      </c>
      <c r="E2064" s="208">
        <v>77285965</v>
      </c>
      <c r="F2064" s="208">
        <v>68435633</v>
      </c>
      <c r="G2064" s="208">
        <v>68255530.560000002</v>
      </c>
    </row>
    <row r="2065" spans="4:7">
      <c r="D2065" s="212" t="s">
        <v>786</v>
      </c>
      <c r="E2065" s="208">
        <v>77285965</v>
      </c>
      <c r="F2065" s="208">
        <v>68435633</v>
      </c>
      <c r="G2065" s="208">
        <v>68255530.560000002</v>
      </c>
    </row>
    <row r="2066" spans="4:7">
      <c r="D2066" s="211" t="s">
        <v>1025</v>
      </c>
      <c r="E2066" s="208">
        <v>17110090</v>
      </c>
      <c r="F2066" s="208">
        <v>1</v>
      </c>
      <c r="G2066" s="208">
        <v>0</v>
      </c>
    </row>
    <row r="2067" spans="4:7">
      <c r="D2067" s="212" t="s">
        <v>1026</v>
      </c>
      <c r="E2067" s="208">
        <v>17110090</v>
      </c>
      <c r="F2067" s="208">
        <v>1</v>
      </c>
      <c r="G2067" s="208">
        <v>0</v>
      </c>
    </row>
    <row r="2068" spans="4:7">
      <c r="D2068" s="211" t="s">
        <v>448</v>
      </c>
      <c r="E2068" s="208">
        <v>11599688</v>
      </c>
      <c r="F2068" s="208">
        <v>9888613.2799999993</v>
      </c>
      <c r="G2068" s="208">
        <v>7950019.1699999999</v>
      </c>
    </row>
    <row r="2069" spans="4:7">
      <c r="D2069" s="212" t="s">
        <v>787</v>
      </c>
      <c r="E2069" s="208">
        <v>11599688</v>
      </c>
      <c r="F2069" s="208">
        <v>9888613.2799999993</v>
      </c>
      <c r="G2069" s="208">
        <v>7950019.1699999999</v>
      </c>
    </row>
    <row r="2070" spans="4:7">
      <c r="D2070" s="211" t="s">
        <v>449</v>
      </c>
      <c r="E2070" s="208">
        <v>6146343</v>
      </c>
      <c r="F2070" s="208">
        <v>33342434.23</v>
      </c>
      <c r="G2070" s="208">
        <v>17079211.850000001</v>
      </c>
    </row>
    <row r="2071" spans="4:7">
      <c r="D2071" s="212" t="s">
        <v>788</v>
      </c>
      <c r="E2071" s="208">
        <v>6146343</v>
      </c>
      <c r="F2071" s="208">
        <v>33342434.23</v>
      </c>
      <c r="G2071" s="208">
        <v>17079211.850000001</v>
      </c>
    </row>
    <row r="2072" spans="4:7">
      <c r="D2072" s="211" t="s">
        <v>1084</v>
      </c>
      <c r="E2072" s="208">
        <v>98118135</v>
      </c>
      <c r="F2072" s="208">
        <v>44062623</v>
      </c>
      <c r="G2072" s="208">
        <v>44062452.119999997</v>
      </c>
    </row>
    <row r="2073" spans="4:7">
      <c r="D2073" s="212" t="s">
        <v>1085</v>
      </c>
      <c r="E2073" s="208">
        <v>28030506</v>
      </c>
      <c r="F2073" s="208">
        <v>3219829</v>
      </c>
      <c r="G2073" s="208">
        <v>3219800</v>
      </c>
    </row>
    <row r="2074" spans="4:7">
      <c r="D2074" s="212" t="s">
        <v>2635</v>
      </c>
      <c r="E2074" s="208">
        <v>70087629</v>
      </c>
      <c r="F2074" s="208">
        <v>40842794</v>
      </c>
      <c r="G2074" s="208">
        <v>40842652.119999997</v>
      </c>
    </row>
    <row r="2075" spans="4:7">
      <c r="D2075" s="211" t="s">
        <v>450</v>
      </c>
      <c r="E2075" s="208">
        <v>37000000</v>
      </c>
      <c r="F2075" s="208">
        <v>163786477</v>
      </c>
      <c r="G2075" s="208">
        <v>58615684.68</v>
      </c>
    </row>
    <row r="2076" spans="4:7">
      <c r="D2076" s="212" t="s">
        <v>789</v>
      </c>
      <c r="E2076" s="208">
        <v>37000000</v>
      </c>
      <c r="F2076" s="208">
        <v>163786477</v>
      </c>
      <c r="G2076" s="208">
        <v>58615684.68</v>
      </c>
    </row>
    <row r="2077" spans="4:7">
      <c r="D2077" s="211" t="s">
        <v>2765</v>
      </c>
      <c r="E2077" s="208">
        <v>42495789</v>
      </c>
      <c r="F2077" s="208">
        <v>47197769.210000001</v>
      </c>
      <c r="G2077" s="208">
        <v>25554660.809999999</v>
      </c>
    </row>
    <row r="2078" spans="4:7">
      <c r="D2078" s="212" t="s">
        <v>2766</v>
      </c>
      <c r="E2078" s="208">
        <v>42495789</v>
      </c>
      <c r="F2078" s="208">
        <v>47197769.210000001</v>
      </c>
      <c r="G2078" s="208">
        <v>25554660.809999999</v>
      </c>
    </row>
    <row r="2079" spans="4:7">
      <c r="D2079" s="211" t="s">
        <v>451</v>
      </c>
      <c r="E2079" s="208">
        <v>5024165</v>
      </c>
      <c r="F2079" s="208">
        <v>204165</v>
      </c>
      <c r="G2079" s="208">
        <v>0</v>
      </c>
    </row>
    <row r="2080" spans="4:7">
      <c r="D2080" s="212" t="s">
        <v>790</v>
      </c>
      <c r="E2080" s="208">
        <v>5024165</v>
      </c>
      <c r="F2080" s="208">
        <v>204165</v>
      </c>
      <c r="G2080" s="208">
        <v>0</v>
      </c>
    </row>
    <row r="2081" spans="4:7">
      <c r="D2081" s="211" t="s">
        <v>4261</v>
      </c>
      <c r="E2081" s="208">
        <v>0</v>
      </c>
      <c r="F2081" s="208">
        <v>40731000</v>
      </c>
      <c r="G2081" s="208">
        <v>0</v>
      </c>
    </row>
    <row r="2082" spans="4:7">
      <c r="D2082" s="212" t="s">
        <v>4260</v>
      </c>
      <c r="E2082" s="208">
        <v>0</v>
      </c>
      <c r="F2082" s="208">
        <v>40731000</v>
      </c>
      <c r="G2082" s="208">
        <v>0</v>
      </c>
    </row>
    <row r="2083" spans="4:7">
      <c r="D2083" s="211" t="s">
        <v>452</v>
      </c>
      <c r="E2083" s="208">
        <v>139443664</v>
      </c>
      <c r="F2083" s="208">
        <v>0</v>
      </c>
      <c r="G2083" s="208">
        <v>0</v>
      </c>
    </row>
    <row r="2084" spans="4:7">
      <c r="D2084" s="212" t="s">
        <v>791</v>
      </c>
      <c r="E2084" s="208">
        <v>139443664</v>
      </c>
      <c r="F2084" s="208">
        <v>0</v>
      </c>
      <c r="G2084" s="208">
        <v>0</v>
      </c>
    </row>
    <row r="2085" spans="4:7">
      <c r="D2085" s="211" t="s">
        <v>2250</v>
      </c>
      <c r="E2085" s="208">
        <v>6779437</v>
      </c>
      <c r="F2085" s="208">
        <v>1593658</v>
      </c>
      <c r="G2085" s="208">
        <v>1593656.69</v>
      </c>
    </row>
    <row r="2086" spans="4:7">
      <c r="D2086" s="212" t="s">
        <v>2251</v>
      </c>
      <c r="E2086" s="208">
        <v>6779437</v>
      </c>
      <c r="F2086" s="208">
        <v>1593658</v>
      </c>
      <c r="G2086" s="208">
        <v>1593656.69</v>
      </c>
    </row>
    <row r="2087" spans="4:7">
      <c r="D2087" s="209" t="s">
        <v>283</v>
      </c>
      <c r="E2087" s="210">
        <v>641166487</v>
      </c>
      <c r="F2087" s="210">
        <v>462957675.01999998</v>
      </c>
      <c r="G2087" s="210">
        <v>88772625.86999999</v>
      </c>
    </row>
    <row r="2088" spans="4:7">
      <c r="D2088" s="211" t="s">
        <v>3999</v>
      </c>
      <c r="E2088" s="208">
        <v>320784100</v>
      </c>
      <c r="F2088" s="208">
        <v>182057355.5</v>
      </c>
      <c r="G2088" s="208">
        <v>49597163.549999997</v>
      </c>
    </row>
    <row r="2089" spans="4:7">
      <c r="D2089" s="212" t="s">
        <v>1330</v>
      </c>
      <c r="E2089" s="208">
        <v>320784100</v>
      </c>
      <c r="F2089" s="208">
        <v>182057355.5</v>
      </c>
      <c r="G2089" s="208">
        <v>49597163.549999997</v>
      </c>
    </row>
    <row r="2090" spans="4:7">
      <c r="D2090" s="211" t="s">
        <v>2548</v>
      </c>
      <c r="E2090" s="208">
        <v>22782379</v>
      </c>
      <c r="F2090" s="208">
        <v>22782379</v>
      </c>
      <c r="G2090" s="208">
        <v>5873693.0199999996</v>
      </c>
    </row>
    <row r="2091" spans="4:7">
      <c r="D2091" s="212" t="s">
        <v>2549</v>
      </c>
      <c r="E2091" s="208">
        <v>22782379</v>
      </c>
      <c r="F2091" s="208">
        <v>22782379</v>
      </c>
      <c r="G2091" s="208">
        <v>5873693.0199999996</v>
      </c>
    </row>
    <row r="2092" spans="4:7">
      <c r="D2092" s="211" t="s">
        <v>2960</v>
      </c>
      <c r="E2092" s="208">
        <v>227199999</v>
      </c>
      <c r="F2092" s="208">
        <v>91377992.269999996</v>
      </c>
      <c r="G2092" s="208">
        <v>0</v>
      </c>
    </row>
    <row r="2093" spans="4:7">
      <c r="D2093" s="212" t="s">
        <v>2961</v>
      </c>
      <c r="E2093" s="208">
        <v>227199999</v>
      </c>
      <c r="F2093" s="208">
        <v>91377992.269999996</v>
      </c>
      <c r="G2093" s="208">
        <v>0</v>
      </c>
    </row>
    <row r="2094" spans="4:7">
      <c r="D2094" s="211" t="s">
        <v>2636</v>
      </c>
      <c r="E2094" s="208">
        <v>70400009</v>
      </c>
      <c r="F2094" s="208">
        <v>72075948.260000005</v>
      </c>
      <c r="G2094" s="208">
        <v>17330754.309999999</v>
      </c>
    </row>
    <row r="2095" spans="4:7">
      <c r="D2095" s="212" t="s">
        <v>2637</v>
      </c>
      <c r="E2095" s="208">
        <v>70400009</v>
      </c>
      <c r="F2095" s="208">
        <v>72075948.260000005</v>
      </c>
      <c r="G2095" s="208">
        <v>17330754.309999999</v>
      </c>
    </row>
    <row r="2096" spans="4:7">
      <c r="D2096" s="211" t="s">
        <v>3164</v>
      </c>
      <c r="E2096" s="208">
        <v>0</v>
      </c>
      <c r="F2096" s="208">
        <v>70664000</v>
      </c>
      <c r="G2096" s="208">
        <v>15971014.99</v>
      </c>
    </row>
    <row r="2097" spans="4:7">
      <c r="D2097" s="212" t="s">
        <v>3165</v>
      </c>
      <c r="E2097" s="208">
        <v>0</v>
      </c>
      <c r="F2097" s="208">
        <v>70664000</v>
      </c>
      <c r="G2097" s="208">
        <v>15971014.99</v>
      </c>
    </row>
    <row r="2098" spans="4:7">
      <c r="D2098" s="211" t="s">
        <v>3998</v>
      </c>
      <c r="E2098" s="208">
        <v>0</v>
      </c>
      <c r="F2098" s="208">
        <v>23999999.989999998</v>
      </c>
      <c r="G2098" s="208">
        <v>0</v>
      </c>
    </row>
    <row r="2099" spans="4:7">
      <c r="D2099" s="212" t="s">
        <v>3738</v>
      </c>
      <c r="E2099" s="208">
        <v>0</v>
      </c>
      <c r="F2099" s="208">
        <v>23999999.989999998</v>
      </c>
      <c r="G2099" s="208">
        <v>0</v>
      </c>
    </row>
    <row r="2100" spans="4:7">
      <c r="D2100" s="209" t="s">
        <v>298</v>
      </c>
      <c r="E2100" s="210">
        <v>0</v>
      </c>
      <c r="F2100" s="210">
        <v>14000001</v>
      </c>
      <c r="G2100" s="210">
        <v>6022100</v>
      </c>
    </row>
    <row r="2101" spans="4:7">
      <c r="D2101" s="211" t="s">
        <v>3997</v>
      </c>
      <c r="E2101" s="208">
        <v>0</v>
      </c>
      <c r="F2101" s="208">
        <v>1</v>
      </c>
      <c r="G2101" s="208">
        <v>0</v>
      </c>
    </row>
    <row r="2102" spans="4:7">
      <c r="D2102" s="212" t="s">
        <v>3266</v>
      </c>
      <c r="E2102" s="208">
        <v>0</v>
      </c>
      <c r="F2102" s="208">
        <v>1</v>
      </c>
      <c r="G2102" s="208">
        <v>0</v>
      </c>
    </row>
    <row r="2103" spans="4:7">
      <c r="D2103" s="211" t="s">
        <v>1910</v>
      </c>
      <c r="E2103" s="208">
        <v>0</v>
      </c>
      <c r="F2103" s="208">
        <v>9000000</v>
      </c>
      <c r="G2103" s="208">
        <v>6022100</v>
      </c>
    </row>
    <row r="2104" spans="4:7">
      <c r="D2104" s="212" t="s">
        <v>1911</v>
      </c>
      <c r="E2104" s="208">
        <v>0</v>
      </c>
      <c r="F2104" s="208">
        <v>9000000</v>
      </c>
      <c r="G2104" s="208">
        <v>6022100</v>
      </c>
    </row>
    <row r="2105" spans="4:7">
      <c r="D2105" s="211" t="s">
        <v>3265</v>
      </c>
      <c r="E2105" s="208">
        <v>0</v>
      </c>
      <c r="F2105" s="208">
        <v>5000000</v>
      </c>
      <c r="G2105" s="208">
        <v>0</v>
      </c>
    </row>
    <row r="2106" spans="4:7">
      <c r="D2106" s="212" t="s">
        <v>3264</v>
      </c>
      <c r="E2106" s="208">
        <v>0</v>
      </c>
      <c r="F2106" s="208">
        <v>5000000</v>
      </c>
      <c r="G2106" s="208">
        <v>0</v>
      </c>
    </row>
    <row r="2107" spans="4:7">
      <c r="D2107" s="178" t="s">
        <v>453</v>
      </c>
      <c r="E2107" s="208">
        <v>261407278</v>
      </c>
      <c r="F2107" s="208">
        <v>466753244.83999991</v>
      </c>
      <c r="G2107" s="208">
        <v>294563677.99000001</v>
      </c>
    </row>
    <row r="2108" spans="4:7">
      <c r="D2108" s="209" t="s">
        <v>281</v>
      </c>
      <c r="E2108" s="210">
        <v>261407278</v>
      </c>
      <c r="F2108" s="210">
        <v>415804667.17999995</v>
      </c>
      <c r="G2108" s="210">
        <v>243615100.53</v>
      </c>
    </row>
    <row r="2109" spans="4:7">
      <c r="D2109" s="211" t="s">
        <v>1331</v>
      </c>
      <c r="E2109" s="208">
        <v>11035275</v>
      </c>
      <c r="F2109" s="208">
        <v>0.56000000000000005</v>
      </c>
      <c r="G2109" s="208">
        <v>0</v>
      </c>
    </row>
    <row r="2110" spans="4:7">
      <c r="D2110" s="212" t="s">
        <v>1332</v>
      </c>
      <c r="E2110" s="208">
        <v>11035275</v>
      </c>
      <c r="F2110" s="208">
        <v>0.56000000000000005</v>
      </c>
      <c r="G2110" s="208">
        <v>0</v>
      </c>
    </row>
    <row r="2111" spans="4:7">
      <c r="D2111" s="211" t="s">
        <v>1333</v>
      </c>
      <c r="E2111" s="208">
        <v>4595200</v>
      </c>
      <c r="F2111" s="208">
        <v>1.94</v>
      </c>
      <c r="G2111" s="208">
        <v>0</v>
      </c>
    </row>
    <row r="2112" spans="4:7">
      <c r="D2112" s="212" t="s">
        <v>1334</v>
      </c>
      <c r="E2112" s="208">
        <v>4595200</v>
      </c>
      <c r="F2112" s="208">
        <v>1.94</v>
      </c>
      <c r="G2112" s="208">
        <v>0</v>
      </c>
    </row>
    <row r="2113" spans="4:7">
      <c r="D2113" s="211" t="s">
        <v>1335</v>
      </c>
      <c r="E2113" s="208">
        <v>4595200</v>
      </c>
      <c r="F2113" s="208">
        <v>1.94</v>
      </c>
      <c r="G2113" s="208">
        <v>0</v>
      </c>
    </row>
    <row r="2114" spans="4:7">
      <c r="D2114" s="212" t="s">
        <v>1336</v>
      </c>
      <c r="E2114" s="208">
        <v>4595200</v>
      </c>
      <c r="F2114" s="208">
        <v>1.94</v>
      </c>
      <c r="G2114" s="208">
        <v>0</v>
      </c>
    </row>
    <row r="2115" spans="4:7">
      <c r="D2115" s="211" t="s">
        <v>1337</v>
      </c>
      <c r="E2115" s="208">
        <v>6558125</v>
      </c>
      <c r="F2115" s="208">
        <v>5738359.75</v>
      </c>
      <c r="G2115" s="208">
        <v>0</v>
      </c>
    </row>
    <row r="2116" spans="4:7">
      <c r="D2116" s="212" t="s">
        <v>1338</v>
      </c>
      <c r="E2116" s="208">
        <v>6558125</v>
      </c>
      <c r="F2116" s="208">
        <v>5738359.75</v>
      </c>
      <c r="G2116" s="208">
        <v>0</v>
      </c>
    </row>
    <row r="2117" spans="4:7">
      <c r="D2117" s="211" t="s">
        <v>1339</v>
      </c>
      <c r="E2117" s="208">
        <v>4595200</v>
      </c>
      <c r="F2117" s="208">
        <v>2020799.94</v>
      </c>
      <c r="G2117" s="208">
        <v>0</v>
      </c>
    </row>
    <row r="2118" spans="4:7">
      <c r="D2118" s="212" t="s">
        <v>1340</v>
      </c>
      <c r="E2118" s="208">
        <v>4595200</v>
      </c>
      <c r="F2118" s="208">
        <v>2020799.94</v>
      </c>
      <c r="G2118" s="208">
        <v>0</v>
      </c>
    </row>
    <row r="2119" spans="4:7">
      <c r="D2119" s="211" t="s">
        <v>3307</v>
      </c>
      <c r="E2119" s="208">
        <v>0</v>
      </c>
      <c r="F2119" s="208">
        <v>30364805.93</v>
      </c>
      <c r="G2119" s="208">
        <v>30364802.16</v>
      </c>
    </row>
    <row r="2120" spans="4:7">
      <c r="D2120" s="212" t="s">
        <v>3306</v>
      </c>
      <c r="E2120" s="208">
        <v>0</v>
      </c>
      <c r="F2120" s="208">
        <v>30364805.93</v>
      </c>
      <c r="G2120" s="208">
        <v>30364802.16</v>
      </c>
    </row>
    <row r="2121" spans="4:7">
      <c r="D2121" s="211" t="s">
        <v>3166</v>
      </c>
      <c r="E2121" s="208">
        <v>0</v>
      </c>
      <c r="F2121" s="208">
        <v>13390285.880000001</v>
      </c>
      <c r="G2121" s="208">
        <v>13390282.880000001</v>
      </c>
    </row>
    <row r="2122" spans="4:7">
      <c r="D2122" s="212" t="s">
        <v>3167</v>
      </c>
      <c r="E2122" s="208">
        <v>0</v>
      </c>
      <c r="F2122" s="208">
        <v>13390285.880000001</v>
      </c>
      <c r="G2122" s="208">
        <v>13390282.880000001</v>
      </c>
    </row>
    <row r="2123" spans="4:7">
      <c r="D2123" s="211" t="s">
        <v>1912</v>
      </c>
      <c r="E2123" s="208">
        <v>11208701</v>
      </c>
      <c r="F2123" s="208">
        <v>4983701</v>
      </c>
      <c r="G2123" s="208">
        <v>0</v>
      </c>
    </row>
    <row r="2124" spans="4:7">
      <c r="D2124" s="212" t="s">
        <v>1913</v>
      </c>
      <c r="E2124" s="208">
        <v>11208701</v>
      </c>
      <c r="F2124" s="208">
        <v>4983701</v>
      </c>
      <c r="G2124" s="208">
        <v>0</v>
      </c>
    </row>
    <row r="2125" spans="4:7">
      <c r="D2125" s="211" t="s">
        <v>1914</v>
      </c>
      <c r="E2125" s="208">
        <v>6731551</v>
      </c>
      <c r="F2125" s="208">
        <v>6371071</v>
      </c>
      <c r="G2125" s="208">
        <v>0</v>
      </c>
    </row>
    <row r="2126" spans="4:7">
      <c r="D2126" s="212" t="s">
        <v>1915</v>
      </c>
      <c r="E2126" s="208">
        <v>6731551</v>
      </c>
      <c r="F2126" s="208">
        <v>6371071</v>
      </c>
      <c r="G2126" s="208">
        <v>0</v>
      </c>
    </row>
    <row r="2127" spans="4:7">
      <c r="D2127" s="211" t="s">
        <v>3996</v>
      </c>
      <c r="E2127" s="208">
        <v>19513382</v>
      </c>
      <c r="F2127" s="208">
        <v>18174004</v>
      </c>
      <c r="G2127" s="208">
        <v>18100266.359999999</v>
      </c>
    </row>
    <row r="2128" spans="4:7">
      <c r="D2128" s="212" t="s">
        <v>2638</v>
      </c>
      <c r="E2128" s="208">
        <v>19513382</v>
      </c>
      <c r="F2128" s="208">
        <v>18174004</v>
      </c>
      <c r="G2128" s="208">
        <v>18100266.359999999</v>
      </c>
    </row>
    <row r="2129" spans="4:7">
      <c r="D2129" s="211" t="s">
        <v>1916</v>
      </c>
      <c r="E2129" s="208">
        <v>11208701</v>
      </c>
      <c r="F2129" s="208">
        <v>6308219.1100000003</v>
      </c>
      <c r="G2129" s="208">
        <v>0</v>
      </c>
    </row>
    <row r="2130" spans="4:7">
      <c r="D2130" s="212" t="s">
        <v>1917</v>
      </c>
      <c r="E2130" s="208">
        <v>11208701</v>
      </c>
      <c r="F2130" s="208">
        <v>6308219.1100000003</v>
      </c>
      <c r="G2130" s="208">
        <v>0</v>
      </c>
    </row>
    <row r="2131" spans="4:7">
      <c r="D2131" s="211" t="s">
        <v>1918</v>
      </c>
      <c r="E2131" s="208">
        <v>11208701</v>
      </c>
      <c r="F2131" s="208">
        <v>5983701</v>
      </c>
      <c r="G2131" s="208">
        <v>0</v>
      </c>
    </row>
    <row r="2132" spans="4:7">
      <c r="D2132" s="212" t="s">
        <v>1919</v>
      </c>
      <c r="E2132" s="208">
        <v>11208701</v>
      </c>
      <c r="F2132" s="208">
        <v>5983701</v>
      </c>
      <c r="G2132" s="208">
        <v>0</v>
      </c>
    </row>
    <row r="2133" spans="4:7">
      <c r="D2133" s="211" t="s">
        <v>1920</v>
      </c>
      <c r="E2133" s="208">
        <v>6731551</v>
      </c>
      <c r="F2133" s="208">
        <v>6049651</v>
      </c>
      <c r="G2133" s="208">
        <v>0</v>
      </c>
    </row>
    <row r="2134" spans="4:7">
      <c r="D2134" s="212" t="s">
        <v>1921</v>
      </c>
      <c r="E2134" s="208">
        <v>6731551</v>
      </c>
      <c r="F2134" s="208">
        <v>6049651</v>
      </c>
      <c r="G2134" s="208">
        <v>0</v>
      </c>
    </row>
    <row r="2135" spans="4:7">
      <c r="D2135" s="211" t="s">
        <v>1922</v>
      </c>
      <c r="E2135" s="208">
        <v>6731551</v>
      </c>
      <c r="F2135" s="208">
        <v>6049651</v>
      </c>
      <c r="G2135" s="208">
        <v>0</v>
      </c>
    </row>
    <row r="2136" spans="4:7">
      <c r="D2136" s="212" t="s">
        <v>1923</v>
      </c>
      <c r="E2136" s="208">
        <v>6731551</v>
      </c>
      <c r="F2136" s="208">
        <v>6049651</v>
      </c>
      <c r="G2136" s="208">
        <v>0</v>
      </c>
    </row>
    <row r="2137" spans="4:7">
      <c r="D2137" s="211" t="s">
        <v>1924</v>
      </c>
      <c r="E2137" s="208">
        <v>4768626</v>
      </c>
      <c r="F2137" s="208">
        <v>2056126</v>
      </c>
      <c r="G2137" s="208">
        <v>0</v>
      </c>
    </row>
    <row r="2138" spans="4:7">
      <c r="D2138" s="212" t="s">
        <v>1925</v>
      </c>
      <c r="E2138" s="208">
        <v>4768626</v>
      </c>
      <c r="F2138" s="208">
        <v>2056126</v>
      </c>
      <c r="G2138" s="208">
        <v>0</v>
      </c>
    </row>
    <row r="2139" spans="4:7">
      <c r="D2139" s="211" t="s">
        <v>454</v>
      </c>
      <c r="E2139" s="208">
        <v>9840401</v>
      </c>
      <c r="F2139" s="208">
        <v>10358153.359999999</v>
      </c>
      <c r="G2139" s="208">
        <v>9374011.75</v>
      </c>
    </row>
    <row r="2140" spans="4:7">
      <c r="D2140" s="212" t="s">
        <v>792</v>
      </c>
      <c r="E2140" s="208">
        <v>9840401</v>
      </c>
      <c r="F2140" s="208">
        <v>10358153.359999999</v>
      </c>
      <c r="G2140" s="208">
        <v>9374011.75</v>
      </c>
    </row>
    <row r="2141" spans="4:7">
      <c r="D2141" s="211" t="s">
        <v>2962</v>
      </c>
      <c r="E2141" s="208">
        <v>4795216</v>
      </c>
      <c r="F2141" s="208">
        <v>16696075</v>
      </c>
      <c r="G2141" s="208">
        <v>16696073.539999999</v>
      </c>
    </row>
    <row r="2142" spans="4:7">
      <c r="D2142" s="212" t="s">
        <v>2963</v>
      </c>
      <c r="E2142" s="208">
        <v>4795216</v>
      </c>
      <c r="F2142" s="208">
        <v>16696075</v>
      </c>
      <c r="G2142" s="208">
        <v>16696073.539999999</v>
      </c>
    </row>
    <row r="2143" spans="4:7">
      <c r="D2143" s="211" t="s">
        <v>3995</v>
      </c>
      <c r="E2143" s="208">
        <v>0</v>
      </c>
      <c r="F2143" s="208">
        <v>6455765.2300000004</v>
      </c>
      <c r="G2143" s="208">
        <v>5164612.18</v>
      </c>
    </row>
    <row r="2144" spans="4:7">
      <c r="D2144" s="212" t="s">
        <v>3680</v>
      </c>
      <c r="E2144" s="208">
        <v>0</v>
      </c>
      <c r="F2144" s="208">
        <v>6455765.2300000004</v>
      </c>
      <c r="G2144" s="208">
        <v>5164612.18</v>
      </c>
    </row>
    <row r="2145" spans="4:7">
      <c r="D2145" s="211" t="s">
        <v>2710</v>
      </c>
      <c r="E2145" s="208">
        <v>26222833</v>
      </c>
      <c r="F2145" s="208">
        <v>35749868.409999996</v>
      </c>
      <c r="G2145" s="208">
        <v>35749867.780000001</v>
      </c>
    </row>
    <row r="2146" spans="4:7">
      <c r="D2146" s="212" t="s">
        <v>793</v>
      </c>
      <c r="E2146" s="208">
        <v>26222833</v>
      </c>
      <c r="F2146" s="208">
        <v>35749868.409999996</v>
      </c>
      <c r="G2146" s="208">
        <v>35749867.780000001</v>
      </c>
    </row>
    <row r="2147" spans="4:7">
      <c r="D2147" s="211" t="s">
        <v>2964</v>
      </c>
      <c r="E2147" s="208">
        <v>3789143</v>
      </c>
      <c r="F2147" s="208">
        <v>11600001</v>
      </c>
      <c r="G2147" s="208">
        <v>11600000</v>
      </c>
    </row>
    <row r="2148" spans="4:7">
      <c r="D2148" s="212" t="s">
        <v>2965</v>
      </c>
      <c r="E2148" s="208">
        <v>3789143</v>
      </c>
      <c r="F2148" s="208">
        <v>11600001</v>
      </c>
      <c r="G2148" s="208">
        <v>11600000</v>
      </c>
    </row>
    <row r="2149" spans="4:7">
      <c r="D2149" s="211" t="s">
        <v>455</v>
      </c>
      <c r="E2149" s="208">
        <v>7932446</v>
      </c>
      <c r="F2149" s="208">
        <v>3969678</v>
      </c>
      <c r="G2149" s="208">
        <v>0</v>
      </c>
    </row>
    <row r="2150" spans="4:7">
      <c r="D2150" s="212" t="s">
        <v>794</v>
      </c>
      <c r="E2150" s="208">
        <v>7932446</v>
      </c>
      <c r="F2150" s="208">
        <v>3969678</v>
      </c>
      <c r="G2150" s="208">
        <v>0</v>
      </c>
    </row>
    <row r="2151" spans="4:7">
      <c r="D2151" s="211" t="s">
        <v>2966</v>
      </c>
      <c r="E2151" s="208">
        <v>6943750</v>
      </c>
      <c r="F2151" s="208">
        <v>6900050</v>
      </c>
      <c r="G2151" s="208">
        <v>6900000</v>
      </c>
    </row>
    <row r="2152" spans="4:7">
      <c r="D2152" s="212" t="s">
        <v>2967</v>
      </c>
      <c r="E2152" s="208">
        <v>6943750</v>
      </c>
      <c r="F2152" s="208">
        <v>6900050</v>
      </c>
      <c r="G2152" s="208">
        <v>6900000</v>
      </c>
    </row>
    <row r="2153" spans="4:7">
      <c r="D2153" s="211" t="s">
        <v>2968</v>
      </c>
      <c r="E2153" s="208">
        <v>8629922</v>
      </c>
      <c r="F2153" s="208">
        <v>12300001</v>
      </c>
      <c r="G2153" s="208">
        <v>12300000</v>
      </c>
    </row>
    <row r="2154" spans="4:7">
      <c r="D2154" s="212" t="s">
        <v>2969</v>
      </c>
      <c r="E2154" s="208">
        <v>8629922</v>
      </c>
      <c r="F2154" s="208">
        <v>12300001</v>
      </c>
      <c r="G2154" s="208">
        <v>12300000</v>
      </c>
    </row>
    <row r="2155" spans="4:7">
      <c r="D2155" s="211" t="s">
        <v>2970</v>
      </c>
      <c r="E2155" s="208">
        <v>9223416</v>
      </c>
      <c r="F2155" s="208">
        <v>9000000</v>
      </c>
      <c r="G2155" s="208">
        <v>9000000</v>
      </c>
    </row>
    <row r="2156" spans="4:7">
      <c r="D2156" s="212" t="s">
        <v>2971</v>
      </c>
      <c r="E2156" s="208">
        <v>9223416</v>
      </c>
      <c r="F2156" s="208">
        <v>9000000</v>
      </c>
      <c r="G2156" s="208">
        <v>9000000</v>
      </c>
    </row>
    <row r="2157" spans="4:7">
      <c r="D2157" s="211" t="s">
        <v>2972</v>
      </c>
      <c r="E2157" s="208">
        <v>6346017</v>
      </c>
      <c r="F2157" s="208">
        <v>5841662</v>
      </c>
      <c r="G2157" s="208">
        <v>5841661</v>
      </c>
    </row>
    <row r="2158" spans="4:7">
      <c r="D2158" s="212" t="s">
        <v>2973</v>
      </c>
      <c r="E2158" s="208">
        <v>6346017</v>
      </c>
      <c r="F2158" s="208">
        <v>5841662</v>
      </c>
      <c r="G2158" s="208">
        <v>5841661</v>
      </c>
    </row>
    <row r="2159" spans="4:7">
      <c r="D2159" s="211" t="s">
        <v>1926</v>
      </c>
      <c r="E2159" s="208">
        <v>6731551</v>
      </c>
      <c r="F2159" s="208">
        <v>1496459</v>
      </c>
      <c r="G2159" s="208">
        <v>1496457.82</v>
      </c>
    </row>
    <row r="2160" spans="4:7">
      <c r="D2160" s="212" t="s">
        <v>1927</v>
      </c>
      <c r="E2160" s="208">
        <v>6731551</v>
      </c>
      <c r="F2160" s="208">
        <v>1496459</v>
      </c>
      <c r="G2160" s="208">
        <v>1496457.82</v>
      </c>
    </row>
    <row r="2161" spans="4:7">
      <c r="D2161" s="211" t="s">
        <v>1928</v>
      </c>
      <c r="E2161" s="208">
        <v>4768626</v>
      </c>
      <c r="F2161" s="208">
        <v>1077478</v>
      </c>
      <c r="G2161" s="208">
        <v>1077476.06</v>
      </c>
    </row>
    <row r="2162" spans="4:7">
      <c r="D2162" s="212" t="s">
        <v>1929</v>
      </c>
      <c r="E2162" s="208">
        <v>4768626</v>
      </c>
      <c r="F2162" s="208">
        <v>1077478</v>
      </c>
      <c r="G2162" s="208">
        <v>1077476.06</v>
      </c>
    </row>
    <row r="2163" spans="4:7">
      <c r="D2163" s="211" t="s">
        <v>2767</v>
      </c>
      <c r="E2163" s="208">
        <v>8494141</v>
      </c>
      <c r="F2163" s="208">
        <v>8494141</v>
      </c>
      <c r="G2163" s="208">
        <v>8494000</v>
      </c>
    </row>
    <row r="2164" spans="4:7">
      <c r="D2164" s="212" t="s">
        <v>2768</v>
      </c>
      <c r="E2164" s="208">
        <v>8494141</v>
      </c>
      <c r="F2164" s="208">
        <v>8494141</v>
      </c>
      <c r="G2164" s="208">
        <v>8494000</v>
      </c>
    </row>
    <row r="2165" spans="4:7">
      <c r="D2165" s="211" t="s">
        <v>2974</v>
      </c>
      <c r="E2165" s="208">
        <v>9695566</v>
      </c>
      <c r="F2165" s="208">
        <v>23114810</v>
      </c>
      <c r="G2165" s="208">
        <v>20046979.899999999</v>
      </c>
    </row>
    <row r="2166" spans="4:7">
      <c r="D2166" s="212" t="s">
        <v>2975</v>
      </c>
      <c r="E2166" s="208">
        <v>9695566</v>
      </c>
      <c r="F2166" s="208">
        <v>23114810</v>
      </c>
      <c r="G2166" s="208">
        <v>20046979.899999999</v>
      </c>
    </row>
    <row r="2167" spans="4:7">
      <c r="D2167" s="211" t="s">
        <v>3458</v>
      </c>
      <c r="E2167" s="208">
        <v>0</v>
      </c>
      <c r="F2167" s="208">
        <v>1332377.8899999999</v>
      </c>
      <c r="G2167" s="208">
        <v>0</v>
      </c>
    </row>
    <row r="2168" spans="4:7">
      <c r="D2168" s="212" t="s">
        <v>3457</v>
      </c>
      <c r="E2168" s="208">
        <v>0</v>
      </c>
      <c r="F2168" s="208">
        <v>1332377.8899999999</v>
      </c>
      <c r="G2168" s="208">
        <v>0</v>
      </c>
    </row>
    <row r="2169" spans="4:7">
      <c r="D2169" s="211" t="s">
        <v>3994</v>
      </c>
      <c r="E2169" s="208">
        <v>0</v>
      </c>
      <c r="F2169" s="208">
        <v>1332377.8899999999</v>
      </c>
      <c r="G2169" s="208">
        <v>0</v>
      </c>
    </row>
    <row r="2170" spans="4:7">
      <c r="D2170" s="212" t="s">
        <v>3456</v>
      </c>
      <c r="E2170" s="208">
        <v>0</v>
      </c>
      <c r="F2170" s="208">
        <v>1332377.8899999999</v>
      </c>
      <c r="G2170" s="208">
        <v>0</v>
      </c>
    </row>
    <row r="2171" spans="4:7">
      <c r="D2171" s="211" t="s">
        <v>2976</v>
      </c>
      <c r="E2171" s="208">
        <v>8617566</v>
      </c>
      <c r="F2171" s="208">
        <v>13635102.09</v>
      </c>
      <c r="G2171" s="208">
        <v>13230811</v>
      </c>
    </row>
    <row r="2172" spans="4:7">
      <c r="D2172" s="212" t="s">
        <v>2977</v>
      </c>
      <c r="E2172" s="208">
        <v>8617566</v>
      </c>
      <c r="F2172" s="208">
        <v>13635102.09</v>
      </c>
      <c r="G2172" s="208">
        <v>13230811</v>
      </c>
    </row>
    <row r="2173" spans="4:7">
      <c r="D2173" s="211" t="s">
        <v>1086</v>
      </c>
      <c r="E2173" s="208">
        <v>29894920</v>
      </c>
      <c r="F2173" s="208">
        <v>115633457.66</v>
      </c>
      <c r="G2173" s="208">
        <v>12826276.059999999</v>
      </c>
    </row>
    <row r="2174" spans="4:7">
      <c r="D2174" s="212" t="s">
        <v>1087</v>
      </c>
      <c r="E2174" s="208">
        <v>29894920</v>
      </c>
      <c r="F2174" s="208">
        <v>115633457.66</v>
      </c>
      <c r="G2174" s="208">
        <v>12826276.059999999</v>
      </c>
    </row>
    <row r="2175" spans="4:7">
      <c r="D2175" s="211" t="s">
        <v>3455</v>
      </c>
      <c r="E2175" s="208">
        <v>0</v>
      </c>
      <c r="F2175" s="208">
        <v>1875829.6</v>
      </c>
      <c r="G2175" s="208">
        <v>0</v>
      </c>
    </row>
    <row r="2176" spans="4:7">
      <c r="D2176" s="212" t="s">
        <v>3454</v>
      </c>
      <c r="E2176" s="208">
        <v>0</v>
      </c>
      <c r="F2176" s="208">
        <v>1875829.6</v>
      </c>
      <c r="G2176" s="208">
        <v>0</v>
      </c>
    </row>
    <row r="2177" spans="4:7">
      <c r="D2177" s="211" t="s">
        <v>4259</v>
      </c>
      <c r="E2177" s="208">
        <v>0</v>
      </c>
      <c r="F2177" s="208">
        <v>21451000</v>
      </c>
      <c r="G2177" s="208">
        <v>11961522.039999999</v>
      </c>
    </row>
    <row r="2178" spans="4:7">
      <c r="D2178" s="212" t="s">
        <v>4258</v>
      </c>
      <c r="E2178" s="208">
        <v>0</v>
      </c>
      <c r="F2178" s="208">
        <v>21451000</v>
      </c>
      <c r="G2178" s="208">
        <v>11961522.039999999</v>
      </c>
    </row>
    <row r="2179" spans="4:7">
      <c r="D2179" s="209" t="s">
        <v>283</v>
      </c>
      <c r="E2179" s="210">
        <v>0</v>
      </c>
      <c r="F2179" s="210">
        <v>50948577.659999996</v>
      </c>
      <c r="G2179" s="210">
        <v>50948577.460000001</v>
      </c>
    </row>
    <row r="2180" spans="4:7">
      <c r="D2180" s="211" t="s">
        <v>3210</v>
      </c>
      <c r="E2180" s="208">
        <v>0</v>
      </c>
      <c r="F2180" s="208">
        <v>50948577.659999996</v>
      </c>
      <c r="G2180" s="208">
        <v>50948577.460000001</v>
      </c>
    </row>
    <row r="2181" spans="4:7">
      <c r="D2181" s="212" t="s">
        <v>4212</v>
      </c>
      <c r="E2181" s="208">
        <v>0</v>
      </c>
      <c r="F2181" s="208">
        <v>50948577.659999996</v>
      </c>
      <c r="G2181" s="208">
        <v>50948577.460000001</v>
      </c>
    </row>
    <row r="2182" spans="4:7">
      <c r="D2182" s="178" t="s">
        <v>456</v>
      </c>
      <c r="E2182" s="208">
        <v>987095702</v>
      </c>
      <c r="F2182" s="208">
        <v>1526576252.52</v>
      </c>
      <c r="G2182" s="208">
        <v>926175960.64999998</v>
      </c>
    </row>
    <row r="2183" spans="4:7">
      <c r="D2183" s="209" t="s">
        <v>281</v>
      </c>
      <c r="E2183" s="210">
        <v>453903182</v>
      </c>
      <c r="F2183" s="210">
        <v>618655757.67999995</v>
      </c>
      <c r="G2183" s="210">
        <v>528631038.94</v>
      </c>
    </row>
    <row r="2184" spans="4:7">
      <c r="D2184" s="211" t="s">
        <v>1088</v>
      </c>
      <c r="E2184" s="208">
        <v>55739560</v>
      </c>
      <c r="F2184" s="208">
        <v>38236836.659999996</v>
      </c>
      <c r="G2184" s="208">
        <v>38236735.270000003</v>
      </c>
    </row>
    <row r="2185" spans="4:7">
      <c r="D2185" s="212" t="s">
        <v>1089</v>
      </c>
      <c r="E2185" s="208">
        <v>55739560</v>
      </c>
      <c r="F2185" s="208">
        <v>38236836.659999996</v>
      </c>
      <c r="G2185" s="208">
        <v>38236735.270000003</v>
      </c>
    </row>
    <row r="2186" spans="4:7">
      <c r="D2186" s="211" t="s">
        <v>457</v>
      </c>
      <c r="E2186" s="208">
        <v>6417846</v>
      </c>
      <c r="F2186" s="208">
        <v>0</v>
      </c>
      <c r="G2186" s="208">
        <v>0</v>
      </c>
    </row>
    <row r="2187" spans="4:7">
      <c r="D2187" s="212" t="s">
        <v>795</v>
      </c>
      <c r="E2187" s="208">
        <v>6417846</v>
      </c>
      <c r="F2187" s="208">
        <v>0</v>
      </c>
      <c r="G2187" s="208">
        <v>0</v>
      </c>
    </row>
    <row r="2188" spans="4:7">
      <c r="D2188" s="211" t="s">
        <v>458</v>
      </c>
      <c r="E2188" s="208">
        <v>102059449</v>
      </c>
      <c r="F2188" s="208">
        <v>56610748</v>
      </c>
      <c r="G2188" s="208">
        <v>41142782.25</v>
      </c>
    </row>
    <row r="2189" spans="4:7">
      <c r="D2189" s="212" t="s">
        <v>796</v>
      </c>
      <c r="E2189" s="208">
        <v>102059449</v>
      </c>
      <c r="F2189" s="208">
        <v>56610748</v>
      </c>
      <c r="G2189" s="208">
        <v>41142782.25</v>
      </c>
    </row>
    <row r="2190" spans="4:7">
      <c r="D2190" s="211" t="s">
        <v>3993</v>
      </c>
      <c r="E2190" s="208">
        <v>2348246</v>
      </c>
      <c r="F2190" s="208">
        <v>0</v>
      </c>
      <c r="G2190" s="208">
        <v>0</v>
      </c>
    </row>
    <row r="2191" spans="4:7">
      <c r="D2191" s="212" t="s">
        <v>797</v>
      </c>
      <c r="E2191" s="208">
        <v>2348246</v>
      </c>
      <c r="F2191" s="208">
        <v>0</v>
      </c>
      <c r="G2191" s="208">
        <v>0</v>
      </c>
    </row>
    <row r="2192" spans="4:7">
      <c r="D2192" s="211" t="s">
        <v>459</v>
      </c>
      <c r="E2192" s="208">
        <v>38350423</v>
      </c>
      <c r="F2192" s="208">
        <v>37320423</v>
      </c>
      <c r="G2192" s="208">
        <v>35329505.380000003</v>
      </c>
    </row>
    <row r="2193" spans="4:7">
      <c r="D2193" s="212" t="s">
        <v>798</v>
      </c>
      <c r="E2193" s="208">
        <v>38350423</v>
      </c>
      <c r="F2193" s="208">
        <v>37320423</v>
      </c>
      <c r="G2193" s="208">
        <v>35329505.380000003</v>
      </c>
    </row>
    <row r="2194" spans="4:7">
      <c r="D2194" s="211" t="s">
        <v>3992</v>
      </c>
      <c r="E2194" s="208">
        <v>1892708</v>
      </c>
      <c r="F2194" s="208">
        <v>0</v>
      </c>
      <c r="G2194" s="208">
        <v>0</v>
      </c>
    </row>
    <row r="2195" spans="4:7">
      <c r="D2195" s="212" t="s">
        <v>799</v>
      </c>
      <c r="E2195" s="208">
        <v>1892708</v>
      </c>
      <c r="F2195" s="208">
        <v>0</v>
      </c>
      <c r="G2195" s="208">
        <v>0</v>
      </c>
    </row>
    <row r="2196" spans="4:7">
      <c r="D2196" s="211" t="s">
        <v>4257</v>
      </c>
      <c r="E2196" s="208">
        <v>0</v>
      </c>
      <c r="F2196" s="208">
        <v>3050000</v>
      </c>
      <c r="G2196" s="208">
        <v>0</v>
      </c>
    </row>
    <row r="2197" spans="4:7">
      <c r="D2197" s="212" t="s">
        <v>4256</v>
      </c>
      <c r="E2197" s="208">
        <v>0</v>
      </c>
      <c r="F2197" s="208">
        <v>3050000</v>
      </c>
      <c r="G2197" s="208">
        <v>0</v>
      </c>
    </row>
    <row r="2198" spans="4:7">
      <c r="D2198" s="211" t="s">
        <v>3991</v>
      </c>
      <c r="E2198" s="208">
        <v>0</v>
      </c>
      <c r="F2198" s="208">
        <v>21530610</v>
      </c>
      <c r="G2198" s="208">
        <v>21530609.800000001</v>
      </c>
    </row>
    <row r="2199" spans="4:7">
      <c r="D2199" s="212" t="s">
        <v>3209</v>
      </c>
      <c r="E2199" s="208">
        <v>0</v>
      </c>
      <c r="F2199" s="208">
        <v>21530610</v>
      </c>
      <c r="G2199" s="208">
        <v>21530609.800000001</v>
      </c>
    </row>
    <row r="2200" spans="4:7">
      <c r="D2200" s="211" t="s">
        <v>4255</v>
      </c>
      <c r="E2200" s="208">
        <v>0</v>
      </c>
      <c r="F2200" s="208">
        <v>1530000</v>
      </c>
      <c r="G2200" s="208">
        <v>0</v>
      </c>
    </row>
    <row r="2201" spans="4:7">
      <c r="D2201" s="212" t="s">
        <v>4254</v>
      </c>
      <c r="E2201" s="208">
        <v>0</v>
      </c>
      <c r="F2201" s="208">
        <v>1530000</v>
      </c>
      <c r="G2201" s="208">
        <v>0</v>
      </c>
    </row>
    <row r="2202" spans="4:7">
      <c r="D2202" s="211" t="s">
        <v>2639</v>
      </c>
      <c r="E2202" s="208">
        <v>40806357</v>
      </c>
      <c r="F2202" s="208">
        <v>38083046</v>
      </c>
      <c r="G2202" s="208">
        <v>38082999.969999999</v>
      </c>
    </row>
    <row r="2203" spans="4:7">
      <c r="D2203" s="212" t="s">
        <v>2640</v>
      </c>
      <c r="E2203" s="208">
        <v>40806357</v>
      </c>
      <c r="F2203" s="208">
        <v>38083046</v>
      </c>
      <c r="G2203" s="208">
        <v>38082999.969999999</v>
      </c>
    </row>
    <row r="2204" spans="4:7">
      <c r="D2204" s="211" t="s">
        <v>3679</v>
      </c>
      <c r="E2204" s="208">
        <v>0</v>
      </c>
      <c r="F2204" s="208">
        <v>210895334.66</v>
      </c>
      <c r="G2204" s="208">
        <v>163354309.13</v>
      </c>
    </row>
    <row r="2205" spans="4:7">
      <c r="D2205" s="212" t="s">
        <v>3678</v>
      </c>
      <c r="E2205" s="208">
        <v>0</v>
      </c>
      <c r="F2205" s="208">
        <v>210895334.66</v>
      </c>
      <c r="G2205" s="208">
        <v>163354309.13</v>
      </c>
    </row>
    <row r="2206" spans="4:7">
      <c r="D2206" s="211" t="s">
        <v>1341</v>
      </c>
      <c r="E2206" s="208">
        <v>4628889</v>
      </c>
      <c r="F2206" s="208">
        <v>1.95</v>
      </c>
      <c r="G2206" s="208">
        <v>0</v>
      </c>
    </row>
    <row r="2207" spans="4:7">
      <c r="D2207" s="212" t="s">
        <v>1342</v>
      </c>
      <c r="E2207" s="208">
        <v>4628889</v>
      </c>
      <c r="F2207" s="208">
        <v>1.95</v>
      </c>
      <c r="G2207" s="208">
        <v>0</v>
      </c>
    </row>
    <row r="2208" spans="4:7">
      <c r="D2208" s="211" t="s">
        <v>1343</v>
      </c>
      <c r="E2208" s="208">
        <v>11116179</v>
      </c>
      <c r="F2208" s="208">
        <v>0</v>
      </c>
      <c r="G2208" s="208">
        <v>0</v>
      </c>
    </row>
    <row r="2209" spans="4:7">
      <c r="D2209" s="212" t="s">
        <v>1344</v>
      </c>
      <c r="E2209" s="208">
        <v>11116179</v>
      </c>
      <c r="F2209" s="208">
        <v>0</v>
      </c>
      <c r="G2209" s="208">
        <v>0</v>
      </c>
    </row>
    <row r="2210" spans="4:7">
      <c r="D2210" s="211" t="s">
        <v>1345</v>
      </c>
      <c r="E2210" s="208">
        <v>11116179</v>
      </c>
      <c r="F2210" s="208">
        <v>1.37</v>
      </c>
      <c r="G2210" s="208">
        <v>0</v>
      </c>
    </row>
    <row r="2211" spans="4:7">
      <c r="D2211" s="212" t="s">
        <v>1346</v>
      </c>
      <c r="E2211" s="208">
        <v>11116179</v>
      </c>
      <c r="F2211" s="208">
        <v>1.37</v>
      </c>
      <c r="G2211" s="208">
        <v>0</v>
      </c>
    </row>
    <row r="2212" spans="4:7">
      <c r="D2212" s="211" t="s">
        <v>1347</v>
      </c>
      <c r="E2212" s="208">
        <v>6606206</v>
      </c>
      <c r="F2212" s="208">
        <v>1.83</v>
      </c>
      <c r="G2212" s="208">
        <v>0</v>
      </c>
    </row>
    <row r="2213" spans="4:7">
      <c r="D2213" s="212" t="s">
        <v>1348</v>
      </c>
      <c r="E2213" s="208">
        <v>6606206</v>
      </c>
      <c r="F2213" s="208">
        <v>1.83</v>
      </c>
      <c r="G2213" s="208">
        <v>0</v>
      </c>
    </row>
    <row r="2214" spans="4:7">
      <c r="D2214" s="211" t="s">
        <v>3990</v>
      </c>
      <c r="E2214" s="208">
        <v>6606206</v>
      </c>
      <c r="F2214" s="208">
        <v>2356102.58</v>
      </c>
      <c r="G2214" s="208">
        <v>2356102.58</v>
      </c>
    </row>
    <row r="2215" spans="4:7">
      <c r="D2215" s="212" t="s">
        <v>1349</v>
      </c>
      <c r="E2215" s="208">
        <v>6606206</v>
      </c>
      <c r="F2215" s="208">
        <v>2356102.58</v>
      </c>
      <c r="G2215" s="208">
        <v>2356102.58</v>
      </c>
    </row>
    <row r="2216" spans="4:7">
      <c r="D2216" s="211" t="s">
        <v>2711</v>
      </c>
      <c r="E2216" s="208">
        <v>7152038</v>
      </c>
      <c r="F2216" s="208">
        <v>13780176.01</v>
      </c>
      <c r="G2216" s="208">
        <v>13780175.01</v>
      </c>
    </row>
    <row r="2217" spans="4:7">
      <c r="D2217" s="212" t="s">
        <v>800</v>
      </c>
      <c r="E2217" s="208">
        <v>7152038</v>
      </c>
      <c r="F2217" s="208">
        <v>13780176.01</v>
      </c>
      <c r="G2217" s="208">
        <v>13780175.01</v>
      </c>
    </row>
    <row r="2218" spans="4:7">
      <c r="D2218" s="211" t="s">
        <v>4253</v>
      </c>
      <c r="E2218" s="208">
        <v>0</v>
      </c>
      <c r="F2218" s="208">
        <v>50673000</v>
      </c>
      <c r="G2218" s="208">
        <v>50672403.539999999</v>
      </c>
    </row>
    <row r="2219" spans="4:7">
      <c r="D2219" s="212" t="s">
        <v>4252</v>
      </c>
      <c r="E2219" s="208">
        <v>0</v>
      </c>
      <c r="F2219" s="208">
        <v>50673000</v>
      </c>
      <c r="G2219" s="208">
        <v>50672403.539999999</v>
      </c>
    </row>
    <row r="2220" spans="4:7">
      <c r="D2220" s="211" t="s">
        <v>460</v>
      </c>
      <c r="E2220" s="208">
        <v>62173252</v>
      </c>
      <c r="F2220" s="208">
        <v>21921715</v>
      </c>
      <c r="G2220" s="208">
        <v>19886451.359999999</v>
      </c>
    </row>
    <row r="2221" spans="4:7">
      <c r="D2221" s="212" t="s">
        <v>801</v>
      </c>
      <c r="E2221" s="208">
        <v>62173252</v>
      </c>
      <c r="F2221" s="208">
        <v>21921715</v>
      </c>
      <c r="G2221" s="208">
        <v>19886451.359999999</v>
      </c>
    </row>
    <row r="2222" spans="4:7">
      <c r="D2222" s="211" t="s">
        <v>2978</v>
      </c>
      <c r="E2222" s="208">
        <v>18492779</v>
      </c>
      <c r="F2222" s="208">
        <v>47065285</v>
      </c>
      <c r="G2222" s="208">
        <v>47065283.609999999</v>
      </c>
    </row>
    <row r="2223" spans="4:7">
      <c r="D2223" s="212" t="s">
        <v>2979</v>
      </c>
      <c r="E2223" s="208">
        <v>18492779</v>
      </c>
      <c r="F2223" s="208">
        <v>47065285</v>
      </c>
      <c r="G2223" s="208">
        <v>47065283.609999999</v>
      </c>
    </row>
    <row r="2224" spans="4:7">
      <c r="D2224" s="211" t="s">
        <v>461</v>
      </c>
      <c r="E2224" s="208">
        <v>8417867</v>
      </c>
      <c r="F2224" s="208">
        <v>8846469.8599999994</v>
      </c>
      <c r="G2224" s="208">
        <v>2420890.69</v>
      </c>
    </row>
    <row r="2225" spans="4:7">
      <c r="D2225" s="212" t="s">
        <v>802</v>
      </c>
      <c r="E2225" s="208">
        <v>8417867</v>
      </c>
      <c r="F2225" s="208">
        <v>8846469.8599999994</v>
      </c>
      <c r="G2225" s="208">
        <v>2420890.69</v>
      </c>
    </row>
    <row r="2226" spans="4:7">
      <c r="D2226" s="211" t="s">
        <v>3168</v>
      </c>
      <c r="E2226" s="208">
        <v>0</v>
      </c>
      <c r="F2226" s="208">
        <v>20670753.530000001</v>
      </c>
      <c r="G2226" s="208">
        <v>18254767.57</v>
      </c>
    </row>
    <row r="2227" spans="4:7">
      <c r="D2227" s="212" t="s">
        <v>3169</v>
      </c>
      <c r="E2227" s="208">
        <v>0</v>
      </c>
      <c r="F2227" s="208">
        <v>20670753.530000001</v>
      </c>
      <c r="G2227" s="208">
        <v>18254767.57</v>
      </c>
    </row>
    <row r="2228" spans="4:7">
      <c r="D2228" s="211" t="s">
        <v>462</v>
      </c>
      <c r="E2228" s="208">
        <v>7422513</v>
      </c>
      <c r="F2228" s="208">
        <v>9064383</v>
      </c>
      <c r="G2228" s="208">
        <v>683422.51</v>
      </c>
    </row>
    <row r="2229" spans="4:7">
      <c r="D2229" s="212" t="s">
        <v>803</v>
      </c>
      <c r="E2229" s="208">
        <v>7422513</v>
      </c>
      <c r="F2229" s="208">
        <v>9064383</v>
      </c>
      <c r="G2229" s="208">
        <v>683422.51</v>
      </c>
    </row>
    <row r="2230" spans="4:7">
      <c r="D2230" s="211" t="s">
        <v>2253</v>
      </c>
      <c r="E2230" s="208">
        <v>6779437</v>
      </c>
      <c r="F2230" s="208">
        <v>1</v>
      </c>
      <c r="G2230" s="208">
        <v>0</v>
      </c>
    </row>
    <row r="2231" spans="4:7">
      <c r="D2231" s="212" t="s">
        <v>2254</v>
      </c>
      <c r="E2231" s="208">
        <v>6779437</v>
      </c>
      <c r="F2231" s="208">
        <v>1</v>
      </c>
      <c r="G2231" s="208">
        <v>0</v>
      </c>
    </row>
    <row r="2232" spans="4:7">
      <c r="D2232" s="211" t="s">
        <v>3989</v>
      </c>
      <c r="E2232" s="208">
        <v>7491187</v>
      </c>
      <c r="F2232" s="208">
        <v>8991187</v>
      </c>
      <c r="G2232" s="208">
        <v>8596874.2699999996</v>
      </c>
    </row>
    <row r="2233" spans="4:7">
      <c r="D2233" s="212" t="s">
        <v>2980</v>
      </c>
      <c r="E2233" s="208">
        <v>7491187</v>
      </c>
      <c r="F2233" s="208">
        <v>8991187</v>
      </c>
      <c r="G2233" s="208">
        <v>8596874.2699999996</v>
      </c>
    </row>
    <row r="2234" spans="4:7">
      <c r="D2234" s="211" t="s">
        <v>2255</v>
      </c>
      <c r="E2234" s="208">
        <v>4802120</v>
      </c>
      <c r="F2234" s="208">
        <v>1</v>
      </c>
      <c r="G2234" s="208">
        <v>0</v>
      </c>
    </row>
    <row r="2235" spans="4:7">
      <c r="D2235" s="212" t="s">
        <v>2256</v>
      </c>
      <c r="E2235" s="208">
        <v>4802120</v>
      </c>
      <c r="F2235" s="208">
        <v>1</v>
      </c>
      <c r="G2235" s="208">
        <v>0</v>
      </c>
    </row>
    <row r="2236" spans="4:7">
      <c r="D2236" s="211" t="s">
        <v>2257</v>
      </c>
      <c r="E2236" s="208">
        <v>4802120</v>
      </c>
      <c r="F2236" s="208">
        <v>1</v>
      </c>
      <c r="G2236" s="208">
        <v>0</v>
      </c>
    </row>
    <row r="2237" spans="4:7">
      <c r="D2237" s="212" t="s">
        <v>2258</v>
      </c>
      <c r="E2237" s="208">
        <v>4802120</v>
      </c>
      <c r="F2237" s="208">
        <v>1</v>
      </c>
      <c r="G2237" s="208">
        <v>0</v>
      </c>
    </row>
    <row r="2238" spans="4:7">
      <c r="D2238" s="211" t="s">
        <v>2981</v>
      </c>
      <c r="E2238" s="208">
        <v>5743888</v>
      </c>
      <c r="F2238" s="208">
        <v>8243888</v>
      </c>
      <c r="G2238" s="208">
        <v>8030598</v>
      </c>
    </row>
    <row r="2239" spans="4:7">
      <c r="D2239" s="212" t="s">
        <v>2982</v>
      </c>
      <c r="E2239" s="208">
        <v>5743888</v>
      </c>
      <c r="F2239" s="208">
        <v>8243888</v>
      </c>
      <c r="G2239" s="208">
        <v>8030598</v>
      </c>
    </row>
    <row r="2240" spans="4:7">
      <c r="D2240" s="211" t="s">
        <v>2983</v>
      </c>
      <c r="E2240" s="208">
        <v>3960000</v>
      </c>
      <c r="F2240" s="208">
        <v>160000</v>
      </c>
      <c r="G2240" s="208">
        <v>0</v>
      </c>
    </row>
    <row r="2241" spans="4:7">
      <c r="D2241" s="212" t="s">
        <v>2984</v>
      </c>
      <c r="E2241" s="208">
        <v>3960000</v>
      </c>
      <c r="F2241" s="208">
        <v>160000</v>
      </c>
      <c r="G2241" s="208">
        <v>0</v>
      </c>
    </row>
    <row r="2242" spans="4:7">
      <c r="D2242" s="211" t="s">
        <v>3263</v>
      </c>
      <c r="E2242" s="208">
        <v>0</v>
      </c>
      <c r="F2242" s="208">
        <v>0.23</v>
      </c>
      <c r="G2242" s="208">
        <v>0</v>
      </c>
    </row>
    <row r="2243" spans="4:7">
      <c r="D2243" s="212" t="s">
        <v>3262</v>
      </c>
      <c r="E2243" s="208">
        <v>0</v>
      </c>
      <c r="F2243" s="208">
        <v>0.23</v>
      </c>
      <c r="G2243" s="208">
        <v>0</v>
      </c>
    </row>
    <row r="2244" spans="4:7">
      <c r="D2244" s="211" t="s">
        <v>2985</v>
      </c>
      <c r="E2244" s="208">
        <v>6965791</v>
      </c>
      <c r="F2244" s="208">
        <v>9465791</v>
      </c>
      <c r="G2244" s="208">
        <v>9207128</v>
      </c>
    </row>
    <row r="2245" spans="4:7">
      <c r="D2245" s="212" t="s">
        <v>2986</v>
      </c>
      <c r="E2245" s="208">
        <v>6965791</v>
      </c>
      <c r="F2245" s="208">
        <v>9465791</v>
      </c>
      <c r="G2245" s="208">
        <v>9207128</v>
      </c>
    </row>
    <row r="2246" spans="4:7">
      <c r="D2246" s="211" t="s">
        <v>2987</v>
      </c>
      <c r="E2246" s="208">
        <v>3960000</v>
      </c>
      <c r="F2246" s="208">
        <v>160000</v>
      </c>
      <c r="G2246" s="208">
        <v>0</v>
      </c>
    </row>
    <row r="2247" spans="4:7">
      <c r="D2247" s="212" t="s">
        <v>2988</v>
      </c>
      <c r="E2247" s="208">
        <v>3960000</v>
      </c>
      <c r="F2247" s="208">
        <v>160000</v>
      </c>
      <c r="G2247" s="208">
        <v>0</v>
      </c>
    </row>
    <row r="2248" spans="4:7">
      <c r="D2248" s="211" t="s">
        <v>2641</v>
      </c>
      <c r="E2248" s="208">
        <v>18051942</v>
      </c>
      <c r="F2248" s="208">
        <v>10000000</v>
      </c>
      <c r="G2248" s="208">
        <v>10000000</v>
      </c>
    </row>
    <row r="2249" spans="4:7">
      <c r="D2249" s="212" t="s">
        <v>2642</v>
      </c>
      <c r="E2249" s="208">
        <v>18051942</v>
      </c>
      <c r="F2249" s="208">
        <v>10000000</v>
      </c>
      <c r="G2249" s="208">
        <v>10000000</v>
      </c>
    </row>
    <row r="2250" spans="4:7">
      <c r="D2250" s="209" t="s">
        <v>283</v>
      </c>
      <c r="E2250" s="210">
        <v>533192520</v>
      </c>
      <c r="F2250" s="210">
        <v>857920887.56000006</v>
      </c>
      <c r="G2250" s="210">
        <v>397544921.70999998</v>
      </c>
    </row>
    <row r="2251" spans="4:7">
      <c r="D2251" s="211" t="s">
        <v>3988</v>
      </c>
      <c r="E2251" s="208">
        <v>175307636</v>
      </c>
      <c r="F2251" s="208">
        <v>282168443</v>
      </c>
      <c r="G2251" s="208">
        <v>180795769.87</v>
      </c>
    </row>
    <row r="2252" spans="4:7">
      <c r="D2252" s="212" t="s">
        <v>1350</v>
      </c>
      <c r="E2252" s="208">
        <v>175307636</v>
      </c>
      <c r="F2252" s="208">
        <v>282168443</v>
      </c>
      <c r="G2252" s="208">
        <v>180795769.87</v>
      </c>
    </row>
    <row r="2253" spans="4:7">
      <c r="D2253" s="211" t="s">
        <v>3987</v>
      </c>
      <c r="E2253" s="208">
        <v>171737257</v>
      </c>
      <c r="F2253" s="208">
        <v>171737257</v>
      </c>
      <c r="G2253" s="208">
        <v>86039904.469999999</v>
      </c>
    </row>
    <row r="2254" spans="4:7">
      <c r="D2254" s="212" t="s">
        <v>1351</v>
      </c>
      <c r="E2254" s="208">
        <v>171737257</v>
      </c>
      <c r="F2254" s="208">
        <v>171737257</v>
      </c>
      <c r="G2254" s="208">
        <v>86039904.469999999</v>
      </c>
    </row>
    <row r="2255" spans="4:7">
      <c r="D2255" s="211" t="s">
        <v>3986</v>
      </c>
      <c r="E2255" s="208">
        <v>24000000</v>
      </c>
      <c r="F2255" s="208">
        <v>39331970.299999997</v>
      </c>
      <c r="G2255" s="208">
        <v>23071504.370000001</v>
      </c>
    </row>
    <row r="2256" spans="4:7">
      <c r="D2256" s="212" t="s">
        <v>1352</v>
      </c>
      <c r="E2256" s="208">
        <v>24000000</v>
      </c>
      <c r="F2256" s="208">
        <v>39331970.299999997</v>
      </c>
      <c r="G2256" s="208">
        <v>23071504.370000001</v>
      </c>
    </row>
    <row r="2257" spans="4:7">
      <c r="D2257" s="211" t="s">
        <v>2712</v>
      </c>
      <c r="E2257" s="208">
        <v>27000000</v>
      </c>
      <c r="F2257" s="208">
        <v>38011943.140000001</v>
      </c>
      <c r="G2257" s="208">
        <v>19536310.719999999</v>
      </c>
    </row>
    <row r="2258" spans="4:7">
      <c r="D2258" s="212" t="s">
        <v>1353</v>
      </c>
      <c r="E2258" s="208">
        <v>27000000</v>
      </c>
      <c r="F2258" s="208">
        <v>38011943.140000001</v>
      </c>
      <c r="G2258" s="208">
        <v>19536310.719999999</v>
      </c>
    </row>
    <row r="2259" spans="4:7">
      <c r="D2259" s="211" t="s">
        <v>2989</v>
      </c>
      <c r="E2259" s="208">
        <v>14653636</v>
      </c>
      <c r="F2259" s="208">
        <v>17254811.219999999</v>
      </c>
      <c r="G2259" s="208">
        <v>9930242.0600000005</v>
      </c>
    </row>
    <row r="2260" spans="4:7">
      <c r="D2260" s="212" t="s">
        <v>2524</v>
      </c>
      <c r="E2260" s="208">
        <v>14653636</v>
      </c>
      <c r="F2260" s="208">
        <v>17254811.219999999</v>
      </c>
      <c r="G2260" s="208">
        <v>9930242.0600000005</v>
      </c>
    </row>
    <row r="2261" spans="4:7">
      <c r="D2261" s="211" t="s">
        <v>2990</v>
      </c>
      <c r="E2261" s="208">
        <v>26168408</v>
      </c>
      <c r="F2261" s="208">
        <v>26168408</v>
      </c>
      <c r="G2261" s="208">
        <v>20667372.23</v>
      </c>
    </row>
    <row r="2262" spans="4:7">
      <c r="D2262" s="212" t="s">
        <v>2525</v>
      </c>
      <c r="E2262" s="208">
        <v>26168408</v>
      </c>
      <c r="F2262" s="208">
        <v>26168408</v>
      </c>
      <c r="G2262" s="208">
        <v>20667372.23</v>
      </c>
    </row>
    <row r="2263" spans="4:7">
      <c r="D2263" s="211" t="s">
        <v>2532</v>
      </c>
      <c r="E2263" s="208">
        <v>12761600</v>
      </c>
      <c r="F2263" s="208">
        <v>0</v>
      </c>
      <c r="G2263" s="208">
        <v>0</v>
      </c>
    </row>
    <row r="2264" spans="4:7">
      <c r="D2264" s="212" t="s">
        <v>2533</v>
      </c>
      <c r="E2264" s="208">
        <v>12761600</v>
      </c>
      <c r="F2264" s="208">
        <v>0</v>
      </c>
      <c r="G2264" s="208">
        <v>0</v>
      </c>
    </row>
    <row r="2265" spans="4:7">
      <c r="D2265" s="211" t="s">
        <v>2534</v>
      </c>
      <c r="E2265" s="208">
        <v>11944568</v>
      </c>
      <c r="F2265" s="208">
        <v>15700008</v>
      </c>
      <c r="G2265" s="208">
        <v>2670513.0999999996</v>
      </c>
    </row>
    <row r="2266" spans="4:7">
      <c r="D2266" s="212" t="s">
        <v>2535</v>
      </c>
      <c r="E2266" s="208">
        <v>11944568</v>
      </c>
      <c r="F2266" s="208">
        <v>15700008</v>
      </c>
      <c r="G2266" s="208">
        <v>2670513.0999999996</v>
      </c>
    </row>
    <row r="2267" spans="4:7">
      <c r="D2267" s="211" t="s">
        <v>3985</v>
      </c>
      <c r="E2267" s="208">
        <v>15760002</v>
      </c>
      <c r="F2267" s="208">
        <v>30522009.210000001</v>
      </c>
      <c r="G2267" s="208">
        <v>0</v>
      </c>
    </row>
    <row r="2268" spans="4:7">
      <c r="D2268" s="212" t="s">
        <v>2536</v>
      </c>
      <c r="E2268" s="208">
        <v>15760002</v>
      </c>
      <c r="F2268" s="208">
        <v>30522009.210000001</v>
      </c>
      <c r="G2268" s="208">
        <v>0</v>
      </c>
    </row>
    <row r="2269" spans="4:7">
      <c r="D2269" s="211" t="s">
        <v>2544</v>
      </c>
      <c r="E2269" s="208">
        <v>9859408</v>
      </c>
      <c r="F2269" s="208">
        <v>30260964.59</v>
      </c>
      <c r="G2269" s="208">
        <v>30260964.59</v>
      </c>
    </row>
    <row r="2270" spans="4:7">
      <c r="D2270" s="212" t="s">
        <v>2545</v>
      </c>
      <c r="E2270" s="208">
        <v>9859408</v>
      </c>
      <c r="F2270" s="208">
        <v>30260964.59</v>
      </c>
      <c r="G2270" s="208">
        <v>30260964.59</v>
      </c>
    </row>
    <row r="2271" spans="4:7">
      <c r="D2271" s="211" t="s">
        <v>3984</v>
      </c>
      <c r="E2271" s="208">
        <v>44000005</v>
      </c>
      <c r="F2271" s="208">
        <v>45388835.75</v>
      </c>
      <c r="G2271" s="208">
        <v>14365305.17</v>
      </c>
    </row>
    <row r="2272" spans="4:7">
      <c r="D2272" s="212" t="s">
        <v>2643</v>
      </c>
      <c r="E2272" s="208">
        <v>44000005</v>
      </c>
      <c r="F2272" s="208">
        <v>45388835.75</v>
      </c>
      <c r="G2272" s="208">
        <v>14365305.17</v>
      </c>
    </row>
    <row r="2273" spans="4:7">
      <c r="D2273" s="211" t="s">
        <v>3170</v>
      </c>
      <c r="E2273" s="208">
        <v>0</v>
      </c>
      <c r="F2273" s="208">
        <v>17946237.349999998</v>
      </c>
      <c r="G2273" s="208">
        <v>6289892.9500000002</v>
      </c>
    </row>
    <row r="2274" spans="4:7">
      <c r="D2274" s="212" t="s">
        <v>3171</v>
      </c>
      <c r="E2274" s="208">
        <v>0</v>
      </c>
      <c r="F2274" s="208">
        <v>17946237.349999998</v>
      </c>
      <c r="G2274" s="208">
        <v>6289892.9500000002</v>
      </c>
    </row>
    <row r="2275" spans="4:7">
      <c r="D2275" s="211" t="s">
        <v>3983</v>
      </c>
      <c r="E2275" s="208">
        <v>0</v>
      </c>
      <c r="F2275" s="208">
        <v>48800000</v>
      </c>
      <c r="G2275" s="208">
        <v>0</v>
      </c>
    </row>
    <row r="2276" spans="4:7">
      <c r="D2276" s="212" t="s">
        <v>3172</v>
      </c>
      <c r="E2276" s="208">
        <v>0</v>
      </c>
      <c r="F2276" s="208">
        <v>48800000</v>
      </c>
      <c r="G2276" s="208">
        <v>0</v>
      </c>
    </row>
    <row r="2277" spans="4:7">
      <c r="D2277" s="211" t="s">
        <v>3190</v>
      </c>
      <c r="E2277" s="208">
        <v>0</v>
      </c>
      <c r="F2277" s="208">
        <v>22630000</v>
      </c>
      <c r="G2277" s="208">
        <v>3917142.18</v>
      </c>
    </row>
    <row r="2278" spans="4:7">
      <c r="D2278" s="212" t="s">
        <v>3189</v>
      </c>
      <c r="E2278" s="208">
        <v>0</v>
      </c>
      <c r="F2278" s="208">
        <v>22630000</v>
      </c>
      <c r="G2278" s="208">
        <v>3917142.18</v>
      </c>
    </row>
    <row r="2279" spans="4:7">
      <c r="D2279" s="211" t="s">
        <v>3622</v>
      </c>
      <c r="E2279" s="208">
        <v>0</v>
      </c>
      <c r="F2279" s="208">
        <v>72000000</v>
      </c>
      <c r="G2279" s="208">
        <v>0</v>
      </c>
    </row>
    <row r="2280" spans="4:7">
      <c r="D2280" s="212" t="s">
        <v>3621</v>
      </c>
      <c r="E2280" s="208">
        <v>0</v>
      </c>
      <c r="F2280" s="208">
        <v>72000000</v>
      </c>
      <c r="G2280" s="208">
        <v>0</v>
      </c>
    </row>
    <row r="2281" spans="4:7">
      <c r="D2281" s="209" t="s">
        <v>298</v>
      </c>
      <c r="E2281" s="210">
        <v>0</v>
      </c>
      <c r="F2281" s="210">
        <v>49999607.280000001</v>
      </c>
      <c r="G2281" s="210">
        <v>0</v>
      </c>
    </row>
    <row r="2282" spans="4:7">
      <c r="D2282" s="211" t="s">
        <v>3263</v>
      </c>
      <c r="E2282" s="208">
        <v>0</v>
      </c>
      <c r="F2282" s="208">
        <v>49999607.280000001</v>
      </c>
      <c r="G2282" s="208">
        <v>0</v>
      </c>
    </row>
    <row r="2283" spans="4:7">
      <c r="D2283" s="212" t="s">
        <v>3262</v>
      </c>
      <c r="E2283" s="208">
        <v>0</v>
      </c>
      <c r="F2283" s="208">
        <v>49999607.280000001</v>
      </c>
      <c r="G2283" s="208">
        <v>0</v>
      </c>
    </row>
    <row r="2284" spans="4:7">
      <c r="D2284" s="178" t="s">
        <v>292</v>
      </c>
      <c r="E2284" s="208">
        <v>2170135035</v>
      </c>
      <c r="F2284" s="208">
        <v>2625953363.289999</v>
      </c>
      <c r="G2284" s="208">
        <v>1908102288.3300002</v>
      </c>
    </row>
    <row r="2285" spans="4:7">
      <c r="D2285" s="209" t="s">
        <v>281</v>
      </c>
      <c r="E2285" s="210">
        <v>2012722468</v>
      </c>
      <c r="F2285" s="210">
        <v>2412180609.0699987</v>
      </c>
      <c r="G2285" s="210">
        <v>1870957399.9200001</v>
      </c>
    </row>
    <row r="2286" spans="4:7">
      <c r="D2286" s="211" t="s">
        <v>463</v>
      </c>
      <c r="E2286" s="208">
        <v>3141627</v>
      </c>
      <c r="F2286" s="208">
        <v>7704427.7999999998</v>
      </c>
      <c r="G2286" s="208">
        <v>2835733.04</v>
      </c>
    </row>
    <row r="2287" spans="4:7">
      <c r="D2287" s="212" t="s">
        <v>805</v>
      </c>
      <c r="E2287" s="208">
        <v>3141627</v>
      </c>
      <c r="F2287" s="208">
        <v>7704427.7999999998</v>
      </c>
      <c r="G2287" s="208">
        <v>2835733.04</v>
      </c>
    </row>
    <row r="2288" spans="4:7">
      <c r="D2288" s="211" t="s">
        <v>464</v>
      </c>
      <c r="E2288" s="208">
        <v>23910828</v>
      </c>
      <c r="F2288" s="208">
        <v>31310828</v>
      </c>
      <c r="G2288" s="208">
        <v>17433593.879999999</v>
      </c>
    </row>
    <row r="2289" spans="4:7">
      <c r="D2289" s="212" t="s">
        <v>806</v>
      </c>
      <c r="E2289" s="208">
        <v>23910828</v>
      </c>
      <c r="F2289" s="208">
        <v>31310828</v>
      </c>
      <c r="G2289" s="208">
        <v>17433593.879999999</v>
      </c>
    </row>
    <row r="2290" spans="4:7">
      <c r="D2290" s="211" t="s">
        <v>3453</v>
      </c>
      <c r="E2290" s="208">
        <v>0</v>
      </c>
      <c r="F2290" s="208">
        <v>1322976.29</v>
      </c>
      <c r="G2290" s="208">
        <v>0</v>
      </c>
    </row>
    <row r="2291" spans="4:7">
      <c r="D2291" s="212" t="s">
        <v>3452</v>
      </c>
      <c r="E2291" s="208">
        <v>0</v>
      </c>
      <c r="F2291" s="208">
        <v>1322976.29</v>
      </c>
      <c r="G2291" s="208">
        <v>0</v>
      </c>
    </row>
    <row r="2292" spans="4:7">
      <c r="D2292" s="211" t="s">
        <v>3451</v>
      </c>
      <c r="E2292" s="208">
        <v>0</v>
      </c>
      <c r="F2292" s="208">
        <v>1322976.29</v>
      </c>
      <c r="G2292" s="208">
        <v>0</v>
      </c>
    </row>
    <row r="2293" spans="4:7">
      <c r="D2293" s="212" t="s">
        <v>3450</v>
      </c>
      <c r="E2293" s="208">
        <v>0</v>
      </c>
      <c r="F2293" s="208">
        <v>1322976.29</v>
      </c>
      <c r="G2293" s="208">
        <v>0</v>
      </c>
    </row>
    <row r="2294" spans="4:7">
      <c r="D2294" s="211" t="s">
        <v>1046</v>
      </c>
      <c r="E2294" s="208">
        <v>51966310</v>
      </c>
      <c r="F2294" s="208">
        <v>44992182.200000003</v>
      </c>
      <c r="G2294" s="208">
        <v>25208082.359999999</v>
      </c>
    </row>
    <row r="2295" spans="4:7">
      <c r="D2295" s="212" t="s">
        <v>1047</v>
      </c>
      <c r="E2295" s="208">
        <v>51966310</v>
      </c>
      <c r="F2295" s="208">
        <v>44992182.200000003</v>
      </c>
      <c r="G2295" s="208">
        <v>25208082.359999999</v>
      </c>
    </row>
    <row r="2296" spans="4:7">
      <c r="D2296" s="211" t="s">
        <v>4251</v>
      </c>
      <c r="E2296" s="208">
        <v>0</v>
      </c>
      <c r="F2296" s="208">
        <v>5000000</v>
      </c>
      <c r="G2296" s="208">
        <v>0</v>
      </c>
    </row>
    <row r="2297" spans="4:7">
      <c r="D2297" s="212" t="s">
        <v>4250</v>
      </c>
      <c r="E2297" s="208">
        <v>0</v>
      </c>
      <c r="F2297" s="208">
        <v>5000000</v>
      </c>
      <c r="G2297" s="208">
        <v>0</v>
      </c>
    </row>
    <row r="2298" spans="4:7">
      <c r="D2298" s="211" t="s">
        <v>4189</v>
      </c>
      <c r="E2298" s="208">
        <v>0</v>
      </c>
      <c r="F2298" s="208">
        <v>10744945.450000001</v>
      </c>
      <c r="G2298" s="208">
        <v>0</v>
      </c>
    </row>
    <row r="2299" spans="4:7">
      <c r="D2299" s="212" t="s">
        <v>4188</v>
      </c>
      <c r="E2299" s="208">
        <v>0</v>
      </c>
      <c r="F2299" s="208">
        <v>10744945.450000001</v>
      </c>
      <c r="G2299" s="208">
        <v>0</v>
      </c>
    </row>
    <row r="2300" spans="4:7">
      <c r="D2300" s="211" t="s">
        <v>3982</v>
      </c>
      <c r="E2300" s="208">
        <v>0</v>
      </c>
      <c r="F2300" s="208">
        <v>19738124.02</v>
      </c>
      <c r="G2300" s="208">
        <v>0</v>
      </c>
    </row>
    <row r="2301" spans="4:7">
      <c r="D2301" s="212" t="s">
        <v>3188</v>
      </c>
      <c r="E2301" s="208">
        <v>0</v>
      </c>
      <c r="F2301" s="208">
        <v>19738124.02</v>
      </c>
      <c r="G2301" s="208">
        <v>0</v>
      </c>
    </row>
    <row r="2302" spans="4:7">
      <c r="D2302" s="211" t="s">
        <v>465</v>
      </c>
      <c r="E2302" s="208">
        <v>7428690</v>
      </c>
      <c r="F2302" s="208">
        <v>7428690</v>
      </c>
      <c r="G2302" s="208">
        <v>7428690</v>
      </c>
    </row>
    <row r="2303" spans="4:7">
      <c r="D2303" s="212" t="s">
        <v>807</v>
      </c>
      <c r="E2303" s="208">
        <v>7428690</v>
      </c>
      <c r="F2303" s="208">
        <v>7428690</v>
      </c>
      <c r="G2303" s="208">
        <v>7428690</v>
      </c>
    </row>
    <row r="2304" spans="4:7">
      <c r="D2304" s="211" t="s">
        <v>466</v>
      </c>
      <c r="E2304" s="208">
        <v>388402000</v>
      </c>
      <c r="F2304" s="208">
        <v>741925178</v>
      </c>
      <c r="G2304" s="208">
        <v>566569405.86000001</v>
      </c>
    </row>
    <row r="2305" spans="4:7">
      <c r="D2305" s="212" t="s">
        <v>808</v>
      </c>
      <c r="E2305" s="208">
        <v>388402000</v>
      </c>
      <c r="F2305" s="208">
        <v>741925178</v>
      </c>
      <c r="G2305" s="208">
        <v>566569405.86000001</v>
      </c>
    </row>
    <row r="2306" spans="4:7">
      <c r="D2306" s="211" t="s">
        <v>3981</v>
      </c>
      <c r="E2306" s="208">
        <v>0</v>
      </c>
      <c r="F2306" s="208">
        <v>20000000</v>
      </c>
      <c r="G2306" s="208">
        <v>20000000</v>
      </c>
    </row>
    <row r="2307" spans="4:7">
      <c r="D2307" s="212" t="s">
        <v>3677</v>
      </c>
      <c r="E2307" s="208">
        <v>0</v>
      </c>
      <c r="F2307" s="208">
        <v>20000000</v>
      </c>
      <c r="G2307" s="208">
        <v>20000000</v>
      </c>
    </row>
    <row r="2308" spans="4:7">
      <c r="D2308" s="211" t="s">
        <v>2991</v>
      </c>
      <c r="E2308" s="208">
        <v>8638298</v>
      </c>
      <c r="F2308" s="208">
        <v>8638298</v>
      </c>
      <c r="G2308" s="208">
        <v>3361688.2</v>
      </c>
    </row>
    <row r="2309" spans="4:7">
      <c r="D2309" s="212" t="s">
        <v>804</v>
      </c>
      <c r="E2309" s="208">
        <v>8638298</v>
      </c>
      <c r="F2309" s="208">
        <v>8638298</v>
      </c>
      <c r="G2309" s="208">
        <v>3361688.2</v>
      </c>
    </row>
    <row r="2310" spans="4:7">
      <c r="D2310" s="211" t="s">
        <v>3173</v>
      </c>
      <c r="E2310" s="208">
        <v>0</v>
      </c>
      <c r="F2310" s="208">
        <v>23424854.579999998</v>
      </c>
      <c r="G2310" s="208">
        <v>10277804.83</v>
      </c>
    </row>
    <row r="2311" spans="4:7">
      <c r="D2311" s="212" t="s">
        <v>3174</v>
      </c>
      <c r="E2311" s="208">
        <v>0</v>
      </c>
      <c r="F2311" s="208">
        <v>23424854.579999998</v>
      </c>
      <c r="G2311" s="208">
        <v>10277804.83</v>
      </c>
    </row>
    <row r="2312" spans="4:7">
      <c r="D2312" s="211" t="s">
        <v>467</v>
      </c>
      <c r="E2312" s="208">
        <v>40554117</v>
      </c>
      <c r="F2312" s="208">
        <v>168088518.84999999</v>
      </c>
      <c r="G2312" s="208">
        <v>126170343.23</v>
      </c>
    </row>
    <row r="2313" spans="4:7">
      <c r="D2313" s="212" t="s">
        <v>809</v>
      </c>
      <c r="E2313" s="208">
        <v>40554117</v>
      </c>
      <c r="F2313" s="208">
        <v>168088518.84999999</v>
      </c>
      <c r="G2313" s="208">
        <v>126170343.23</v>
      </c>
    </row>
    <row r="2314" spans="4:7">
      <c r="D2314" s="211" t="s">
        <v>468</v>
      </c>
      <c r="E2314" s="208">
        <v>4000000</v>
      </c>
      <c r="F2314" s="208">
        <v>5670485.5199999996</v>
      </c>
      <c r="G2314" s="208">
        <v>5529781.2999999998</v>
      </c>
    </row>
    <row r="2315" spans="4:7">
      <c r="D2315" s="212" t="s">
        <v>810</v>
      </c>
      <c r="E2315" s="208">
        <v>4000000</v>
      </c>
      <c r="F2315" s="208">
        <v>5670485.5199999996</v>
      </c>
      <c r="G2315" s="208">
        <v>5529781.2999999998</v>
      </c>
    </row>
    <row r="2316" spans="4:7">
      <c r="D2316" s="211" t="s">
        <v>469</v>
      </c>
      <c r="E2316" s="208">
        <v>4000000</v>
      </c>
      <c r="F2316" s="208">
        <v>6240000</v>
      </c>
      <c r="G2316" s="208">
        <v>4420174.6500000004</v>
      </c>
    </row>
    <row r="2317" spans="4:7">
      <c r="D2317" s="212" t="s">
        <v>811</v>
      </c>
      <c r="E2317" s="208">
        <v>4000000</v>
      </c>
      <c r="F2317" s="208">
        <v>6240000</v>
      </c>
      <c r="G2317" s="208">
        <v>4420174.6500000004</v>
      </c>
    </row>
    <row r="2318" spans="4:7">
      <c r="D2318" s="211" t="s">
        <v>470</v>
      </c>
      <c r="E2318" s="208">
        <v>8668175</v>
      </c>
      <c r="F2318" s="208">
        <v>5668175</v>
      </c>
      <c r="G2318" s="208">
        <v>1819275.04</v>
      </c>
    </row>
    <row r="2319" spans="4:7">
      <c r="D2319" s="212" t="s">
        <v>812</v>
      </c>
      <c r="E2319" s="208">
        <v>8668175</v>
      </c>
      <c r="F2319" s="208">
        <v>5668175</v>
      </c>
      <c r="G2319" s="208">
        <v>1819275.04</v>
      </c>
    </row>
    <row r="2320" spans="4:7">
      <c r="D2320" s="211" t="s">
        <v>3980</v>
      </c>
      <c r="E2320" s="208">
        <v>4000000</v>
      </c>
      <c r="F2320" s="208">
        <v>4000000</v>
      </c>
      <c r="G2320" s="208">
        <v>3557748.53</v>
      </c>
    </row>
    <row r="2321" spans="4:7">
      <c r="D2321" s="212" t="s">
        <v>813</v>
      </c>
      <c r="E2321" s="208">
        <v>4000000</v>
      </c>
      <c r="F2321" s="208">
        <v>4000000</v>
      </c>
      <c r="G2321" s="208">
        <v>3557748.53</v>
      </c>
    </row>
    <row r="2322" spans="4:7">
      <c r="D2322" s="211" t="s">
        <v>4249</v>
      </c>
      <c r="E2322" s="208">
        <v>0</v>
      </c>
      <c r="F2322" s="208">
        <v>5000000</v>
      </c>
      <c r="G2322" s="208">
        <v>2087367.72</v>
      </c>
    </row>
    <row r="2323" spans="4:7">
      <c r="D2323" s="212" t="s">
        <v>4248</v>
      </c>
      <c r="E2323" s="208">
        <v>0</v>
      </c>
      <c r="F2323" s="208">
        <v>5000000</v>
      </c>
      <c r="G2323" s="208">
        <v>2087367.72</v>
      </c>
    </row>
    <row r="2324" spans="4:7">
      <c r="D2324" s="211" t="s">
        <v>471</v>
      </c>
      <c r="E2324" s="208">
        <v>4000000</v>
      </c>
      <c r="F2324" s="208">
        <v>1000000</v>
      </c>
      <c r="G2324" s="208">
        <v>0</v>
      </c>
    </row>
    <row r="2325" spans="4:7">
      <c r="D2325" s="212" t="s">
        <v>814</v>
      </c>
      <c r="E2325" s="208">
        <v>4000000</v>
      </c>
      <c r="F2325" s="208">
        <v>1000000</v>
      </c>
      <c r="G2325" s="208">
        <v>0</v>
      </c>
    </row>
    <row r="2326" spans="4:7">
      <c r="D2326" s="211" t="s">
        <v>472</v>
      </c>
      <c r="E2326" s="208">
        <v>3209853</v>
      </c>
      <c r="F2326" s="208">
        <v>3209853</v>
      </c>
      <c r="G2326" s="208">
        <v>0</v>
      </c>
    </row>
    <row r="2327" spans="4:7">
      <c r="D2327" s="212" t="s">
        <v>815</v>
      </c>
      <c r="E2327" s="208">
        <v>3209853</v>
      </c>
      <c r="F2327" s="208">
        <v>3209853</v>
      </c>
      <c r="G2327" s="208">
        <v>0</v>
      </c>
    </row>
    <row r="2328" spans="4:7">
      <c r="D2328" s="211" t="s">
        <v>473</v>
      </c>
      <c r="E2328" s="208">
        <v>3209854</v>
      </c>
      <c r="F2328" s="208">
        <v>3209854</v>
      </c>
      <c r="G2328" s="208">
        <v>0</v>
      </c>
    </row>
    <row r="2329" spans="4:7">
      <c r="D2329" s="212" t="s">
        <v>816</v>
      </c>
      <c r="E2329" s="208">
        <v>3209854</v>
      </c>
      <c r="F2329" s="208">
        <v>3209854</v>
      </c>
      <c r="G2329" s="208">
        <v>0</v>
      </c>
    </row>
    <row r="2330" spans="4:7">
      <c r="D2330" s="211" t="s">
        <v>3979</v>
      </c>
      <c r="E2330" s="208">
        <v>3209853</v>
      </c>
      <c r="F2330" s="208">
        <v>709853</v>
      </c>
      <c r="G2330" s="208">
        <v>0</v>
      </c>
    </row>
    <row r="2331" spans="4:7">
      <c r="D2331" s="212" t="s">
        <v>817</v>
      </c>
      <c r="E2331" s="208">
        <v>3209853</v>
      </c>
      <c r="F2331" s="208">
        <v>709853</v>
      </c>
      <c r="G2331" s="208">
        <v>0</v>
      </c>
    </row>
    <row r="2332" spans="4:7">
      <c r="D2332" s="211" t="s">
        <v>474</v>
      </c>
      <c r="E2332" s="208">
        <v>89423870</v>
      </c>
      <c r="F2332" s="208">
        <v>24043494.59</v>
      </c>
      <c r="G2332" s="208">
        <v>17089251.010000002</v>
      </c>
    </row>
    <row r="2333" spans="4:7">
      <c r="D2333" s="212" t="s">
        <v>818</v>
      </c>
      <c r="E2333" s="208">
        <v>89423870</v>
      </c>
      <c r="F2333" s="208">
        <v>24043494.59</v>
      </c>
      <c r="G2333" s="208">
        <v>17089251.010000002</v>
      </c>
    </row>
    <row r="2334" spans="4:7">
      <c r="D2334" s="211" t="s">
        <v>475</v>
      </c>
      <c r="E2334" s="208">
        <v>3209853</v>
      </c>
      <c r="F2334" s="208">
        <v>3209853</v>
      </c>
      <c r="G2334" s="208">
        <v>3017579.8</v>
      </c>
    </row>
    <row r="2335" spans="4:7">
      <c r="D2335" s="212" t="s">
        <v>819</v>
      </c>
      <c r="E2335" s="208">
        <v>3209853</v>
      </c>
      <c r="F2335" s="208">
        <v>3209853</v>
      </c>
      <c r="G2335" s="208">
        <v>3017579.8</v>
      </c>
    </row>
    <row r="2336" spans="4:7">
      <c r="D2336" s="211" t="s">
        <v>3305</v>
      </c>
      <c r="E2336" s="208">
        <v>0</v>
      </c>
      <c r="F2336" s="208">
        <v>22764523.949999999</v>
      </c>
      <c r="G2336" s="208">
        <v>11686859.01</v>
      </c>
    </row>
    <row r="2337" spans="4:7">
      <c r="D2337" s="212" t="s">
        <v>3304</v>
      </c>
      <c r="E2337" s="208">
        <v>0</v>
      </c>
      <c r="F2337" s="208">
        <v>22764523.949999999</v>
      </c>
      <c r="G2337" s="208">
        <v>11686859.01</v>
      </c>
    </row>
    <row r="2338" spans="4:7">
      <c r="D2338" s="211" t="s">
        <v>4247</v>
      </c>
      <c r="E2338" s="208">
        <v>0</v>
      </c>
      <c r="F2338" s="208">
        <v>5127400</v>
      </c>
      <c r="G2338" s="208">
        <v>0</v>
      </c>
    </row>
    <row r="2339" spans="4:7">
      <c r="D2339" s="212" t="s">
        <v>4246</v>
      </c>
      <c r="E2339" s="208">
        <v>0</v>
      </c>
      <c r="F2339" s="208">
        <v>5127400</v>
      </c>
      <c r="G2339" s="208">
        <v>0</v>
      </c>
    </row>
    <row r="2340" spans="4:7">
      <c r="D2340" s="211" t="s">
        <v>3676</v>
      </c>
      <c r="E2340" s="208">
        <v>0</v>
      </c>
      <c r="F2340" s="208">
        <v>0.77</v>
      </c>
      <c r="G2340" s="208">
        <v>0</v>
      </c>
    </row>
    <row r="2341" spans="4:7">
      <c r="D2341" s="212" t="s">
        <v>3675</v>
      </c>
      <c r="E2341" s="208">
        <v>0</v>
      </c>
      <c r="F2341" s="208">
        <v>0.77</v>
      </c>
      <c r="G2341" s="208">
        <v>0</v>
      </c>
    </row>
    <row r="2342" spans="4:7">
      <c r="D2342" s="211" t="s">
        <v>476</v>
      </c>
      <c r="E2342" s="208">
        <v>203433020</v>
      </c>
      <c r="F2342" s="208">
        <v>265343126.30000001</v>
      </c>
      <c r="G2342" s="208">
        <v>247094812.89999998</v>
      </c>
    </row>
    <row r="2343" spans="4:7">
      <c r="D2343" s="212" t="s">
        <v>820</v>
      </c>
      <c r="E2343" s="208">
        <v>203433020</v>
      </c>
      <c r="F2343" s="208">
        <v>265343126.30000001</v>
      </c>
      <c r="G2343" s="208">
        <v>247094812.89999998</v>
      </c>
    </row>
    <row r="2344" spans="4:7">
      <c r="D2344" s="211" t="s">
        <v>1616</v>
      </c>
      <c r="E2344" s="208">
        <v>11127992</v>
      </c>
      <c r="F2344" s="208">
        <v>1</v>
      </c>
      <c r="G2344" s="208">
        <v>0</v>
      </c>
    </row>
    <row r="2345" spans="4:7">
      <c r="D2345" s="212" t="s">
        <v>1617</v>
      </c>
      <c r="E2345" s="208">
        <v>11127992</v>
      </c>
      <c r="F2345" s="208">
        <v>1</v>
      </c>
      <c r="G2345" s="208">
        <v>0</v>
      </c>
    </row>
    <row r="2346" spans="4:7">
      <c r="D2346" s="211" t="s">
        <v>3978</v>
      </c>
      <c r="E2346" s="208">
        <v>6683666</v>
      </c>
      <c r="F2346" s="208">
        <v>2683666</v>
      </c>
      <c r="G2346" s="208">
        <v>0</v>
      </c>
    </row>
    <row r="2347" spans="4:7">
      <c r="D2347" s="212" t="s">
        <v>1618</v>
      </c>
      <c r="E2347" s="208">
        <v>6683666</v>
      </c>
      <c r="F2347" s="208">
        <v>2683666</v>
      </c>
      <c r="G2347" s="208">
        <v>0</v>
      </c>
    </row>
    <row r="2348" spans="4:7">
      <c r="D2348" s="211" t="s">
        <v>477</v>
      </c>
      <c r="E2348" s="208">
        <v>91340400</v>
      </c>
      <c r="F2348" s="208">
        <v>106385145.66</v>
      </c>
      <c r="G2348" s="208">
        <v>73347052.680000007</v>
      </c>
    </row>
    <row r="2349" spans="4:7">
      <c r="D2349" s="212" t="s">
        <v>821</v>
      </c>
      <c r="E2349" s="208">
        <v>91340400</v>
      </c>
      <c r="F2349" s="208">
        <v>106385145.66</v>
      </c>
      <c r="G2349" s="208">
        <v>73347052.680000007</v>
      </c>
    </row>
    <row r="2350" spans="4:7">
      <c r="D2350" s="211" t="s">
        <v>1619</v>
      </c>
      <c r="E2350" s="208">
        <v>6683666</v>
      </c>
      <c r="F2350" s="208">
        <v>1</v>
      </c>
      <c r="G2350" s="208">
        <v>0</v>
      </c>
    </row>
    <row r="2351" spans="4:7">
      <c r="D2351" s="212" t="s">
        <v>1620</v>
      </c>
      <c r="E2351" s="208">
        <v>6683666</v>
      </c>
      <c r="F2351" s="208">
        <v>1</v>
      </c>
      <c r="G2351" s="208">
        <v>0</v>
      </c>
    </row>
    <row r="2352" spans="4:7">
      <c r="D2352" s="211" t="s">
        <v>1621</v>
      </c>
      <c r="E2352" s="208">
        <v>11087637</v>
      </c>
      <c r="F2352" s="208">
        <v>5087637</v>
      </c>
      <c r="G2352" s="208">
        <v>0</v>
      </c>
    </row>
    <row r="2353" spans="4:7">
      <c r="D2353" s="212" t="s">
        <v>1622</v>
      </c>
      <c r="E2353" s="208">
        <v>11087637</v>
      </c>
      <c r="F2353" s="208">
        <v>5087637</v>
      </c>
      <c r="G2353" s="208">
        <v>0</v>
      </c>
    </row>
    <row r="2354" spans="4:7">
      <c r="D2354" s="211" t="s">
        <v>3977</v>
      </c>
      <c r="E2354" s="208">
        <v>0</v>
      </c>
      <c r="F2354" s="208">
        <v>10984981.390000001</v>
      </c>
      <c r="G2354" s="208">
        <v>0</v>
      </c>
    </row>
    <row r="2355" spans="4:7">
      <c r="D2355" s="212" t="s">
        <v>3674</v>
      </c>
      <c r="E2355" s="208">
        <v>0</v>
      </c>
      <c r="F2355" s="208">
        <v>10984981.390000001</v>
      </c>
      <c r="G2355" s="208">
        <v>0</v>
      </c>
    </row>
    <row r="2356" spans="4:7">
      <c r="D2356" s="211" t="s">
        <v>1623</v>
      </c>
      <c r="E2356" s="208">
        <v>4718384</v>
      </c>
      <c r="F2356" s="208">
        <v>1</v>
      </c>
      <c r="G2356" s="208">
        <v>0</v>
      </c>
    </row>
    <row r="2357" spans="4:7">
      <c r="D2357" s="212" t="s">
        <v>1624</v>
      </c>
      <c r="E2357" s="208">
        <v>4718384</v>
      </c>
      <c r="F2357" s="208">
        <v>1</v>
      </c>
      <c r="G2357" s="208">
        <v>0</v>
      </c>
    </row>
    <row r="2358" spans="4:7">
      <c r="D2358" s="211" t="s">
        <v>1625</v>
      </c>
      <c r="E2358" s="208">
        <v>6659723</v>
      </c>
      <c r="F2358" s="208">
        <v>1</v>
      </c>
      <c r="G2358" s="208">
        <v>0</v>
      </c>
    </row>
    <row r="2359" spans="4:7">
      <c r="D2359" s="212" t="s">
        <v>1626</v>
      </c>
      <c r="E2359" s="208">
        <v>6659723</v>
      </c>
      <c r="F2359" s="208">
        <v>1</v>
      </c>
      <c r="G2359" s="208">
        <v>0</v>
      </c>
    </row>
    <row r="2360" spans="4:7">
      <c r="D2360" s="211" t="s">
        <v>1627</v>
      </c>
      <c r="E2360" s="208">
        <v>11087637</v>
      </c>
      <c r="F2360" s="208">
        <v>4922387.55</v>
      </c>
      <c r="G2360" s="208">
        <v>0</v>
      </c>
    </row>
    <row r="2361" spans="4:7">
      <c r="D2361" s="212" t="s">
        <v>1628</v>
      </c>
      <c r="E2361" s="208">
        <v>11087637</v>
      </c>
      <c r="F2361" s="208">
        <v>4922387.55</v>
      </c>
      <c r="G2361" s="208">
        <v>0</v>
      </c>
    </row>
    <row r="2362" spans="4:7">
      <c r="D2362" s="211" t="s">
        <v>1629</v>
      </c>
      <c r="E2362" s="208">
        <v>11087637</v>
      </c>
      <c r="F2362" s="208">
        <v>1</v>
      </c>
      <c r="G2362" s="208">
        <v>0</v>
      </c>
    </row>
    <row r="2363" spans="4:7">
      <c r="D2363" s="212" t="s">
        <v>1630</v>
      </c>
      <c r="E2363" s="208">
        <v>11087637</v>
      </c>
      <c r="F2363" s="208">
        <v>1</v>
      </c>
      <c r="G2363" s="208">
        <v>0</v>
      </c>
    </row>
    <row r="2364" spans="4:7">
      <c r="D2364" s="211" t="s">
        <v>1631</v>
      </c>
      <c r="E2364" s="208">
        <v>4718384</v>
      </c>
      <c r="F2364" s="208">
        <v>1061636.78</v>
      </c>
      <c r="G2364" s="208">
        <v>1061635.44</v>
      </c>
    </row>
    <row r="2365" spans="4:7">
      <c r="D2365" s="212" t="s">
        <v>1632</v>
      </c>
      <c r="E2365" s="208">
        <v>4718384</v>
      </c>
      <c r="F2365" s="208">
        <v>1061636.78</v>
      </c>
      <c r="G2365" s="208">
        <v>1061635.44</v>
      </c>
    </row>
    <row r="2366" spans="4:7">
      <c r="D2366" s="211" t="s">
        <v>3976</v>
      </c>
      <c r="E2366" s="208">
        <v>44676046</v>
      </c>
      <c r="F2366" s="208">
        <v>33999575</v>
      </c>
      <c r="G2366" s="208">
        <v>33991502.210000001</v>
      </c>
    </row>
    <row r="2367" spans="4:7">
      <c r="D2367" s="212" t="s">
        <v>2769</v>
      </c>
      <c r="E2367" s="208">
        <v>44676046</v>
      </c>
      <c r="F2367" s="208">
        <v>33999575</v>
      </c>
      <c r="G2367" s="208">
        <v>33991502.210000001</v>
      </c>
    </row>
    <row r="2368" spans="4:7">
      <c r="D2368" s="211" t="s">
        <v>1633</v>
      </c>
      <c r="E2368" s="208">
        <v>11087637</v>
      </c>
      <c r="F2368" s="208">
        <v>1498437.31</v>
      </c>
      <c r="G2368" s="208">
        <v>1498436.31</v>
      </c>
    </row>
    <row r="2369" spans="4:7">
      <c r="D2369" s="212" t="s">
        <v>1634</v>
      </c>
      <c r="E2369" s="208">
        <v>11087637</v>
      </c>
      <c r="F2369" s="208">
        <v>1498437.31</v>
      </c>
      <c r="G2369" s="208">
        <v>1498436.31</v>
      </c>
    </row>
    <row r="2370" spans="4:7">
      <c r="D2370" s="211" t="s">
        <v>3975</v>
      </c>
      <c r="E2370" s="208">
        <v>13628761</v>
      </c>
      <c r="F2370" s="208">
        <v>4947323</v>
      </c>
      <c r="G2370" s="208">
        <v>4086442.2</v>
      </c>
    </row>
    <row r="2371" spans="4:7">
      <c r="D2371" s="212" t="s">
        <v>2770</v>
      </c>
      <c r="E2371" s="208">
        <v>13628761</v>
      </c>
      <c r="F2371" s="208">
        <v>4947323</v>
      </c>
      <c r="G2371" s="208">
        <v>4086442.2</v>
      </c>
    </row>
    <row r="2372" spans="4:7">
      <c r="D2372" s="211" t="s">
        <v>1635</v>
      </c>
      <c r="E2372" s="208">
        <v>11087637</v>
      </c>
      <c r="F2372" s="208">
        <v>1061636.45</v>
      </c>
      <c r="G2372" s="208">
        <v>1061635.45</v>
      </c>
    </row>
    <row r="2373" spans="4:7">
      <c r="D2373" s="212" t="s">
        <v>1636</v>
      </c>
      <c r="E2373" s="208">
        <v>11087637</v>
      </c>
      <c r="F2373" s="208">
        <v>1061636.45</v>
      </c>
      <c r="G2373" s="208">
        <v>1061635.45</v>
      </c>
    </row>
    <row r="2374" spans="4:7">
      <c r="D2374" s="211" t="s">
        <v>1637</v>
      </c>
      <c r="E2374" s="208">
        <v>4718384</v>
      </c>
      <c r="F2374" s="208">
        <v>2494718.25</v>
      </c>
      <c r="G2374" s="208">
        <v>2494717.25</v>
      </c>
    </row>
    <row r="2375" spans="4:7">
      <c r="D2375" s="212" t="s">
        <v>1638</v>
      </c>
      <c r="E2375" s="208">
        <v>4718384</v>
      </c>
      <c r="F2375" s="208">
        <v>2494718.25</v>
      </c>
      <c r="G2375" s="208">
        <v>2494717.25</v>
      </c>
    </row>
    <row r="2376" spans="4:7">
      <c r="D2376" s="211" t="s">
        <v>3974</v>
      </c>
      <c r="E2376" s="208">
        <v>396933497</v>
      </c>
      <c r="F2376" s="208">
        <v>342448801</v>
      </c>
      <c r="G2376" s="208">
        <v>316337350.88999999</v>
      </c>
    </row>
    <row r="2377" spans="4:7">
      <c r="D2377" s="212" t="s">
        <v>2644</v>
      </c>
      <c r="E2377" s="208">
        <v>396933497</v>
      </c>
      <c r="F2377" s="208">
        <v>342448801</v>
      </c>
      <c r="G2377" s="208">
        <v>316337350.88999999</v>
      </c>
    </row>
    <row r="2378" spans="4:7">
      <c r="D2378" s="211" t="s">
        <v>1639</v>
      </c>
      <c r="E2378" s="208">
        <v>6659723</v>
      </c>
      <c r="F2378" s="208">
        <v>2494718.2799999998</v>
      </c>
      <c r="G2378" s="208">
        <v>2494717.25</v>
      </c>
    </row>
    <row r="2379" spans="4:7">
      <c r="D2379" s="212" t="s">
        <v>1640</v>
      </c>
      <c r="E2379" s="208">
        <v>6659723</v>
      </c>
      <c r="F2379" s="208">
        <v>2494718.2799999998</v>
      </c>
      <c r="G2379" s="208">
        <v>2494717.25</v>
      </c>
    </row>
    <row r="2380" spans="4:7">
      <c r="D2380" s="211" t="s">
        <v>3973</v>
      </c>
      <c r="E2380" s="208">
        <v>91049733</v>
      </c>
      <c r="F2380" s="208">
        <v>173171148.03</v>
      </c>
      <c r="G2380" s="208">
        <v>141173722.96000001</v>
      </c>
    </row>
    <row r="2381" spans="4:7">
      <c r="D2381" s="212" t="s">
        <v>2645</v>
      </c>
      <c r="E2381" s="208">
        <v>91049733</v>
      </c>
      <c r="F2381" s="208">
        <v>173171148.03</v>
      </c>
      <c r="G2381" s="208">
        <v>141173722.96000001</v>
      </c>
    </row>
    <row r="2382" spans="4:7">
      <c r="D2382" s="211" t="s">
        <v>1641</v>
      </c>
      <c r="E2382" s="208">
        <v>6659723</v>
      </c>
      <c r="F2382" s="208">
        <v>2429732.64</v>
      </c>
      <c r="G2382" s="208">
        <v>2429732.64</v>
      </c>
    </row>
    <row r="2383" spans="4:7">
      <c r="D2383" s="212" t="s">
        <v>1642</v>
      </c>
      <c r="E2383" s="208">
        <v>6659723</v>
      </c>
      <c r="F2383" s="208">
        <v>2429732.64</v>
      </c>
      <c r="G2383" s="208">
        <v>2429732.64</v>
      </c>
    </row>
    <row r="2384" spans="4:7">
      <c r="D2384" s="211" t="s">
        <v>1643</v>
      </c>
      <c r="E2384" s="208">
        <v>11087637</v>
      </c>
      <c r="F2384" s="208">
        <v>4828684.37</v>
      </c>
      <c r="G2384" s="208">
        <v>1514684.21</v>
      </c>
    </row>
    <row r="2385" spans="4:7">
      <c r="D2385" s="212" t="s">
        <v>1644</v>
      </c>
      <c r="E2385" s="208">
        <v>11087637</v>
      </c>
      <c r="F2385" s="208">
        <v>4828684.37</v>
      </c>
      <c r="G2385" s="208">
        <v>1514684.21</v>
      </c>
    </row>
    <row r="2386" spans="4:7">
      <c r="D2386" s="211" t="s">
        <v>2713</v>
      </c>
      <c r="E2386" s="208">
        <v>6659723</v>
      </c>
      <c r="F2386" s="208">
        <v>1514685.06</v>
      </c>
      <c r="G2386" s="208">
        <v>1514684.21</v>
      </c>
    </row>
    <row r="2387" spans="4:7">
      <c r="D2387" s="212" t="s">
        <v>1645</v>
      </c>
      <c r="E2387" s="208">
        <v>6659723</v>
      </c>
      <c r="F2387" s="208">
        <v>1514685.06</v>
      </c>
      <c r="G2387" s="208">
        <v>1514684.21</v>
      </c>
    </row>
    <row r="2388" spans="4:7">
      <c r="D2388" s="211" t="s">
        <v>3972</v>
      </c>
      <c r="E2388" s="208">
        <v>0</v>
      </c>
      <c r="F2388" s="208">
        <v>8610453.9100000001</v>
      </c>
      <c r="G2388" s="208">
        <v>3978513.83</v>
      </c>
    </row>
    <row r="2389" spans="4:7">
      <c r="D2389" s="212" t="s">
        <v>3303</v>
      </c>
      <c r="E2389" s="208">
        <v>0</v>
      </c>
      <c r="F2389" s="208">
        <v>8610453.9100000001</v>
      </c>
      <c r="G2389" s="208">
        <v>3978513.83</v>
      </c>
    </row>
    <row r="2390" spans="4:7">
      <c r="D2390" s="211" t="s">
        <v>1646</v>
      </c>
      <c r="E2390" s="208">
        <v>6659723</v>
      </c>
      <c r="F2390" s="208">
        <v>1514685.06</v>
      </c>
      <c r="G2390" s="208">
        <v>1514684.21</v>
      </c>
    </row>
    <row r="2391" spans="4:7">
      <c r="D2391" s="212" t="s">
        <v>1647</v>
      </c>
      <c r="E2391" s="208">
        <v>6659723</v>
      </c>
      <c r="F2391" s="208">
        <v>1514685.06</v>
      </c>
      <c r="G2391" s="208">
        <v>1514684.21</v>
      </c>
    </row>
    <row r="2392" spans="4:7">
      <c r="D2392" s="211" t="s">
        <v>1648</v>
      </c>
      <c r="E2392" s="208">
        <v>6659723</v>
      </c>
      <c r="F2392" s="208">
        <v>1514685.06</v>
      </c>
      <c r="G2392" s="208">
        <v>1514684.21</v>
      </c>
    </row>
    <row r="2393" spans="4:7">
      <c r="D2393" s="212" t="s">
        <v>1649</v>
      </c>
      <c r="E2393" s="208">
        <v>6659723</v>
      </c>
      <c r="F2393" s="208">
        <v>1514685.06</v>
      </c>
      <c r="G2393" s="208">
        <v>1514684.21</v>
      </c>
    </row>
    <row r="2394" spans="4:7">
      <c r="D2394" s="211" t="s">
        <v>1650</v>
      </c>
      <c r="E2394" s="208">
        <v>11087637</v>
      </c>
      <c r="F2394" s="208">
        <v>2494718.25</v>
      </c>
      <c r="G2394" s="208">
        <v>2494717.25</v>
      </c>
    </row>
    <row r="2395" spans="4:7">
      <c r="D2395" s="212" t="s">
        <v>1651</v>
      </c>
      <c r="E2395" s="208">
        <v>11087637</v>
      </c>
      <c r="F2395" s="208">
        <v>2494718.25</v>
      </c>
      <c r="G2395" s="208">
        <v>2494717.25</v>
      </c>
    </row>
    <row r="2396" spans="4:7">
      <c r="D2396" s="211" t="s">
        <v>3971</v>
      </c>
      <c r="E2396" s="208">
        <v>43572933</v>
      </c>
      <c r="F2396" s="208">
        <v>36216053</v>
      </c>
      <c r="G2396" s="208">
        <v>31441154.539999999</v>
      </c>
    </row>
    <row r="2397" spans="4:7">
      <c r="D2397" s="212" t="s">
        <v>2771</v>
      </c>
      <c r="E2397" s="208">
        <v>43572933</v>
      </c>
      <c r="F2397" s="208">
        <v>36216053</v>
      </c>
      <c r="G2397" s="208">
        <v>31441154.539999999</v>
      </c>
    </row>
    <row r="2398" spans="4:7">
      <c r="D2398" s="211" t="s">
        <v>1652</v>
      </c>
      <c r="E2398" s="208">
        <v>6659723</v>
      </c>
      <c r="F2398" s="208">
        <v>1498437.31</v>
      </c>
      <c r="G2398" s="208">
        <v>1498436.31</v>
      </c>
    </row>
    <row r="2399" spans="4:7">
      <c r="D2399" s="212" t="s">
        <v>1653</v>
      </c>
      <c r="E2399" s="208">
        <v>6659723</v>
      </c>
      <c r="F2399" s="208">
        <v>1498437.31</v>
      </c>
      <c r="G2399" s="208">
        <v>1498436.31</v>
      </c>
    </row>
    <row r="2400" spans="4:7">
      <c r="D2400" s="211" t="s">
        <v>3970</v>
      </c>
      <c r="E2400" s="208">
        <v>67105995</v>
      </c>
      <c r="F2400" s="208">
        <v>62815550</v>
      </c>
      <c r="G2400" s="208">
        <v>62039744.689999998</v>
      </c>
    </row>
    <row r="2401" spans="4:7">
      <c r="D2401" s="212" t="s">
        <v>2772</v>
      </c>
      <c r="E2401" s="208">
        <v>67105995</v>
      </c>
      <c r="F2401" s="208">
        <v>62815550</v>
      </c>
      <c r="G2401" s="208">
        <v>62039744.689999998</v>
      </c>
    </row>
    <row r="2402" spans="4:7">
      <c r="D2402" s="211" t="s">
        <v>1654</v>
      </c>
      <c r="E2402" s="208">
        <v>6659723</v>
      </c>
      <c r="F2402" s="208">
        <v>1498437.31</v>
      </c>
      <c r="G2402" s="208">
        <v>1498436.31</v>
      </c>
    </row>
    <row r="2403" spans="4:7">
      <c r="D2403" s="212" t="s">
        <v>1655</v>
      </c>
      <c r="E2403" s="208">
        <v>6659723</v>
      </c>
      <c r="F2403" s="208">
        <v>1498437.31</v>
      </c>
      <c r="G2403" s="208">
        <v>1498436.31</v>
      </c>
    </row>
    <row r="2404" spans="4:7">
      <c r="D2404" s="211" t="s">
        <v>1656</v>
      </c>
      <c r="E2404" s="208">
        <v>4718384</v>
      </c>
      <c r="F2404" s="208">
        <v>1061636.22</v>
      </c>
      <c r="G2404" s="208">
        <v>1061635.44</v>
      </c>
    </row>
    <row r="2405" spans="4:7">
      <c r="D2405" s="212" t="s">
        <v>1657</v>
      </c>
      <c r="E2405" s="208">
        <v>4718384</v>
      </c>
      <c r="F2405" s="208">
        <v>1061636.22</v>
      </c>
      <c r="G2405" s="208">
        <v>1061635.44</v>
      </c>
    </row>
    <row r="2406" spans="4:7">
      <c r="D2406" s="211" t="s">
        <v>1658</v>
      </c>
      <c r="E2406" s="208">
        <v>11087637</v>
      </c>
      <c r="F2406" s="208">
        <v>2494718.25</v>
      </c>
      <c r="G2406" s="208">
        <v>2494717.25</v>
      </c>
    </row>
    <row r="2407" spans="4:7">
      <c r="D2407" s="212" t="s">
        <v>1659</v>
      </c>
      <c r="E2407" s="208">
        <v>11087637</v>
      </c>
      <c r="F2407" s="208">
        <v>2494718.25</v>
      </c>
      <c r="G2407" s="208">
        <v>2494717.25</v>
      </c>
    </row>
    <row r="2408" spans="4:7">
      <c r="D2408" s="211" t="s">
        <v>1660</v>
      </c>
      <c r="E2408" s="208">
        <v>11087637</v>
      </c>
      <c r="F2408" s="208">
        <v>6087637</v>
      </c>
      <c r="G2408" s="208">
        <v>0</v>
      </c>
    </row>
    <row r="2409" spans="4:7">
      <c r="D2409" s="212" t="s">
        <v>1661</v>
      </c>
      <c r="E2409" s="208">
        <v>11087637</v>
      </c>
      <c r="F2409" s="208">
        <v>6087637</v>
      </c>
      <c r="G2409" s="208">
        <v>0</v>
      </c>
    </row>
    <row r="2410" spans="4:7">
      <c r="D2410" s="211" t="s">
        <v>1662</v>
      </c>
      <c r="E2410" s="208">
        <v>6659723</v>
      </c>
      <c r="F2410" s="208">
        <v>1</v>
      </c>
      <c r="G2410" s="208">
        <v>0</v>
      </c>
    </row>
    <row r="2411" spans="4:7">
      <c r="D2411" s="212" t="s">
        <v>1663</v>
      </c>
      <c r="E2411" s="208">
        <v>6659723</v>
      </c>
      <c r="F2411" s="208">
        <v>1</v>
      </c>
      <c r="G2411" s="208">
        <v>0</v>
      </c>
    </row>
    <row r="2412" spans="4:7">
      <c r="D2412" s="211" t="s">
        <v>3969</v>
      </c>
      <c r="E2412" s="208">
        <v>6659723</v>
      </c>
      <c r="F2412" s="208">
        <v>2500000</v>
      </c>
      <c r="G2412" s="208">
        <v>0</v>
      </c>
    </row>
    <row r="2413" spans="4:7">
      <c r="D2413" s="212" t="s">
        <v>1664</v>
      </c>
      <c r="E2413" s="208">
        <v>6659723</v>
      </c>
      <c r="F2413" s="208">
        <v>2500000</v>
      </c>
      <c r="G2413" s="208">
        <v>0</v>
      </c>
    </row>
    <row r="2414" spans="4:7">
      <c r="D2414" s="211" t="s">
        <v>2714</v>
      </c>
      <c r="E2414" s="208">
        <v>72768636</v>
      </c>
      <c r="F2414" s="208">
        <v>68116149</v>
      </c>
      <c r="G2414" s="208">
        <v>62808404.18</v>
      </c>
    </row>
    <row r="2415" spans="4:7">
      <c r="D2415" s="212" t="s">
        <v>1090</v>
      </c>
      <c r="E2415" s="208">
        <v>72768636</v>
      </c>
      <c r="F2415" s="208">
        <v>68116149</v>
      </c>
      <c r="G2415" s="208">
        <v>62808404.18</v>
      </c>
    </row>
    <row r="2416" spans="4:7">
      <c r="D2416" s="211" t="s">
        <v>1665</v>
      </c>
      <c r="E2416" s="208">
        <v>11087637</v>
      </c>
      <c r="F2416" s="208">
        <v>6087637</v>
      </c>
      <c r="G2416" s="208">
        <v>0</v>
      </c>
    </row>
    <row r="2417" spans="4:7">
      <c r="D2417" s="212" t="s">
        <v>1666</v>
      </c>
      <c r="E2417" s="208">
        <v>11087637</v>
      </c>
      <c r="F2417" s="208">
        <v>6087637</v>
      </c>
      <c r="G2417" s="208">
        <v>0</v>
      </c>
    </row>
    <row r="2418" spans="4:7">
      <c r="D2418" s="211" t="s">
        <v>1667</v>
      </c>
      <c r="E2418" s="208">
        <v>6659723</v>
      </c>
      <c r="F2418" s="208">
        <v>2500000</v>
      </c>
      <c r="G2418" s="208">
        <v>0</v>
      </c>
    </row>
    <row r="2419" spans="4:7">
      <c r="D2419" s="212" t="s">
        <v>1668</v>
      </c>
      <c r="E2419" s="208">
        <v>6659723</v>
      </c>
      <c r="F2419" s="208">
        <v>2500000</v>
      </c>
      <c r="G2419" s="208">
        <v>0</v>
      </c>
    </row>
    <row r="2420" spans="4:7">
      <c r="D2420" s="211" t="s">
        <v>1669</v>
      </c>
      <c r="E2420" s="208">
        <v>11087637</v>
      </c>
      <c r="F2420" s="208">
        <v>1</v>
      </c>
      <c r="G2420" s="208">
        <v>0</v>
      </c>
    </row>
    <row r="2421" spans="4:7">
      <c r="D2421" s="212" t="s">
        <v>1670</v>
      </c>
      <c r="E2421" s="208">
        <v>11087637</v>
      </c>
      <c r="F2421" s="208">
        <v>1</v>
      </c>
      <c r="G2421" s="208">
        <v>0</v>
      </c>
    </row>
    <row r="2422" spans="4:7">
      <c r="D2422" s="211" t="s">
        <v>1671</v>
      </c>
      <c r="E2422" s="208">
        <v>4718384</v>
      </c>
      <c r="F2422" s="208">
        <v>1</v>
      </c>
      <c r="G2422" s="208">
        <v>0</v>
      </c>
    </row>
    <row r="2423" spans="4:7">
      <c r="D2423" s="212" t="s">
        <v>1672</v>
      </c>
      <c r="E2423" s="208">
        <v>4718384</v>
      </c>
      <c r="F2423" s="208">
        <v>1</v>
      </c>
      <c r="G2423" s="208">
        <v>0</v>
      </c>
    </row>
    <row r="2424" spans="4:7">
      <c r="D2424" s="211" t="s">
        <v>3968</v>
      </c>
      <c r="E2424" s="208">
        <v>0</v>
      </c>
      <c r="F2424" s="208">
        <v>3153004.25</v>
      </c>
      <c r="G2424" s="208">
        <v>2522402.6</v>
      </c>
    </row>
    <row r="2425" spans="4:7">
      <c r="D2425" s="212" t="s">
        <v>3120</v>
      </c>
      <c r="E2425" s="208">
        <v>0</v>
      </c>
      <c r="F2425" s="208">
        <v>3153004.25</v>
      </c>
      <c r="G2425" s="208">
        <v>2522402.6</v>
      </c>
    </row>
    <row r="2426" spans="4:7">
      <c r="D2426" s="211" t="s">
        <v>1673</v>
      </c>
      <c r="E2426" s="208">
        <v>4718384</v>
      </c>
      <c r="F2426" s="208">
        <v>1</v>
      </c>
      <c r="G2426" s="208">
        <v>0</v>
      </c>
    </row>
    <row r="2427" spans="4:7">
      <c r="D2427" s="212" t="s">
        <v>1674</v>
      </c>
      <c r="E2427" s="208">
        <v>4718384</v>
      </c>
      <c r="F2427" s="208">
        <v>1</v>
      </c>
      <c r="G2427" s="208">
        <v>0</v>
      </c>
    </row>
    <row r="2428" spans="4:7">
      <c r="D2428" s="211" t="s">
        <v>1675</v>
      </c>
      <c r="E2428" s="208">
        <v>11087637</v>
      </c>
      <c r="F2428" s="208">
        <v>1</v>
      </c>
      <c r="G2428" s="208">
        <v>0</v>
      </c>
    </row>
    <row r="2429" spans="4:7">
      <c r="D2429" s="212" t="s">
        <v>1676</v>
      </c>
      <c r="E2429" s="208">
        <v>11087637</v>
      </c>
      <c r="F2429" s="208">
        <v>1</v>
      </c>
      <c r="G2429" s="208">
        <v>0</v>
      </c>
    </row>
    <row r="2430" spans="4:7">
      <c r="D2430" s="211" t="s">
        <v>1677</v>
      </c>
      <c r="E2430" s="208">
        <v>4718384</v>
      </c>
      <c r="F2430" s="208">
        <v>1078231.45</v>
      </c>
      <c r="G2430" s="208">
        <v>1078230.45</v>
      </c>
    </row>
    <row r="2431" spans="4:7">
      <c r="D2431" s="212" t="s">
        <v>1678</v>
      </c>
      <c r="E2431" s="208">
        <v>4718384</v>
      </c>
      <c r="F2431" s="208">
        <v>1078231.45</v>
      </c>
      <c r="G2431" s="208">
        <v>1078230.45</v>
      </c>
    </row>
    <row r="2432" spans="4:7">
      <c r="D2432" s="211" t="s">
        <v>2715</v>
      </c>
      <c r="E2432" s="208">
        <v>11087637</v>
      </c>
      <c r="F2432" s="208">
        <v>2528502.7200000002</v>
      </c>
      <c r="G2432" s="208">
        <v>2528501.7200000002</v>
      </c>
    </row>
    <row r="2433" spans="4:7">
      <c r="D2433" s="212" t="s">
        <v>1679</v>
      </c>
      <c r="E2433" s="208">
        <v>11087637</v>
      </c>
      <c r="F2433" s="208">
        <v>2528502.7200000002</v>
      </c>
      <c r="G2433" s="208">
        <v>2528501.7200000002</v>
      </c>
    </row>
    <row r="2434" spans="4:7">
      <c r="D2434" s="211" t="s">
        <v>478</v>
      </c>
      <c r="E2434" s="208">
        <v>684390</v>
      </c>
      <c r="F2434" s="208">
        <v>21776412.449999999</v>
      </c>
      <c r="G2434" s="208">
        <v>19558532.469999999</v>
      </c>
    </row>
    <row r="2435" spans="4:7">
      <c r="D2435" s="212" t="s">
        <v>822</v>
      </c>
      <c r="E2435" s="208">
        <v>684390</v>
      </c>
      <c r="F2435" s="208">
        <v>21776412.449999999</v>
      </c>
      <c r="G2435" s="208">
        <v>19558532.469999999</v>
      </c>
    </row>
    <row r="2436" spans="4:7">
      <c r="D2436" s="211" t="s">
        <v>3967</v>
      </c>
      <c r="E2436" s="208">
        <v>6659723</v>
      </c>
      <c r="F2436" s="208">
        <v>1481647.54</v>
      </c>
      <c r="G2436" s="208">
        <v>1481645.34</v>
      </c>
    </row>
    <row r="2437" spans="4:7">
      <c r="D2437" s="212" t="s">
        <v>1680</v>
      </c>
      <c r="E2437" s="208">
        <v>6659723</v>
      </c>
      <c r="F2437" s="208">
        <v>1481647.54</v>
      </c>
      <c r="G2437" s="208">
        <v>1481645.34</v>
      </c>
    </row>
    <row r="2438" spans="4:7">
      <c r="D2438" s="211" t="s">
        <v>1681</v>
      </c>
      <c r="E2438" s="208">
        <v>6659723</v>
      </c>
      <c r="F2438" s="208">
        <v>1481645.14</v>
      </c>
      <c r="G2438" s="208">
        <v>1481644.14</v>
      </c>
    </row>
    <row r="2439" spans="4:7">
      <c r="D2439" s="212" t="s">
        <v>1682</v>
      </c>
      <c r="E2439" s="208">
        <v>6659723</v>
      </c>
      <c r="F2439" s="208">
        <v>1481645.14</v>
      </c>
      <c r="G2439" s="208">
        <v>1481644.14</v>
      </c>
    </row>
    <row r="2440" spans="4:7">
      <c r="D2440" s="211" t="s">
        <v>1683</v>
      </c>
      <c r="E2440" s="208">
        <v>6659723</v>
      </c>
      <c r="F2440" s="208">
        <v>1</v>
      </c>
      <c r="G2440" s="208">
        <v>0</v>
      </c>
    </row>
    <row r="2441" spans="4:7">
      <c r="D2441" s="212" t="s">
        <v>1684</v>
      </c>
      <c r="E2441" s="208">
        <v>6659723</v>
      </c>
      <c r="F2441" s="208">
        <v>1</v>
      </c>
      <c r="G2441" s="208">
        <v>0</v>
      </c>
    </row>
    <row r="2442" spans="4:7">
      <c r="D2442" s="211" t="s">
        <v>3966</v>
      </c>
      <c r="E2442" s="208">
        <v>6659723</v>
      </c>
      <c r="F2442" s="208">
        <v>1</v>
      </c>
      <c r="G2442" s="208">
        <v>0</v>
      </c>
    </row>
    <row r="2443" spans="4:7">
      <c r="D2443" s="212" t="s">
        <v>1685</v>
      </c>
      <c r="E2443" s="208">
        <v>6659723</v>
      </c>
      <c r="F2443" s="208">
        <v>1</v>
      </c>
      <c r="G2443" s="208">
        <v>0</v>
      </c>
    </row>
    <row r="2444" spans="4:7">
      <c r="D2444" s="211" t="s">
        <v>479</v>
      </c>
      <c r="E2444" s="208">
        <v>2596334</v>
      </c>
      <c r="F2444" s="208">
        <v>6492168.4400000004</v>
      </c>
      <c r="G2444" s="208">
        <v>5544284.0999999996</v>
      </c>
    </row>
    <row r="2445" spans="4:7">
      <c r="D2445" s="212" t="s">
        <v>823</v>
      </c>
      <c r="E2445" s="208">
        <v>2596334</v>
      </c>
      <c r="F2445" s="208">
        <v>6492168.4400000004</v>
      </c>
      <c r="G2445" s="208">
        <v>5544284.0999999996</v>
      </c>
    </row>
    <row r="2446" spans="4:7">
      <c r="D2446" s="211" t="s">
        <v>2716</v>
      </c>
      <c r="E2446" s="208">
        <v>11087637</v>
      </c>
      <c r="F2446" s="208">
        <v>1</v>
      </c>
      <c r="G2446" s="208">
        <v>0</v>
      </c>
    </row>
    <row r="2447" spans="4:7">
      <c r="D2447" s="212" t="s">
        <v>1686</v>
      </c>
      <c r="E2447" s="208">
        <v>11087637</v>
      </c>
      <c r="F2447" s="208">
        <v>1</v>
      </c>
      <c r="G2447" s="208">
        <v>0</v>
      </c>
    </row>
    <row r="2448" spans="4:7">
      <c r="D2448" s="211" t="s">
        <v>3965</v>
      </c>
      <c r="E2448" s="208">
        <v>0</v>
      </c>
      <c r="F2448" s="208">
        <v>353173.43</v>
      </c>
      <c r="G2448" s="208">
        <v>353173.43</v>
      </c>
    </row>
    <row r="2449" spans="4:7">
      <c r="D2449" s="212" t="s">
        <v>3175</v>
      </c>
      <c r="E2449" s="208">
        <v>0</v>
      </c>
      <c r="F2449" s="208">
        <v>353173.43</v>
      </c>
      <c r="G2449" s="208">
        <v>353173.43</v>
      </c>
    </row>
    <row r="2450" spans="4:7">
      <c r="D2450" s="211" t="s">
        <v>3964</v>
      </c>
      <c r="E2450" s="208">
        <v>6659723</v>
      </c>
      <c r="F2450" s="208">
        <v>2500000</v>
      </c>
      <c r="G2450" s="208">
        <v>0</v>
      </c>
    </row>
    <row r="2451" spans="4:7">
      <c r="D2451" s="212" t="s">
        <v>1687</v>
      </c>
      <c r="E2451" s="208">
        <v>6659723</v>
      </c>
      <c r="F2451" s="208">
        <v>2500000</v>
      </c>
      <c r="G2451" s="208">
        <v>0</v>
      </c>
    </row>
    <row r="2452" spans="4:7">
      <c r="D2452" s="211" t="s">
        <v>480</v>
      </c>
      <c r="E2452" s="208">
        <v>1333451</v>
      </c>
      <c r="F2452" s="208">
        <v>3685560.29</v>
      </c>
      <c r="G2452" s="208">
        <v>3645433.7800000003</v>
      </c>
    </row>
    <row r="2453" spans="4:7">
      <c r="D2453" s="212" t="s">
        <v>824</v>
      </c>
      <c r="E2453" s="208">
        <v>1333451</v>
      </c>
      <c r="F2453" s="208">
        <v>3685560.29</v>
      </c>
      <c r="G2453" s="208">
        <v>3645433.7800000003</v>
      </c>
    </row>
    <row r="2454" spans="4:7">
      <c r="D2454" s="211" t="s">
        <v>2717</v>
      </c>
      <c r="E2454" s="208">
        <v>6659723</v>
      </c>
      <c r="F2454" s="208">
        <v>1481647.54</v>
      </c>
      <c r="G2454" s="208">
        <v>1481646.54</v>
      </c>
    </row>
    <row r="2455" spans="4:7">
      <c r="D2455" s="212" t="s">
        <v>1688</v>
      </c>
      <c r="E2455" s="208">
        <v>6659723</v>
      </c>
      <c r="F2455" s="208">
        <v>1481647.54</v>
      </c>
      <c r="G2455" s="208">
        <v>1481646.54</v>
      </c>
    </row>
    <row r="2456" spans="4:7">
      <c r="D2456" s="211" t="s">
        <v>3963</v>
      </c>
      <c r="E2456" s="208">
        <v>0</v>
      </c>
      <c r="F2456" s="208">
        <v>342272.07</v>
      </c>
      <c r="G2456" s="208">
        <v>342272.07</v>
      </c>
    </row>
    <row r="2457" spans="4:7">
      <c r="D2457" s="212" t="s">
        <v>3176</v>
      </c>
      <c r="E2457" s="208">
        <v>0</v>
      </c>
      <c r="F2457" s="208">
        <v>342272.07</v>
      </c>
      <c r="G2457" s="208">
        <v>342272.07</v>
      </c>
    </row>
    <row r="2458" spans="4:7">
      <c r="D2458" s="211" t="s">
        <v>1689</v>
      </c>
      <c r="E2458" s="208">
        <v>6659723</v>
      </c>
      <c r="F2458" s="208">
        <v>2500000</v>
      </c>
      <c r="G2458" s="208">
        <v>0</v>
      </c>
    </row>
    <row r="2459" spans="4:7">
      <c r="D2459" s="212" t="s">
        <v>1690</v>
      </c>
      <c r="E2459" s="208">
        <v>6659723</v>
      </c>
      <c r="F2459" s="208">
        <v>2500000</v>
      </c>
      <c r="G2459" s="208">
        <v>0</v>
      </c>
    </row>
    <row r="2460" spans="4:7">
      <c r="D2460" s="211" t="s">
        <v>3121</v>
      </c>
      <c r="E2460" s="208">
        <v>0</v>
      </c>
      <c r="F2460" s="208">
        <v>9462001</v>
      </c>
      <c r="G2460" s="208">
        <v>0</v>
      </c>
    </row>
    <row r="2461" spans="4:7">
      <c r="D2461" s="212" t="s">
        <v>3122</v>
      </c>
      <c r="E2461" s="208">
        <v>0</v>
      </c>
      <c r="F2461" s="208">
        <v>9462001</v>
      </c>
      <c r="G2461" s="208">
        <v>0</v>
      </c>
    </row>
    <row r="2462" spans="4:7">
      <c r="D2462" s="209" t="s">
        <v>283</v>
      </c>
      <c r="E2462" s="210">
        <v>157412567</v>
      </c>
      <c r="F2462" s="210">
        <v>213772754.22</v>
      </c>
      <c r="G2462" s="210">
        <v>37144888.409999996</v>
      </c>
    </row>
    <row r="2463" spans="4:7">
      <c r="D2463" s="211" t="s">
        <v>2992</v>
      </c>
      <c r="E2463" s="208">
        <v>71271768</v>
      </c>
      <c r="F2463" s="208">
        <v>32271768</v>
      </c>
      <c r="G2463" s="208">
        <v>11623473.649999999</v>
      </c>
    </row>
    <row r="2464" spans="4:7">
      <c r="D2464" s="212" t="s">
        <v>2526</v>
      </c>
      <c r="E2464" s="208">
        <v>71271768</v>
      </c>
      <c r="F2464" s="208">
        <v>32271768</v>
      </c>
      <c r="G2464" s="208">
        <v>11623473.649999999</v>
      </c>
    </row>
    <row r="2465" spans="4:7">
      <c r="D2465" s="211" t="s">
        <v>2550</v>
      </c>
      <c r="E2465" s="208">
        <v>86140799</v>
      </c>
      <c r="F2465" s="208">
        <v>88220124.109999999</v>
      </c>
      <c r="G2465" s="208">
        <v>11246841.68</v>
      </c>
    </row>
    <row r="2466" spans="4:7">
      <c r="D2466" s="212" t="s">
        <v>2551</v>
      </c>
      <c r="E2466" s="208">
        <v>86140799</v>
      </c>
      <c r="F2466" s="208">
        <v>88220124.109999999</v>
      </c>
      <c r="G2466" s="208">
        <v>11246841.68</v>
      </c>
    </row>
    <row r="2467" spans="4:7">
      <c r="D2467" s="211" t="s">
        <v>3962</v>
      </c>
      <c r="E2467" s="208">
        <v>0</v>
      </c>
      <c r="F2467" s="208">
        <v>93280862.109999999</v>
      </c>
      <c r="G2467" s="208">
        <v>14274573.08</v>
      </c>
    </row>
    <row r="2468" spans="4:7">
      <c r="D2468" s="212" t="s">
        <v>3177</v>
      </c>
      <c r="E2468" s="208">
        <v>0</v>
      </c>
      <c r="F2468" s="208">
        <v>93280862.109999999</v>
      </c>
      <c r="G2468" s="208">
        <v>14274573.08</v>
      </c>
    </row>
    <row r="2469" spans="4:7">
      <c r="D2469" s="178" t="s">
        <v>293</v>
      </c>
      <c r="E2469" s="208">
        <v>748337412</v>
      </c>
      <c r="F2469" s="208">
        <v>750170117.80000007</v>
      </c>
      <c r="G2469" s="208">
        <v>510290147.66000003</v>
      </c>
    </row>
    <row r="2470" spans="4:7">
      <c r="D2470" s="209" t="s">
        <v>281</v>
      </c>
      <c r="E2470" s="210">
        <v>589437831</v>
      </c>
      <c r="F2470" s="210">
        <v>588878940.88000011</v>
      </c>
      <c r="G2470" s="210">
        <v>388758462.78000003</v>
      </c>
    </row>
    <row r="2471" spans="4:7">
      <c r="D2471" s="211" t="s">
        <v>1354</v>
      </c>
      <c r="E2471" s="208">
        <v>11075727</v>
      </c>
      <c r="F2471" s="208">
        <v>5208865.96</v>
      </c>
      <c r="G2471" s="208">
        <v>5208864.9800000004</v>
      </c>
    </row>
    <row r="2472" spans="4:7">
      <c r="D2472" s="212" t="s">
        <v>1355</v>
      </c>
      <c r="E2472" s="208">
        <v>11075727</v>
      </c>
      <c r="F2472" s="208">
        <v>5208865.96</v>
      </c>
      <c r="G2472" s="208">
        <v>5208864.9800000004</v>
      </c>
    </row>
    <row r="2473" spans="4:7">
      <c r="D2473" s="211" t="s">
        <v>3961</v>
      </c>
      <c r="E2473" s="208">
        <v>11075727</v>
      </c>
      <c r="F2473" s="208">
        <v>1</v>
      </c>
      <c r="G2473" s="208">
        <v>0</v>
      </c>
    </row>
    <row r="2474" spans="4:7">
      <c r="D2474" s="212" t="s">
        <v>1356</v>
      </c>
      <c r="E2474" s="208">
        <v>11075727</v>
      </c>
      <c r="F2474" s="208">
        <v>1</v>
      </c>
      <c r="G2474" s="208">
        <v>0</v>
      </c>
    </row>
    <row r="2475" spans="4:7">
      <c r="D2475" s="211" t="s">
        <v>481</v>
      </c>
      <c r="E2475" s="208">
        <v>6462128</v>
      </c>
      <c r="F2475" s="208">
        <v>7370479.6100000003</v>
      </c>
      <c r="G2475" s="208">
        <v>7053475.6100000003</v>
      </c>
    </row>
    <row r="2476" spans="4:7">
      <c r="D2476" s="212" t="s">
        <v>825</v>
      </c>
      <c r="E2476" s="208">
        <v>6462128</v>
      </c>
      <c r="F2476" s="208">
        <v>7370479.6100000003</v>
      </c>
      <c r="G2476" s="208">
        <v>7053475.6100000003</v>
      </c>
    </row>
    <row r="2477" spans="4:7">
      <c r="D2477" s="211" t="s">
        <v>3960</v>
      </c>
      <c r="E2477" s="208">
        <v>11075727</v>
      </c>
      <c r="F2477" s="208">
        <v>3091260.96</v>
      </c>
      <c r="G2477" s="208">
        <v>0</v>
      </c>
    </row>
    <row r="2478" spans="4:7">
      <c r="D2478" s="212" t="s">
        <v>1357</v>
      </c>
      <c r="E2478" s="208">
        <v>11075727</v>
      </c>
      <c r="F2478" s="208">
        <v>3091260.96</v>
      </c>
      <c r="G2478" s="208">
        <v>0</v>
      </c>
    </row>
    <row r="2479" spans="4:7">
      <c r="D2479" s="211" t="s">
        <v>482</v>
      </c>
      <c r="E2479" s="208">
        <v>2393489</v>
      </c>
      <c r="F2479" s="208">
        <v>2850995.19</v>
      </c>
      <c r="G2479" s="208">
        <v>1462934.19</v>
      </c>
    </row>
    <row r="2480" spans="4:7">
      <c r="D2480" s="212" t="s">
        <v>826</v>
      </c>
      <c r="E2480" s="208">
        <v>2393489</v>
      </c>
      <c r="F2480" s="208">
        <v>2850995.19</v>
      </c>
      <c r="G2480" s="208">
        <v>1462934.19</v>
      </c>
    </row>
    <row r="2481" spans="4:7">
      <c r="D2481" s="211" t="s">
        <v>3959</v>
      </c>
      <c r="E2481" s="208">
        <v>11070175</v>
      </c>
      <c r="F2481" s="208">
        <v>1</v>
      </c>
      <c r="G2481" s="208">
        <v>0</v>
      </c>
    </row>
    <row r="2482" spans="4:7">
      <c r="D2482" s="212" t="s">
        <v>1358</v>
      </c>
      <c r="E2482" s="208">
        <v>11070175</v>
      </c>
      <c r="F2482" s="208">
        <v>1</v>
      </c>
      <c r="G2482" s="208">
        <v>0</v>
      </c>
    </row>
    <row r="2483" spans="4:7">
      <c r="D2483" s="211" t="s">
        <v>483</v>
      </c>
      <c r="E2483" s="208">
        <v>4317004</v>
      </c>
      <c r="F2483" s="208">
        <v>8271388.1500000004</v>
      </c>
      <c r="G2483" s="208">
        <v>1914479.54</v>
      </c>
    </row>
    <row r="2484" spans="4:7">
      <c r="D2484" s="212" t="s">
        <v>827</v>
      </c>
      <c r="E2484" s="208">
        <v>4317004</v>
      </c>
      <c r="F2484" s="208">
        <v>8271388.1500000004</v>
      </c>
      <c r="G2484" s="208">
        <v>1914479.54</v>
      </c>
    </row>
    <row r="2485" spans="4:7">
      <c r="D2485" s="211" t="s">
        <v>3958</v>
      </c>
      <c r="E2485" s="208">
        <v>6582165</v>
      </c>
      <c r="F2485" s="208">
        <v>3059394.79</v>
      </c>
      <c r="G2485" s="208">
        <v>2525818.94</v>
      </c>
    </row>
    <row r="2486" spans="4:7">
      <c r="D2486" s="212" t="s">
        <v>1359</v>
      </c>
      <c r="E2486" s="208">
        <v>6582165</v>
      </c>
      <c r="F2486" s="208">
        <v>3059394.79</v>
      </c>
      <c r="G2486" s="208">
        <v>2525818.94</v>
      </c>
    </row>
    <row r="2487" spans="4:7">
      <c r="D2487" s="211" t="s">
        <v>484</v>
      </c>
      <c r="E2487" s="208">
        <v>4317004</v>
      </c>
      <c r="F2487" s="208">
        <v>4881907.45</v>
      </c>
      <c r="G2487" s="208">
        <v>3272007.5</v>
      </c>
    </row>
    <row r="2488" spans="4:7">
      <c r="D2488" s="212" t="s">
        <v>828</v>
      </c>
      <c r="E2488" s="208">
        <v>4317004</v>
      </c>
      <c r="F2488" s="208">
        <v>4881907.45</v>
      </c>
      <c r="G2488" s="208">
        <v>3272007.5</v>
      </c>
    </row>
    <row r="2489" spans="4:7">
      <c r="D2489" s="211" t="s">
        <v>3957</v>
      </c>
      <c r="E2489" s="208">
        <v>12351078</v>
      </c>
      <c r="F2489" s="208">
        <v>14063957.720000001</v>
      </c>
      <c r="G2489" s="208">
        <v>14063956.720000001</v>
      </c>
    </row>
    <row r="2490" spans="4:7">
      <c r="D2490" s="212" t="s">
        <v>1054</v>
      </c>
      <c r="E2490" s="208">
        <v>12351078</v>
      </c>
      <c r="F2490" s="208">
        <v>14063957.720000001</v>
      </c>
      <c r="G2490" s="208">
        <v>14063956.720000001</v>
      </c>
    </row>
    <row r="2491" spans="4:7">
      <c r="D2491" s="211" t="s">
        <v>2718</v>
      </c>
      <c r="E2491" s="208">
        <v>6582165</v>
      </c>
      <c r="F2491" s="208">
        <v>1</v>
      </c>
      <c r="G2491" s="208">
        <v>0</v>
      </c>
    </row>
    <row r="2492" spans="4:7">
      <c r="D2492" s="212" t="s">
        <v>1360</v>
      </c>
      <c r="E2492" s="208">
        <v>6582165</v>
      </c>
      <c r="F2492" s="208">
        <v>1</v>
      </c>
      <c r="G2492" s="208">
        <v>0</v>
      </c>
    </row>
    <row r="2493" spans="4:7">
      <c r="D2493" s="211" t="s">
        <v>3956</v>
      </c>
      <c r="E2493" s="208">
        <v>0</v>
      </c>
      <c r="F2493" s="208">
        <v>1553863.8</v>
      </c>
      <c r="G2493" s="208">
        <v>1553863.8</v>
      </c>
    </row>
    <row r="2494" spans="4:7">
      <c r="D2494" s="212" t="s">
        <v>3626</v>
      </c>
      <c r="E2494" s="208">
        <v>0</v>
      </c>
      <c r="F2494" s="208">
        <v>1553863.8</v>
      </c>
      <c r="G2494" s="208">
        <v>1553863.8</v>
      </c>
    </row>
    <row r="2495" spans="4:7">
      <c r="D2495" s="211" t="s">
        <v>1361</v>
      </c>
      <c r="E2495" s="208">
        <v>6582165</v>
      </c>
      <c r="F2495" s="208">
        <v>1.79</v>
      </c>
      <c r="G2495" s="208">
        <v>0</v>
      </c>
    </row>
    <row r="2496" spans="4:7">
      <c r="D2496" s="212" t="s">
        <v>1362</v>
      </c>
      <c r="E2496" s="208">
        <v>6582165</v>
      </c>
      <c r="F2496" s="208">
        <v>1.79</v>
      </c>
      <c r="G2496" s="208">
        <v>0</v>
      </c>
    </row>
    <row r="2497" spans="4:7">
      <c r="D2497" s="211" t="s">
        <v>485</v>
      </c>
      <c r="E2497" s="208">
        <v>649163</v>
      </c>
      <c r="F2497" s="208">
        <v>1652343</v>
      </c>
      <c r="G2497" s="208">
        <v>0</v>
      </c>
    </row>
    <row r="2498" spans="4:7">
      <c r="D2498" s="212" t="s">
        <v>829</v>
      </c>
      <c r="E2498" s="208">
        <v>649163</v>
      </c>
      <c r="F2498" s="208">
        <v>1652343</v>
      </c>
      <c r="G2498" s="208">
        <v>0</v>
      </c>
    </row>
    <row r="2499" spans="4:7">
      <c r="D2499" s="211" t="s">
        <v>3208</v>
      </c>
      <c r="E2499" s="208">
        <v>0</v>
      </c>
      <c r="F2499" s="208">
        <v>990000</v>
      </c>
      <c r="G2499" s="208">
        <v>0</v>
      </c>
    </row>
    <row r="2500" spans="4:7">
      <c r="D2500" s="212" t="s">
        <v>3207</v>
      </c>
      <c r="E2500" s="208">
        <v>0</v>
      </c>
      <c r="F2500" s="208">
        <v>990000</v>
      </c>
      <c r="G2500" s="208">
        <v>0</v>
      </c>
    </row>
    <row r="2501" spans="4:7">
      <c r="D2501" s="211" t="s">
        <v>2646</v>
      </c>
      <c r="E2501" s="208">
        <v>19636158</v>
      </c>
      <c r="F2501" s="208">
        <v>13302703</v>
      </c>
      <c r="G2501" s="208">
        <v>8999999.4399999995</v>
      </c>
    </row>
    <row r="2502" spans="4:7">
      <c r="D2502" s="212" t="s">
        <v>2647</v>
      </c>
      <c r="E2502" s="208">
        <v>19636158</v>
      </c>
      <c r="F2502" s="208">
        <v>13302703</v>
      </c>
      <c r="G2502" s="208">
        <v>8999999.4399999995</v>
      </c>
    </row>
    <row r="2503" spans="4:7">
      <c r="D2503" s="211" t="s">
        <v>2648</v>
      </c>
      <c r="E2503" s="208">
        <v>72864945</v>
      </c>
      <c r="F2503" s="208">
        <v>192925256.54000002</v>
      </c>
      <c r="G2503" s="208">
        <v>186602292.19</v>
      </c>
    </row>
    <row r="2504" spans="4:7">
      <c r="D2504" s="212" t="s">
        <v>2649</v>
      </c>
      <c r="E2504" s="208">
        <v>72864945</v>
      </c>
      <c r="F2504" s="208">
        <v>192925256.54000002</v>
      </c>
      <c r="G2504" s="208">
        <v>186602292.19</v>
      </c>
    </row>
    <row r="2505" spans="4:7">
      <c r="D2505" s="211" t="s">
        <v>1930</v>
      </c>
      <c r="E2505" s="208">
        <v>8000000</v>
      </c>
      <c r="F2505" s="208">
        <v>8625646</v>
      </c>
      <c r="G2505" s="208">
        <v>8625644.9900000002</v>
      </c>
    </row>
    <row r="2506" spans="4:7">
      <c r="D2506" s="212" t="s">
        <v>1931</v>
      </c>
      <c r="E2506" s="208">
        <v>8000000</v>
      </c>
      <c r="F2506" s="208">
        <v>8625646</v>
      </c>
      <c r="G2506" s="208">
        <v>8625644.9900000002</v>
      </c>
    </row>
    <row r="2507" spans="4:7">
      <c r="D2507" s="211" t="s">
        <v>486</v>
      </c>
      <c r="E2507" s="208">
        <v>16000000</v>
      </c>
      <c r="F2507" s="208">
        <v>4000000</v>
      </c>
      <c r="G2507" s="208">
        <v>0</v>
      </c>
    </row>
    <row r="2508" spans="4:7">
      <c r="D2508" s="212" t="s">
        <v>830</v>
      </c>
      <c r="E2508" s="208">
        <v>16000000</v>
      </c>
      <c r="F2508" s="208">
        <v>4000000</v>
      </c>
      <c r="G2508" s="208">
        <v>0</v>
      </c>
    </row>
    <row r="2509" spans="4:7">
      <c r="D2509" s="211" t="s">
        <v>1445</v>
      </c>
      <c r="E2509" s="208">
        <v>4785373</v>
      </c>
      <c r="F2509" s="208">
        <v>1</v>
      </c>
      <c r="G2509" s="208">
        <v>0</v>
      </c>
    </row>
    <row r="2510" spans="4:7">
      <c r="D2510" s="212" t="s">
        <v>1446</v>
      </c>
      <c r="E2510" s="208">
        <v>4785373</v>
      </c>
      <c r="F2510" s="208">
        <v>1</v>
      </c>
      <c r="G2510" s="208">
        <v>0</v>
      </c>
    </row>
    <row r="2511" spans="4:7">
      <c r="D2511" s="211" t="s">
        <v>1447</v>
      </c>
      <c r="E2511" s="208">
        <v>6755494</v>
      </c>
      <c r="F2511" s="208">
        <v>1</v>
      </c>
      <c r="G2511" s="208">
        <v>0</v>
      </c>
    </row>
    <row r="2512" spans="4:7">
      <c r="D2512" s="212" t="s">
        <v>1448</v>
      </c>
      <c r="E2512" s="208">
        <v>6755494</v>
      </c>
      <c r="F2512" s="208">
        <v>1</v>
      </c>
      <c r="G2512" s="208">
        <v>0</v>
      </c>
    </row>
    <row r="2513" spans="4:7">
      <c r="D2513" s="211" t="s">
        <v>1449</v>
      </c>
      <c r="E2513" s="208">
        <v>6755494</v>
      </c>
      <c r="F2513" s="208">
        <v>1</v>
      </c>
      <c r="G2513" s="208">
        <v>0</v>
      </c>
    </row>
    <row r="2514" spans="4:7">
      <c r="D2514" s="212" t="s">
        <v>1450</v>
      </c>
      <c r="E2514" s="208">
        <v>6755494</v>
      </c>
      <c r="F2514" s="208">
        <v>1</v>
      </c>
      <c r="G2514" s="208">
        <v>0</v>
      </c>
    </row>
    <row r="2515" spans="4:7">
      <c r="D2515" s="211" t="s">
        <v>1451</v>
      </c>
      <c r="E2515" s="208">
        <v>4785373</v>
      </c>
      <c r="F2515" s="208">
        <v>1</v>
      </c>
      <c r="G2515" s="208">
        <v>0</v>
      </c>
    </row>
    <row r="2516" spans="4:7">
      <c r="D2516" s="212" t="s">
        <v>1452</v>
      </c>
      <c r="E2516" s="208">
        <v>4785373</v>
      </c>
      <c r="F2516" s="208">
        <v>1</v>
      </c>
      <c r="G2516" s="208">
        <v>0</v>
      </c>
    </row>
    <row r="2517" spans="4:7">
      <c r="D2517" s="211" t="s">
        <v>1453</v>
      </c>
      <c r="E2517" s="208">
        <v>6755494</v>
      </c>
      <c r="F2517" s="208">
        <v>1504804</v>
      </c>
      <c r="G2517" s="208">
        <v>1504802.82</v>
      </c>
    </row>
    <row r="2518" spans="4:7">
      <c r="D2518" s="212" t="s">
        <v>1454</v>
      </c>
      <c r="E2518" s="208">
        <v>6755494</v>
      </c>
      <c r="F2518" s="208">
        <v>1504804</v>
      </c>
      <c r="G2518" s="208">
        <v>1504802.82</v>
      </c>
    </row>
    <row r="2519" spans="4:7">
      <c r="D2519" s="211" t="s">
        <v>1455</v>
      </c>
      <c r="E2519" s="208">
        <v>4785373</v>
      </c>
      <c r="F2519" s="208">
        <v>1175316.6599999999</v>
      </c>
      <c r="G2519" s="208">
        <v>1175316.6599999999</v>
      </c>
    </row>
    <row r="2520" spans="4:7">
      <c r="D2520" s="212" t="s">
        <v>1456</v>
      </c>
      <c r="E2520" s="208">
        <v>4785373</v>
      </c>
      <c r="F2520" s="208">
        <v>1175316.6599999999</v>
      </c>
      <c r="G2520" s="208">
        <v>1175316.6599999999</v>
      </c>
    </row>
    <row r="2521" spans="4:7">
      <c r="D2521" s="211" t="s">
        <v>1457</v>
      </c>
      <c r="E2521" s="208">
        <v>11249055</v>
      </c>
      <c r="F2521" s="208">
        <v>2429694.39</v>
      </c>
      <c r="G2521" s="208">
        <v>2429693.39</v>
      </c>
    </row>
    <row r="2522" spans="4:7">
      <c r="D2522" s="212" t="s">
        <v>1458</v>
      </c>
      <c r="E2522" s="208">
        <v>11249055</v>
      </c>
      <c r="F2522" s="208">
        <v>2429694.39</v>
      </c>
      <c r="G2522" s="208">
        <v>2429693.39</v>
      </c>
    </row>
    <row r="2523" spans="4:7">
      <c r="D2523" s="211" t="s">
        <v>1691</v>
      </c>
      <c r="E2523" s="208">
        <v>4785373</v>
      </c>
      <c r="F2523" s="208">
        <v>1175317.6599999999</v>
      </c>
      <c r="G2523" s="208">
        <v>1175316.6599999999</v>
      </c>
    </row>
    <row r="2524" spans="4:7">
      <c r="D2524" s="212" t="s">
        <v>1692</v>
      </c>
      <c r="E2524" s="208">
        <v>4785373</v>
      </c>
      <c r="F2524" s="208">
        <v>1175317.6599999999</v>
      </c>
      <c r="G2524" s="208">
        <v>1175316.6599999999</v>
      </c>
    </row>
    <row r="2525" spans="4:7">
      <c r="D2525" s="211" t="s">
        <v>3955</v>
      </c>
      <c r="E2525" s="208">
        <v>6755494</v>
      </c>
      <c r="F2525" s="208">
        <v>1504904</v>
      </c>
      <c r="G2525" s="208">
        <v>1504802.81</v>
      </c>
    </row>
    <row r="2526" spans="4:7">
      <c r="D2526" s="212" t="s">
        <v>1693</v>
      </c>
      <c r="E2526" s="208">
        <v>6755494</v>
      </c>
      <c r="F2526" s="208">
        <v>1504904</v>
      </c>
      <c r="G2526" s="208">
        <v>1504802.81</v>
      </c>
    </row>
    <row r="2527" spans="4:7">
      <c r="D2527" s="211" t="s">
        <v>487</v>
      </c>
      <c r="E2527" s="208">
        <v>3466653</v>
      </c>
      <c r="F2527" s="208">
        <v>17234641.539999999</v>
      </c>
      <c r="G2527" s="208">
        <v>3895872.84</v>
      </c>
    </row>
    <row r="2528" spans="4:7">
      <c r="D2528" s="212" t="s">
        <v>831</v>
      </c>
      <c r="E2528" s="208">
        <v>3466653</v>
      </c>
      <c r="F2528" s="208">
        <v>17234641.539999999</v>
      </c>
      <c r="G2528" s="208">
        <v>3895872.84</v>
      </c>
    </row>
    <row r="2529" spans="4:7">
      <c r="D2529" s="211" t="s">
        <v>3954</v>
      </c>
      <c r="E2529" s="208">
        <v>6755494</v>
      </c>
      <c r="F2529" s="208">
        <v>1</v>
      </c>
      <c r="G2529" s="208">
        <v>0</v>
      </c>
    </row>
    <row r="2530" spans="4:7">
      <c r="D2530" s="212" t="s">
        <v>1694</v>
      </c>
      <c r="E2530" s="208">
        <v>6755494</v>
      </c>
      <c r="F2530" s="208">
        <v>1</v>
      </c>
      <c r="G2530" s="208">
        <v>0</v>
      </c>
    </row>
    <row r="2531" spans="4:7">
      <c r="D2531" s="211" t="s">
        <v>488</v>
      </c>
      <c r="E2531" s="208">
        <v>3907520</v>
      </c>
      <c r="F2531" s="208">
        <v>2722917</v>
      </c>
      <c r="G2531" s="208">
        <v>0</v>
      </c>
    </row>
    <row r="2532" spans="4:7">
      <c r="D2532" s="212" t="s">
        <v>832</v>
      </c>
      <c r="E2532" s="208">
        <v>3907520</v>
      </c>
      <c r="F2532" s="208">
        <v>2722917</v>
      </c>
      <c r="G2532" s="208">
        <v>0</v>
      </c>
    </row>
    <row r="2533" spans="4:7">
      <c r="D2533" s="211" t="s">
        <v>3953</v>
      </c>
      <c r="E2533" s="208">
        <v>1602705</v>
      </c>
      <c r="F2533" s="208">
        <v>6753522.8600000003</v>
      </c>
      <c r="G2533" s="208">
        <v>3438719.82</v>
      </c>
    </row>
    <row r="2534" spans="4:7">
      <c r="D2534" s="212" t="s">
        <v>833</v>
      </c>
      <c r="E2534" s="208">
        <v>1602705</v>
      </c>
      <c r="F2534" s="208">
        <v>6753522.8600000003</v>
      </c>
      <c r="G2534" s="208">
        <v>3438719.82</v>
      </c>
    </row>
    <row r="2535" spans="4:7">
      <c r="D2535" s="211" t="s">
        <v>1695</v>
      </c>
      <c r="E2535" s="208">
        <v>4785373</v>
      </c>
      <c r="F2535" s="208">
        <v>1</v>
      </c>
      <c r="G2535" s="208">
        <v>0</v>
      </c>
    </row>
    <row r="2536" spans="4:7">
      <c r="D2536" s="212" t="s">
        <v>1696</v>
      </c>
      <c r="E2536" s="208">
        <v>4785373</v>
      </c>
      <c r="F2536" s="208">
        <v>1</v>
      </c>
      <c r="G2536" s="208">
        <v>0</v>
      </c>
    </row>
    <row r="2537" spans="4:7">
      <c r="D2537" s="211" t="s">
        <v>3952</v>
      </c>
      <c r="E2537" s="208">
        <v>6755494</v>
      </c>
      <c r="F2537" s="208">
        <v>17624170</v>
      </c>
      <c r="G2537" s="208">
        <v>11678840.99</v>
      </c>
    </row>
    <row r="2538" spans="4:7">
      <c r="D2538" s="212" t="s">
        <v>3178</v>
      </c>
      <c r="E2538" s="208">
        <v>0</v>
      </c>
      <c r="F2538" s="208">
        <v>17624169</v>
      </c>
      <c r="G2538" s="208">
        <v>11678840.99</v>
      </c>
    </row>
    <row r="2539" spans="4:7">
      <c r="D2539" s="212" t="s">
        <v>1697</v>
      </c>
      <c r="E2539" s="208">
        <v>6755494</v>
      </c>
      <c r="F2539" s="208">
        <v>1</v>
      </c>
      <c r="G2539" s="208">
        <v>0</v>
      </c>
    </row>
    <row r="2540" spans="4:7">
      <c r="D2540" s="211" t="s">
        <v>3951</v>
      </c>
      <c r="E2540" s="208">
        <v>0</v>
      </c>
      <c r="F2540" s="208">
        <v>9521418</v>
      </c>
      <c r="G2540" s="208">
        <v>0</v>
      </c>
    </row>
    <row r="2541" spans="4:7">
      <c r="D2541" s="212" t="s">
        <v>3673</v>
      </c>
      <c r="E2541" s="208">
        <v>0</v>
      </c>
      <c r="F2541" s="208">
        <v>9521418</v>
      </c>
      <c r="G2541" s="208">
        <v>0</v>
      </c>
    </row>
    <row r="2542" spans="4:7">
      <c r="D2542" s="211" t="s">
        <v>3950</v>
      </c>
      <c r="E2542" s="208">
        <v>4785373</v>
      </c>
      <c r="F2542" s="208">
        <v>1</v>
      </c>
      <c r="G2542" s="208">
        <v>0</v>
      </c>
    </row>
    <row r="2543" spans="4:7">
      <c r="D2543" s="212" t="s">
        <v>1698</v>
      </c>
      <c r="E2543" s="208">
        <v>4785373</v>
      </c>
      <c r="F2543" s="208">
        <v>1</v>
      </c>
      <c r="G2543" s="208">
        <v>0</v>
      </c>
    </row>
    <row r="2544" spans="4:7">
      <c r="D2544" s="211" t="s">
        <v>489</v>
      </c>
      <c r="E2544" s="208">
        <v>3612275</v>
      </c>
      <c r="F2544" s="208">
        <v>27619179.530000001</v>
      </c>
      <c r="G2544" s="208">
        <v>3142313.61</v>
      </c>
    </row>
    <row r="2545" spans="4:7">
      <c r="D2545" s="212" t="s">
        <v>834</v>
      </c>
      <c r="E2545" s="208">
        <v>3612275</v>
      </c>
      <c r="F2545" s="208">
        <v>27619179.530000001</v>
      </c>
      <c r="G2545" s="208">
        <v>3142313.61</v>
      </c>
    </row>
    <row r="2546" spans="4:7">
      <c r="D2546" s="211" t="s">
        <v>1699</v>
      </c>
      <c r="E2546" s="208">
        <v>4785373</v>
      </c>
      <c r="F2546" s="208">
        <v>1</v>
      </c>
      <c r="G2546" s="208">
        <v>0</v>
      </c>
    </row>
    <row r="2547" spans="4:7">
      <c r="D2547" s="212" t="s">
        <v>1700</v>
      </c>
      <c r="E2547" s="208">
        <v>4785373</v>
      </c>
      <c r="F2547" s="208">
        <v>1</v>
      </c>
      <c r="G2547" s="208">
        <v>0</v>
      </c>
    </row>
    <row r="2548" spans="4:7">
      <c r="D2548" s="211" t="s">
        <v>1701</v>
      </c>
      <c r="E2548" s="208">
        <v>11249055</v>
      </c>
      <c r="F2548" s="208">
        <v>4173255</v>
      </c>
      <c r="G2548" s="208">
        <v>4080026.92</v>
      </c>
    </row>
    <row r="2549" spans="4:7">
      <c r="D2549" s="212" t="s">
        <v>1702</v>
      </c>
      <c r="E2549" s="208">
        <v>11249055</v>
      </c>
      <c r="F2549" s="208">
        <v>4173255</v>
      </c>
      <c r="G2549" s="208">
        <v>4080026.92</v>
      </c>
    </row>
    <row r="2550" spans="4:7">
      <c r="D2550" s="211" t="s">
        <v>1703</v>
      </c>
      <c r="E2550" s="208">
        <v>4785373</v>
      </c>
      <c r="F2550" s="208">
        <v>3033723</v>
      </c>
      <c r="G2550" s="208">
        <v>1707375.75</v>
      </c>
    </row>
    <row r="2551" spans="4:7">
      <c r="D2551" s="212" t="s">
        <v>1704</v>
      </c>
      <c r="E2551" s="208">
        <v>4785373</v>
      </c>
      <c r="F2551" s="208">
        <v>3033723</v>
      </c>
      <c r="G2551" s="208">
        <v>1707375.75</v>
      </c>
    </row>
    <row r="2552" spans="4:7">
      <c r="D2552" s="211" t="s">
        <v>1705</v>
      </c>
      <c r="E2552" s="208">
        <v>4785373</v>
      </c>
      <c r="F2552" s="208">
        <v>1</v>
      </c>
      <c r="G2552" s="208">
        <v>0</v>
      </c>
    </row>
    <row r="2553" spans="4:7">
      <c r="D2553" s="212" t="s">
        <v>1706</v>
      </c>
      <c r="E2553" s="208">
        <v>4785373</v>
      </c>
      <c r="F2553" s="208">
        <v>1</v>
      </c>
      <c r="G2553" s="208">
        <v>0</v>
      </c>
    </row>
    <row r="2554" spans="4:7">
      <c r="D2554" s="211" t="s">
        <v>1707</v>
      </c>
      <c r="E2554" s="208">
        <v>4785373</v>
      </c>
      <c r="F2554" s="208">
        <v>3033723</v>
      </c>
      <c r="G2554" s="208">
        <v>1709974.14</v>
      </c>
    </row>
    <row r="2555" spans="4:7">
      <c r="D2555" s="212" t="s">
        <v>1708</v>
      </c>
      <c r="E2555" s="208">
        <v>4785373</v>
      </c>
      <c r="F2555" s="208">
        <v>3033723</v>
      </c>
      <c r="G2555" s="208">
        <v>1709974.14</v>
      </c>
    </row>
    <row r="2556" spans="4:7">
      <c r="D2556" s="211" t="s">
        <v>1709</v>
      </c>
      <c r="E2556" s="208">
        <v>4785373</v>
      </c>
      <c r="F2556" s="208">
        <v>3033723</v>
      </c>
      <c r="G2556" s="208">
        <v>1072855.73</v>
      </c>
    </row>
    <row r="2557" spans="4:7">
      <c r="D2557" s="212" t="s">
        <v>1710</v>
      </c>
      <c r="E2557" s="208">
        <v>4785373</v>
      </c>
      <c r="F2557" s="208">
        <v>3033723</v>
      </c>
      <c r="G2557" s="208">
        <v>1072855.73</v>
      </c>
    </row>
    <row r="2558" spans="4:7">
      <c r="D2558" s="211" t="s">
        <v>3949</v>
      </c>
      <c r="E2558" s="208">
        <v>0</v>
      </c>
      <c r="F2558" s="208">
        <v>27420000</v>
      </c>
      <c r="G2558" s="208">
        <v>17987358.02</v>
      </c>
    </row>
    <row r="2559" spans="4:7">
      <c r="D2559" s="212" t="s">
        <v>3672</v>
      </c>
      <c r="E2559" s="208">
        <v>0</v>
      </c>
      <c r="F2559" s="208">
        <v>27420000</v>
      </c>
      <c r="G2559" s="208">
        <v>17987358.02</v>
      </c>
    </row>
    <row r="2560" spans="4:7">
      <c r="D2560" s="211" t="s">
        <v>1711</v>
      </c>
      <c r="E2560" s="208">
        <v>4785373</v>
      </c>
      <c r="F2560" s="208">
        <v>1015399.06</v>
      </c>
      <c r="G2560" s="208">
        <v>1015397.22</v>
      </c>
    </row>
    <row r="2561" spans="4:7">
      <c r="D2561" s="212" t="s">
        <v>1712</v>
      </c>
      <c r="E2561" s="208">
        <v>4785373</v>
      </c>
      <c r="F2561" s="208">
        <v>1015399.06</v>
      </c>
      <c r="G2561" s="208">
        <v>1015397.22</v>
      </c>
    </row>
    <row r="2562" spans="4:7">
      <c r="D2562" s="211" t="s">
        <v>3948</v>
      </c>
      <c r="E2562" s="208">
        <v>23298750</v>
      </c>
      <c r="F2562" s="208">
        <v>15144187</v>
      </c>
      <c r="G2562" s="208">
        <v>7000000</v>
      </c>
    </row>
    <row r="2563" spans="4:7">
      <c r="D2563" s="212" t="s">
        <v>2993</v>
      </c>
      <c r="E2563" s="208">
        <v>23298750</v>
      </c>
      <c r="F2563" s="208">
        <v>15144187</v>
      </c>
      <c r="G2563" s="208">
        <v>7000000</v>
      </c>
    </row>
    <row r="2564" spans="4:7">
      <c r="D2564" s="211" t="s">
        <v>1713</v>
      </c>
      <c r="E2564" s="208">
        <v>6755494</v>
      </c>
      <c r="F2564" s="208">
        <v>1414108.52</v>
      </c>
      <c r="G2564" s="208">
        <v>1414107.5</v>
      </c>
    </row>
    <row r="2565" spans="4:7">
      <c r="D2565" s="212" t="s">
        <v>1714</v>
      </c>
      <c r="E2565" s="208">
        <v>6755494</v>
      </c>
      <c r="F2565" s="208">
        <v>1414108.52</v>
      </c>
      <c r="G2565" s="208">
        <v>1414107.5</v>
      </c>
    </row>
    <row r="2566" spans="4:7">
      <c r="D2566" s="211" t="s">
        <v>3947</v>
      </c>
      <c r="E2566" s="208">
        <v>12343709</v>
      </c>
      <c r="F2566" s="208">
        <v>4023411</v>
      </c>
      <c r="G2566" s="208">
        <v>0</v>
      </c>
    </row>
    <row r="2567" spans="4:7">
      <c r="D2567" s="212" t="s">
        <v>2773</v>
      </c>
      <c r="E2567" s="208">
        <v>12343709</v>
      </c>
      <c r="F2567" s="208">
        <v>4023411</v>
      </c>
      <c r="G2567" s="208">
        <v>0</v>
      </c>
    </row>
    <row r="2568" spans="4:7">
      <c r="D2568" s="211" t="s">
        <v>1715</v>
      </c>
      <c r="E2568" s="208">
        <v>4785373</v>
      </c>
      <c r="F2568" s="208">
        <v>1013280.65</v>
      </c>
      <c r="G2568" s="208">
        <v>1013279.33</v>
      </c>
    </row>
    <row r="2569" spans="4:7">
      <c r="D2569" s="212" t="s">
        <v>1716</v>
      </c>
      <c r="E2569" s="208">
        <v>4785373</v>
      </c>
      <c r="F2569" s="208">
        <v>1013280.65</v>
      </c>
      <c r="G2569" s="208">
        <v>1013279.33</v>
      </c>
    </row>
    <row r="2570" spans="4:7">
      <c r="D2570" s="211" t="s">
        <v>1717</v>
      </c>
      <c r="E2570" s="208">
        <v>4785373</v>
      </c>
      <c r="F2570" s="208">
        <v>1413658.52</v>
      </c>
      <c r="G2570" s="208">
        <v>1413657.5</v>
      </c>
    </row>
    <row r="2571" spans="4:7">
      <c r="D2571" s="212" t="s">
        <v>1718</v>
      </c>
      <c r="E2571" s="208">
        <v>4785373</v>
      </c>
      <c r="F2571" s="208">
        <v>1413658.52</v>
      </c>
      <c r="G2571" s="208">
        <v>1413657.5</v>
      </c>
    </row>
    <row r="2572" spans="4:7">
      <c r="D2572" s="211" t="s">
        <v>1719</v>
      </c>
      <c r="E2572" s="208">
        <v>6755494</v>
      </c>
      <c r="F2572" s="208">
        <v>7068287.5199999996</v>
      </c>
      <c r="G2572" s="208">
        <v>1413657.5</v>
      </c>
    </row>
    <row r="2573" spans="4:7">
      <c r="D2573" s="212" t="s">
        <v>1720</v>
      </c>
      <c r="E2573" s="208">
        <v>6755494</v>
      </c>
      <c r="F2573" s="208">
        <v>7068287.5199999996</v>
      </c>
      <c r="G2573" s="208">
        <v>1413657.5</v>
      </c>
    </row>
    <row r="2574" spans="4:7">
      <c r="D2574" s="211" t="s">
        <v>1721</v>
      </c>
      <c r="E2574" s="208">
        <v>6755494</v>
      </c>
      <c r="F2574" s="208">
        <v>1</v>
      </c>
      <c r="G2574" s="208">
        <v>0</v>
      </c>
    </row>
    <row r="2575" spans="4:7">
      <c r="D2575" s="212" t="s">
        <v>1722</v>
      </c>
      <c r="E2575" s="208">
        <v>6755494</v>
      </c>
      <c r="F2575" s="208">
        <v>1</v>
      </c>
      <c r="G2575" s="208">
        <v>0</v>
      </c>
    </row>
    <row r="2576" spans="4:7">
      <c r="D2576" s="211" t="s">
        <v>1723</v>
      </c>
      <c r="E2576" s="208">
        <v>11249055</v>
      </c>
      <c r="F2576" s="208">
        <v>1</v>
      </c>
      <c r="G2576" s="208">
        <v>0</v>
      </c>
    </row>
    <row r="2577" spans="4:7">
      <c r="D2577" s="212" t="s">
        <v>1724</v>
      </c>
      <c r="E2577" s="208">
        <v>11249055</v>
      </c>
      <c r="F2577" s="208">
        <v>1</v>
      </c>
      <c r="G2577" s="208">
        <v>0</v>
      </c>
    </row>
    <row r="2578" spans="4:7">
      <c r="D2578" s="211" t="s">
        <v>3946</v>
      </c>
      <c r="E2578" s="208">
        <v>2356658</v>
      </c>
      <c r="F2578" s="208">
        <v>12220475.17</v>
      </c>
      <c r="G2578" s="208">
        <v>9863817.1699999999</v>
      </c>
    </row>
    <row r="2579" spans="4:7">
      <c r="D2579" s="212" t="s">
        <v>2994</v>
      </c>
      <c r="E2579" s="208">
        <v>2356658</v>
      </c>
      <c r="F2579" s="208">
        <v>12220475.17</v>
      </c>
      <c r="G2579" s="208">
        <v>9863817.1699999999</v>
      </c>
    </row>
    <row r="2580" spans="4:7">
      <c r="D2580" s="211" t="s">
        <v>1725</v>
      </c>
      <c r="E2580" s="208">
        <v>4785373</v>
      </c>
      <c r="F2580" s="208">
        <v>1</v>
      </c>
      <c r="G2580" s="208">
        <v>0</v>
      </c>
    </row>
    <row r="2581" spans="4:7">
      <c r="D2581" s="212" t="s">
        <v>1726</v>
      </c>
      <c r="E2581" s="208">
        <v>4785373</v>
      </c>
      <c r="F2581" s="208">
        <v>1</v>
      </c>
      <c r="G2581" s="208">
        <v>0</v>
      </c>
    </row>
    <row r="2582" spans="4:7">
      <c r="D2582" s="211" t="s">
        <v>1727</v>
      </c>
      <c r="E2582" s="208">
        <v>4785373</v>
      </c>
      <c r="F2582" s="208">
        <v>1</v>
      </c>
      <c r="G2582" s="208">
        <v>0</v>
      </c>
    </row>
    <row r="2583" spans="4:7">
      <c r="D2583" s="212" t="s">
        <v>1728</v>
      </c>
      <c r="E2583" s="208">
        <v>4785373</v>
      </c>
      <c r="F2583" s="208">
        <v>1</v>
      </c>
      <c r="G2583" s="208">
        <v>0</v>
      </c>
    </row>
    <row r="2584" spans="4:7">
      <c r="D2584" s="211" t="s">
        <v>1729</v>
      </c>
      <c r="E2584" s="208">
        <v>6755494</v>
      </c>
      <c r="F2584" s="208">
        <v>1</v>
      </c>
      <c r="G2584" s="208">
        <v>0</v>
      </c>
    </row>
    <row r="2585" spans="4:7">
      <c r="D2585" s="212" t="s">
        <v>1730</v>
      </c>
      <c r="E2585" s="208">
        <v>6755494</v>
      </c>
      <c r="F2585" s="208">
        <v>1</v>
      </c>
      <c r="G2585" s="208">
        <v>0</v>
      </c>
    </row>
    <row r="2586" spans="4:7">
      <c r="D2586" s="211" t="s">
        <v>3945</v>
      </c>
      <c r="E2586" s="208">
        <v>6755494</v>
      </c>
      <c r="F2586" s="208">
        <v>1</v>
      </c>
      <c r="G2586" s="208">
        <v>0</v>
      </c>
    </row>
    <row r="2587" spans="4:7">
      <c r="D2587" s="212" t="s">
        <v>1731</v>
      </c>
      <c r="E2587" s="208">
        <v>6755494</v>
      </c>
      <c r="F2587" s="208">
        <v>1</v>
      </c>
      <c r="G2587" s="208">
        <v>0</v>
      </c>
    </row>
    <row r="2588" spans="4:7">
      <c r="D2588" s="211" t="s">
        <v>490</v>
      </c>
      <c r="E2588" s="208">
        <v>15235929</v>
      </c>
      <c r="F2588" s="208">
        <v>5109331</v>
      </c>
      <c r="G2588" s="208">
        <v>5109326.17</v>
      </c>
    </row>
    <row r="2589" spans="4:7">
      <c r="D2589" s="212" t="s">
        <v>835</v>
      </c>
      <c r="E2589" s="208">
        <v>15235929</v>
      </c>
      <c r="F2589" s="208">
        <v>5109331</v>
      </c>
      <c r="G2589" s="208">
        <v>5109326.17</v>
      </c>
    </row>
    <row r="2590" spans="4:7">
      <c r="D2590" s="211" t="s">
        <v>3944</v>
      </c>
      <c r="E2590" s="208">
        <v>62404864</v>
      </c>
      <c r="F2590" s="208">
        <v>56861159</v>
      </c>
      <c r="G2590" s="208">
        <v>27260811.030000001</v>
      </c>
    </row>
    <row r="2591" spans="4:7">
      <c r="D2591" s="212" t="s">
        <v>836</v>
      </c>
      <c r="E2591" s="208">
        <v>62404864</v>
      </c>
      <c r="F2591" s="208">
        <v>56861159</v>
      </c>
      <c r="G2591" s="208">
        <v>27260811.030000001</v>
      </c>
    </row>
    <row r="2592" spans="4:7">
      <c r="D2592" s="211" t="s">
        <v>1732</v>
      </c>
      <c r="E2592" s="208">
        <v>6755494</v>
      </c>
      <c r="F2592" s="208">
        <v>1</v>
      </c>
      <c r="G2592" s="208">
        <v>0</v>
      </c>
    </row>
    <row r="2593" spans="4:7">
      <c r="D2593" s="212" t="s">
        <v>1733</v>
      </c>
      <c r="E2593" s="208">
        <v>6755494</v>
      </c>
      <c r="F2593" s="208">
        <v>1</v>
      </c>
      <c r="G2593" s="208">
        <v>0</v>
      </c>
    </row>
    <row r="2594" spans="4:7">
      <c r="D2594" s="211" t="s">
        <v>3943</v>
      </c>
      <c r="E2594" s="208">
        <v>4785373</v>
      </c>
      <c r="F2594" s="208">
        <v>1</v>
      </c>
      <c r="G2594" s="208">
        <v>0</v>
      </c>
    </row>
    <row r="2595" spans="4:7">
      <c r="D2595" s="212" t="s">
        <v>1734</v>
      </c>
      <c r="E2595" s="208">
        <v>4785373</v>
      </c>
      <c r="F2595" s="208">
        <v>1</v>
      </c>
      <c r="G2595" s="208">
        <v>0</v>
      </c>
    </row>
    <row r="2596" spans="4:7">
      <c r="D2596" s="211" t="s">
        <v>491</v>
      </c>
      <c r="E2596" s="208">
        <v>6686174</v>
      </c>
      <c r="F2596" s="208">
        <v>10476958.199999999</v>
      </c>
      <c r="G2596" s="208">
        <v>8381565.7599999998</v>
      </c>
    </row>
    <row r="2597" spans="4:7">
      <c r="D2597" s="212" t="s">
        <v>837</v>
      </c>
      <c r="E2597" s="208">
        <v>6686174</v>
      </c>
      <c r="F2597" s="208">
        <v>10476958.199999999</v>
      </c>
      <c r="G2597" s="208">
        <v>8381565.7599999998</v>
      </c>
    </row>
    <row r="2598" spans="4:7">
      <c r="D2598" s="211" t="s">
        <v>3449</v>
      </c>
      <c r="E2598" s="208">
        <v>0</v>
      </c>
      <c r="F2598" s="208">
        <v>1337078.69</v>
      </c>
      <c r="G2598" s="208">
        <v>0</v>
      </c>
    </row>
    <row r="2599" spans="4:7">
      <c r="D2599" s="212" t="s">
        <v>3448</v>
      </c>
      <c r="E2599" s="208">
        <v>0</v>
      </c>
      <c r="F2599" s="208">
        <v>1337078.69</v>
      </c>
      <c r="G2599" s="208">
        <v>0</v>
      </c>
    </row>
    <row r="2600" spans="4:7">
      <c r="D2600" s="211" t="s">
        <v>3447</v>
      </c>
      <c r="E2600" s="208">
        <v>0</v>
      </c>
      <c r="F2600" s="208">
        <v>1337078.69</v>
      </c>
      <c r="G2600" s="208">
        <v>0</v>
      </c>
    </row>
    <row r="2601" spans="4:7">
      <c r="D2601" s="212" t="s">
        <v>3446</v>
      </c>
      <c r="E2601" s="208">
        <v>0</v>
      </c>
      <c r="F2601" s="208">
        <v>1337078.69</v>
      </c>
      <c r="G2601" s="208">
        <v>0</v>
      </c>
    </row>
    <row r="2602" spans="4:7">
      <c r="D2602" s="211" t="s">
        <v>3445</v>
      </c>
      <c r="E2602" s="208">
        <v>0</v>
      </c>
      <c r="F2602" s="208">
        <v>1337078.69</v>
      </c>
      <c r="G2602" s="208">
        <v>0</v>
      </c>
    </row>
    <row r="2603" spans="4:7">
      <c r="D2603" s="212" t="s">
        <v>3444</v>
      </c>
      <c r="E2603" s="208">
        <v>0</v>
      </c>
      <c r="F2603" s="208">
        <v>1337078.69</v>
      </c>
      <c r="G2603" s="208">
        <v>0</v>
      </c>
    </row>
    <row r="2604" spans="4:7">
      <c r="D2604" s="211" t="s">
        <v>3443</v>
      </c>
      <c r="E2604" s="208">
        <v>0</v>
      </c>
      <c r="F2604" s="208">
        <v>1882522.53</v>
      </c>
      <c r="G2604" s="208">
        <v>0</v>
      </c>
    </row>
    <row r="2605" spans="4:7">
      <c r="D2605" s="212" t="s">
        <v>3442</v>
      </c>
      <c r="E2605" s="208">
        <v>0</v>
      </c>
      <c r="F2605" s="208">
        <v>1882522.53</v>
      </c>
      <c r="G2605" s="208">
        <v>0</v>
      </c>
    </row>
    <row r="2606" spans="4:7">
      <c r="D2606" s="211" t="s">
        <v>3441</v>
      </c>
      <c r="E2606" s="208">
        <v>0</v>
      </c>
      <c r="F2606" s="208">
        <v>1337078.69</v>
      </c>
      <c r="G2606" s="208">
        <v>0</v>
      </c>
    </row>
    <row r="2607" spans="4:7">
      <c r="D2607" s="212" t="s">
        <v>3440</v>
      </c>
      <c r="E2607" s="208">
        <v>0</v>
      </c>
      <c r="F2607" s="208">
        <v>1337078.69</v>
      </c>
      <c r="G2607" s="208">
        <v>0</v>
      </c>
    </row>
    <row r="2608" spans="4:7">
      <c r="D2608" s="211" t="s">
        <v>3942</v>
      </c>
      <c r="E2608" s="208">
        <v>0</v>
      </c>
      <c r="F2608" s="208">
        <v>1337078.69</v>
      </c>
      <c r="G2608" s="208">
        <v>0</v>
      </c>
    </row>
    <row r="2609" spans="4:7">
      <c r="D2609" s="212" t="s">
        <v>3439</v>
      </c>
      <c r="E2609" s="208">
        <v>0</v>
      </c>
      <c r="F2609" s="208">
        <v>1337078.69</v>
      </c>
      <c r="G2609" s="208">
        <v>0</v>
      </c>
    </row>
    <row r="2610" spans="4:7">
      <c r="D2610" s="211" t="s">
        <v>492</v>
      </c>
      <c r="E2610" s="208">
        <v>22924842</v>
      </c>
      <c r="F2610" s="208">
        <v>3924842</v>
      </c>
      <c r="G2610" s="208">
        <v>0</v>
      </c>
    </row>
    <row r="2611" spans="4:7">
      <c r="D2611" s="212" t="s">
        <v>838</v>
      </c>
      <c r="E2611" s="208">
        <v>22924842</v>
      </c>
      <c r="F2611" s="208">
        <v>3924842</v>
      </c>
      <c r="G2611" s="208">
        <v>0</v>
      </c>
    </row>
    <row r="2612" spans="4:7">
      <c r="D2612" s="211" t="s">
        <v>3438</v>
      </c>
      <c r="E2612" s="208">
        <v>0</v>
      </c>
      <c r="F2612" s="208">
        <v>1337078.69</v>
      </c>
      <c r="G2612" s="208">
        <v>0</v>
      </c>
    </row>
    <row r="2613" spans="4:7">
      <c r="D2613" s="212" t="s">
        <v>3437</v>
      </c>
      <c r="E2613" s="208">
        <v>0</v>
      </c>
      <c r="F2613" s="208">
        <v>1337078.69</v>
      </c>
      <c r="G2613" s="208">
        <v>0</v>
      </c>
    </row>
    <row r="2614" spans="4:7">
      <c r="D2614" s="211" t="s">
        <v>3436</v>
      </c>
      <c r="E2614" s="208">
        <v>0</v>
      </c>
      <c r="F2614" s="208">
        <v>1337078.69</v>
      </c>
      <c r="G2614" s="208">
        <v>0</v>
      </c>
    </row>
    <row r="2615" spans="4:7">
      <c r="D2615" s="212" t="s">
        <v>3435</v>
      </c>
      <c r="E2615" s="208">
        <v>0</v>
      </c>
      <c r="F2615" s="208">
        <v>1337078.69</v>
      </c>
      <c r="G2615" s="208">
        <v>0</v>
      </c>
    </row>
    <row r="2616" spans="4:7">
      <c r="D2616" s="211" t="s">
        <v>3941</v>
      </c>
      <c r="E2616" s="208">
        <v>0</v>
      </c>
      <c r="F2616" s="208">
        <v>1882522.53</v>
      </c>
      <c r="G2616" s="208">
        <v>0</v>
      </c>
    </row>
    <row r="2617" spans="4:7">
      <c r="D2617" s="212" t="s">
        <v>3434</v>
      </c>
      <c r="E2617" s="208">
        <v>0</v>
      </c>
      <c r="F2617" s="208">
        <v>1882522.53</v>
      </c>
      <c r="G2617" s="208">
        <v>0</v>
      </c>
    </row>
    <row r="2618" spans="4:7">
      <c r="D2618" s="211" t="s">
        <v>1091</v>
      </c>
      <c r="E2618" s="208">
        <v>16522568</v>
      </c>
      <c r="F2618" s="208">
        <v>12793740</v>
      </c>
      <c r="G2618" s="208">
        <v>12793738.01</v>
      </c>
    </row>
    <row r="2619" spans="4:7">
      <c r="D2619" s="212" t="s">
        <v>1092</v>
      </c>
      <c r="E2619" s="208">
        <v>16522568</v>
      </c>
      <c r="F2619" s="208">
        <v>12793740</v>
      </c>
      <c r="G2619" s="208">
        <v>12793738.01</v>
      </c>
    </row>
    <row r="2620" spans="4:7">
      <c r="D2620" s="211" t="s">
        <v>3433</v>
      </c>
      <c r="E2620" s="208">
        <v>0</v>
      </c>
      <c r="F2620" s="208">
        <v>1337078.69</v>
      </c>
      <c r="G2620" s="208">
        <v>0</v>
      </c>
    </row>
    <row r="2621" spans="4:7">
      <c r="D2621" s="212" t="s">
        <v>3432</v>
      </c>
      <c r="E2621" s="208">
        <v>0</v>
      </c>
      <c r="F2621" s="208">
        <v>1337078.69</v>
      </c>
      <c r="G2621" s="208">
        <v>0</v>
      </c>
    </row>
    <row r="2622" spans="4:7">
      <c r="D2622" s="211" t="s">
        <v>3431</v>
      </c>
      <c r="E2622" s="208">
        <v>0</v>
      </c>
      <c r="F2622" s="208">
        <v>1337078.69</v>
      </c>
      <c r="G2622" s="208">
        <v>0</v>
      </c>
    </row>
    <row r="2623" spans="4:7">
      <c r="D2623" s="212" t="s">
        <v>3430</v>
      </c>
      <c r="E2623" s="208">
        <v>0</v>
      </c>
      <c r="F2623" s="208">
        <v>1337078.69</v>
      </c>
      <c r="G2623" s="208">
        <v>0</v>
      </c>
    </row>
    <row r="2624" spans="4:7">
      <c r="D2624" s="211" t="s">
        <v>3429</v>
      </c>
      <c r="E2624" s="208">
        <v>0</v>
      </c>
      <c r="F2624" s="208">
        <v>3125466.19</v>
      </c>
      <c r="G2624" s="208">
        <v>0</v>
      </c>
    </row>
    <row r="2625" spans="4:7">
      <c r="D2625" s="212" t="s">
        <v>3428</v>
      </c>
      <c r="E2625" s="208">
        <v>0</v>
      </c>
      <c r="F2625" s="208">
        <v>3125466.19</v>
      </c>
      <c r="G2625" s="208">
        <v>0</v>
      </c>
    </row>
    <row r="2626" spans="4:7">
      <c r="D2626" s="211" t="s">
        <v>3427</v>
      </c>
      <c r="E2626" s="208">
        <v>0</v>
      </c>
      <c r="F2626" s="208">
        <v>1882522.53</v>
      </c>
      <c r="G2626" s="208">
        <v>0</v>
      </c>
    </row>
    <row r="2627" spans="4:7">
      <c r="D2627" s="212" t="s">
        <v>3426</v>
      </c>
      <c r="E2627" s="208">
        <v>0</v>
      </c>
      <c r="F2627" s="208">
        <v>1882522.53</v>
      </c>
      <c r="G2627" s="208">
        <v>0</v>
      </c>
    </row>
    <row r="2628" spans="4:7">
      <c r="D2628" s="211" t="s">
        <v>3123</v>
      </c>
      <c r="E2628" s="208">
        <v>0</v>
      </c>
      <c r="F2628" s="208">
        <v>6462001</v>
      </c>
      <c r="G2628" s="208">
        <v>0</v>
      </c>
    </row>
    <row r="2629" spans="4:7">
      <c r="D2629" s="212" t="s">
        <v>3124</v>
      </c>
      <c r="E2629" s="208">
        <v>0</v>
      </c>
      <c r="F2629" s="208">
        <v>6462001</v>
      </c>
      <c r="G2629" s="208">
        <v>0</v>
      </c>
    </row>
    <row r="2630" spans="4:7">
      <c r="D2630" s="211" t="s">
        <v>493</v>
      </c>
      <c r="E2630" s="208">
        <v>2625310</v>
      </c>
      <c r="F2630" s="208">
        <v>5728942.1799999997</v>
      </c>
      <c r="G2630" s="208">
        <v>732589.36</v>
      </c>
    </row>
    <row r="2631" spans="4:7">
      <c r="D2631" s="212" t="s">
        <v>839</v>
      </c>
      <c r="E2631" s="208">
        <v>2625310</v>
      </c>
      <c r="F2631" s="208">
        <v>5728942.1799999997</v>
      </c>
      <c r="G2631" s="208">
        <v>732589.36</v>
      </c>
    </row>
    <row r="2632" spans="4:7">
      <c r="D2632" s="211" t="s">
        <v>3940</v>
      </c>
      <c r="E2632" s="208">
        <v>0</v>
      </c>
      <c r="F2632" s="208">
        <v>6462000</v>
      </c>
      <c r="G2632" s="208">
        <v>0</v>
      </c>
    </row>
    <row r="2633" spans="4:7">
      <c r="D2633" s="212" t="s">
        <v>3125</v>
      </c>
      <c r="E2633" s="208">
        <v>0</v>
      </c>
      <c r="F2633" s="208">
        <v>6462000</v>
      </c>
      <c r="G2633" s="208">
        <v>0</v>
      </c>
    </row>
    <row r="2634" spans="4:7">
      <c r="D2634" s="211" t="s">
        <v>494</v>
      </c>
      <c r="E2634" s="208">
        <v>2625310</v>
      </c>
      <c r="F2634" s="208">
        <v>1625310</v>
      </c>
      <c r="G2634" s="208">
        <v>149782.70000000001</v>
      </c>
    </row>
    <row r="2635" spans="4:7">
      <c r="D2635" s="212" t="s">
        <v>840</v>
      </c>
      <c r="E2635" s="208">
        <v>2625310</v>
      </c>
      <c r="F2635" s="208">
        <v>1625310</v>
      </c>
      <c r="G2635" s="208">
        <v>149782.70000000001</v>
      </c>
    </row>
    <row r="2636" spans="4:7">
      <c r="D2636" s="211" t="s">
        <v>495</v>
      </c>
      <c r="E2636" s="208">
        <v>2625310</v>
      </c>
      <c r="F2636" s="208">
        <v>5484133.9900000002</v>
      </c>
      <c r="G2636" s="208">
        <v>5387544.9900000002</v>
      </c>
    </row>
    <row r="2637" spans="4:7">
      <c r="D2637" s="212" t="s">
        <v>841</v>
      </c>
      <c r="E2637" s="208">
        <v>2625310</v>
      </c>
      <c r="F2637" s="208">
        <v>5484133.9900000002</v>
      </c>
      <c r="G2637" s="208">
        <v>5387544.9900000002</v>
      </c>
    </row>
    <row r="2638" spans="4:7">
      <c r="D2638" s="211" t="s">
        <v>3625</v>
      </c>
      <c r="E2638" s="208">
        <v>0</v>
      </c>
      <c r="F2638" s="208">
        <v>8022580.4799999995</v>
      </c>
      <c r="G2638" s="208">
        <v>8022580.4799999995</v>
      </c>
    </row>
    <row r="2639" spans="4:7">
      <c r="D2639" s="212" t="s">
        <v>3624</v>
      </c>
      <c r="E2639" s="208">
        <v>0</v>
      </c>
      <c r="F2639" s="208">
        <v>8022580.4799999995</v>
      </c>
      <c r="G2639" s="208">
        <v>8022580.4799999995</v>
      </c>
    </row>
    <row r="2640" spans="4:7">
      <c r="D2640" s="209" t="s">
        <v>284</v>
      </c>
      <c r="E2640" s="210">
        <v>158899581</v>
      </c>
      <c r="F2640" s="210">
        <v>161291176.91999996</v>
      </c>
      <c r="G2640" s="210">
        <v>121531684.88</v>
      </c>
    </row>
    <row r="2641" spans="4:7">
      <c r="D2641" s="211" t="s">
        <v>324</v>
      </c>
      <c r="E2641" s="208">
        <v>158899581</v>
      </c>
      <c r="F2641" s="208">
        <v>161291176.91999996</v>
      </c>
      <c r="G2641" s="208">
        <v>121531684.88</v>
      </c>
    </row>
    <row r="2642" spans="4:7">
      <c r="D2642" s="212" t="s">
        <v>4211</v>
      </c>
      <c r="E2642" s="208">
        <v>158899581</v>
      </c>
      <c r="F2642" s="208">
        <v>161291176.91999996</v>
      </c>
      <c r="G2642" s="208">
        <v>121531684.88</v>
      </c>
    </row>
    <row r="2643" spans="4:7">
      <c r="D2643" s="178" t="s">
        <v>496</v>
      </c>
      <c r="E2643" s="208">
        <v>1852467650</v>
      </c>
      <c r="F2643" s="208">
        <v>2044125554.8399999</v>
      </c>
      <c r="G2643" s="208">
        <v>1374142931.3300002</v>
      </c>
    </row>
    <row r="2644" spans="4:7">
      <c r="D2644" s="209" t="s">
        <v>281</v>
      </c>
      <c r="E2644" s="210">
        <v>1631032120</v>
      </c>
      <c r="F2644" s="210">
        <v>1881407349.6399999</v>
      </c>
      <c r="G2644" s="210">
        <v>1323505656.4000003</v>
      </c>
    </row>
    <row r="2645" spans="4:7">
      <c r="D2645" s="211" t="s">
        <v>4187</v>
      </c>
      <c r="E2645" s="208">
        <v>0</v>
      </c>
      <c r="F2645" s="208">
        <v>11851166.09</v>
      </c>
      <c r="G2645" s="208">
        <v>0</v>
      </c>
    </row>
    <row r="2646" spans="4:7">
      <c r="D2646" s="212" t="s">
        <v>4186</v>
      </c>
      <c r="E2646" s="208">
        <v>0</v>
      </c>
      <c r="F2646" s="208">
        <v>11851166.09</v>
      </c>
      <c r="G2646" s="208">
        <v>0</v>
      </c>
    </row>
    <row r="2647" spans="4:7">
      <c r="D2647" s="211" t="s">
        <v>1027</v>
      </c>
      <c r="E2647" s="208">
        <v>15096247</v>
      </c>
      <c r="F2647" s="208">
        <v>4000000</v>
      </c>
      <c r="G2647" s="208">
        <v>0</v>
      </c>
    </row>
    <row r="2648" spans="4:7">
      <c r="D2648" s="212" t="s">
        <v>1028</v>
      </c>
      <c r="E2648" s="208">
        <v>15096247</v>
      </c>
      <c r="F2648" s="208">
        <v>4000000</v>
      </c>
      <c r="G2648" s="208">
        <v>0</v>
      </c>
    </row>
    <row r="2649" spans="4:7">
      <c r="D2649" s="211" t="s">
        <v>3939</v>
      </c>
      <c r="E2649" s="208">
        <v>52993756</v>
      </c>
      <c r="F2649" s="208">
        <v>26496877</v>
      </c>
      <c r="G2649" s="208">
        <v>0</v>
      </c>
    </row>
    <row r="2650" spans="4:7">
      <c r="D2650" s="212" t="s">
        <v>2527</v>
      </c>
      <c r="E2650" s="208">
        <v>52993756</v>
      </c>
      <c r="F2650" s="208">
        <v>26496877</v>
      </c>
      <c r="G2650" s="208">
        <v>0</v>
      </c>
    </row>
    <row r="2651" spans="4:7">
      <c r="D2651" s="211" t="s">
        <v>2995</v>
      </c>
      <c r="E2651" s="208">
        <v>1449026</v>
      </c>
      <c r="F2651" s="208">
        <v>2</v>
      </c>
      <c r="G2651" s="208">
        <v>0</v>
      </c>
    </row>
    <row r="2652" spans="4:7">
      <c r="D2652" s="212" t="s">
        <v>2996</v>
      </c>
      <c r="E2652" s="208">
        <v>1449026</v>
      </c>
      <c r="F2652" s="208">
        <v>2</v>
      </c>
      <c r="G2652" s="208">
        <v>0</v>
      </c>
    </row>
    <row r="2653" spans="4:7">
      <c r="D2653" s="211" t="s">
        <v>1735</v>
      </c>
      <c r="E2653" s="208">
        <v>6659723</v>
      </c>
      <c r="F2653" s="208">
        <v>3675361.48</v>
      </c>
      <c r="G2653" s="208">
        <v>170034.06</v>
      </c>
    </row>
    <row r="2654" spans="4:7">
      <c r="D2654" s="212" t="s">
        <v>1736</v>
      </c>
      <c r="E2654" s="208">
        <v>6659723</v>
      </c>
      <c r="F2654" s="208">
        <v>3675361.48</v>
      </c>
      <c r="G2654" s="208">
        <v>170034.06</v>
      </c>
    </row>
    <row r="2655" spans="4:7">
      <c r="D2655" s="211" t="s">
        <v>1737</v>
      </c>
      <c r="E2655" s="208">
        <v>11087637</v>
      </c>
      <c r="F2655" s="208">
        <v>7649177.4900000002</v>
      </c>
      <c r="G2655" s="208">
        <v>3649178.48</v>
      </c>
    </row>
    <row r="2656" spans="4:7">
      <c r="D2656" s="212" t="s">
        <v>1738</v>
      </c>
      <c r="E2656" s="208">
        <v>11087637</v>
      </c>
      <c r="F2656" s="208">
        <v>7649177.4900000002</v>
      </c>
      <c r="G2656" s="208">
        <v>3649178.48</v>
      </c>
    </row>
    <row r="2657" spans="4:7">
      <c r="D2657" s="211" t="s">
        <v>497</v>
      </c>
      <c r="E2657" s="208">
        <v>6379233</v>
      </c>
      <c r="F2657" s="208">
        <v>6379233</v>
      </c>
      <c r="G2657" s="208">
        <v>3010905.12</v>
      </c>
    </row>
    <row r="2658" spans="4:7">
      <c r="D2658" s="212" t="s">
        <v>842</v>
      </c>
      <c r="E2658" s="208">
        <v>6379233</v>
      </c>
      <c r="F2658" s="208">
        <v>6379233</v>
      </c>
      <c r="G2658" s="208">
        <v>3010905.12</v>
      </c>
    </row>
    <row r="2659" spans="4:7">
      <c r="D2659" s="211" t="s">
        <v>3938</v>
      </c>
      <c r="E2659" s="208">
        <v>0</v>
      </c>
      <c r="F2659" s="208">
        <v>25611315.41</v>
      </c>
      <c r="G2659" s="208">
        <v>25611290.690000001</v>
      </c>
    </row>
    <row r="2660" spans="4:7">
      <c r="D2660" s="212" t="s">
        <v>3425</v>
      </c>
      <c r="E2660" s="208">
        <v>0</v>
      </c>
      <c r="F2660" s="208">
        <v>25611315.41</v>
      </c>
      <c r="G2660" s="208">
        <v>25611290.690000001</v>
      </c>
    </row>
    <row r="2661" spans="4:7">
      <c r="D2661" s="211" t="s">
        <v>2719</v>
      </c>
      <c r="E2661" s="208">
        <v>6659723</v>
      </c>
      <c r="F2661" s="208">
        <v>1</v>
      </c>
      <c r="G2661" s="208">
        <v>0</v>
      </c>
    </row>
    <row r="2662" spans="4:7">
      <c r="D2662" s="212" t="s">
        <v>1739</v>
      </c>
      <c r="E2662" s="208">
        <v>6659723</v>
      </c>
      <c r="F2662" s="208">
        <v>1</v>
      </c>
      <c r="G2662" s="208">
        <v>0</v>
      </c>
    </row>
    <row r="2663" spans="4:7">
      <c r="D2663" s="211" t="s">
        <v>1740</v>
      </c>
      <c r="E2663" s="208">
        <v>4718384</v>
      </c>
      <c r="F2663" s="208">
        <v>1</v>
      </c>
      <c r="G2663" s="208">
        <v>0</v>
      </c>
    </row>
    <row r="2664" spans="4:7">
      <c r="D2664" s="212" t="s">
        <v>1741</v>
      </c>
      <c r="E2664" s="208">
        <v>4718384</v>
      </c>
      <c r="F2664" s="208">
        <v>1</v>
      </c>
      <c r="G2664" s="208">
        <v>0</v>
      </c>
    </row>
    <row r="2665" spans="4:7">
      <c r="D2665" s="211" t="s">
        <v>1742</v>
      </c>
      <c r="E2665" s="208">
        <v>4718384</v>
      </c>
      <c r="F2665" s="208">
        <v>1</v>
      </c>
      <c r="G2665" s="208">
        <v>0</v>
      </c>
    </row>
    <row r="2666" spans="4:7">
      <c r="D2666" s="212" t="s">
        <v>1743</v>
      </c>
      <c r="E2666" s="208">
        <v>4718384</v>
      </c>
      <c r="F2666" s="208">
        <v>1</v>
      </c>
      <c r="G2666" s="208">
        <v>0</v>
      </c>
    </row>
    <row r="2667" spans="4:7">
      <c r="D2667" s="211" t="s">
        <v>1744</v>
      </c>
      <c r="E2667" s="208">
        <v>4718384</v>
      </c>
      <c r="F2667" s="208">
        <v>3500000</v>
      </c>
      <c r="G2667" s="208">
        <v>0</v>
      </c>
    </row>
    <row r="2668" spans="4:7">
      <c r="D2668" s="212" t="s">
        <v>1745</v>
      </c>
      <c r="E2668" s="208">
        <v>4718384</v>
      </c>
      <c r="F2668" s="208">
        <v>3500000</v>
      </c>
      <c r="G2668" s="208">
        <v>0</v>
      </c>
    </row>
    <row r="2669" spans="4:7">
      <c r="D2669" s="211" t="s">
        <v>1746</v>
      </c>
      <c r="E2669" s="208">
        <v>11087637</v>
      </c>
      <c r="F2669" s="208">
        <v>7047514.46</v>
      </c>
      <c r="G2669" s="208">
        <v>0</v>
      </c>
    </row>
    <row r="2670" spans="4:7">
      <c r="D2670" s="212" t="s">
        <v>1747</v>
      </c>
      <c r="E2670" s="208">
        <v>11087637</v>
      </c>
      <c r="F2670" s="208">
        <v>7047514.46</v>
      </c>
      <c r="G2670" s="208">
        <v>0</v>
      </c>
    </row>
    <row r="2671" spans="4:7">
      <c r="D2671" s="211" t="s">
        <v>1748</v>
      </c>
      <c r="E2671" s="208">
        <v>11087637</v>
      </c>
      <c r="F2671" s="208">
        <v>8047637</v>
      </c>
      <c r="G2671" s="208">
        <v>0</v>
      </c>
    </row>
    <row r="2672" spans="4:7">
      <c r="D2672" s="212" t="s">
        <v>1749</v>
      </c>
      <c r="E2672" s="208">
        <v>11087637</v>
      </c>
      <c r="F2672" s="208">
        <v>8047637</v>
      </c>
      <c r="G2672" s="208">
        <v>0</v>
      </c>
    </row>
    <row r="2673" spans="4:7">
      <c r="D2673" s="211" t="s">
        <v>1750</v>
      </c>
      <c r="E2673" s="208">
        <v>6659723</v>
      </c>
      <c r="F2673" s="208">
        <v>1498438</v>
      </c>
      <c r="G2673" s="208">
        <v>1498436.96</v>
      </c>
    </row>
    <row r="2674" spans="4:7">
      <c r="D2674" s="212" t="s">
        <v>1751</v>
      </c>
      <c r="E2674" s="208">
        <v>6659723</v>
      </c>
      <c r="F2674" s="208">
        <v>1498438</v>
      </c>
      <c r="G2674" s="208">
        <v>1498436.96</v>
      </c>
    </row>
    <row r="2675" spans="4:7">
      <c r="D2675" s="211" t="s">
        <v>1752</v>
      </c>
      <c r="E2675" s="208">
        <v>6659723</v>
      </c>
      <c r="F2675" s="208">
        <v>1498436.96</v>
      </c>
      <c r="G2675" s="208">
        <v>1498436.96</v>
      </c>
    </row>
    <row r="2676" spans="4:7">
      <c r="D2676" s="212" t="s">
        <v>1753</v>
      </c>
      <c r="E2676" s="208">
        <v>6659723</v>
      </c>
      <c r="F2676" s="208">
        <v>1498436.96</v>
      </c>
      <c r="G2676" s="208">
        <v>1498436.96</v>
      </c>
    </row>
    <row r="2677" spans="4:7">
      <c r="D2677" s="211" t="s">
        <v>1754</v>
      </c>
      <c r="E2677" s="208">
        <v>6659723</v>
      </c>
      <c r="F2677" s="208">
        <v>1498437</v>
      </c>
      <c r="G2677" s="208">
        <v>1498436.96</v>
      </c>
    </row>
    <row r="2678" spans="4:7">
      <c r="D2678" s="212" t="s">
        <v>1755</v>
      </c>
      <c r="E2678" s="208">
        <v>6659723</v>
      </c>
      <c r="F2678" s="208">
        <v>1498437</v>
      </c>
      <c r="G2678" s="208">
        <v>1498436.96</v>
      </c>
    </row>
    <row r="2679" spans="4:7">
      <c r="D2679" s="211" t="s">
        <v>1756</v>
      </c>
      <c r="E2679" s="208">
        <v>6659723</v>
      </c>
      <c r="F2679" s="208">
        <v>1498438</v>
      </c>
      <c r="G2679" s="208">
        <v>1498436.96</v>
      </c>
    </row>
    <row r="2680" spans="4:7">
      <c r="D2680" s="212" t="s">
        <v>1757</v>
      </c>
      <c r="E2680" s="208">
        <v>6659723</v>
      </c>
      <c r="F2680" s="208">
        <v>1498438</v>
      </c>
      <c r="G2680" s="208">
        <v>1498436.96</v>
      </c>
    </row>
    <row r="2681" spans="4:7">
      <c r="D2681" s="211" t="s">
        <v>1758</v>
      </c>
      <c r="E2681" s="208">
        <v>4718384</v>
      </c>
      <c r="F2681" s="208">
        <v>1061638</v>
      </c>
      <c r="G2681" s="208">
        <v>1061636.3899999999</v>
      </c>
    </row>
    <row r="2682" spans="4:7">
      <c r="D2682" s="212" t="s">
        <v>1759</v>
      </c>
      <c r="E2682" s="208">
        <v>4718384</v>
      </c>
      <c r="F2682" s="208">
        <v>1061638</v>
      </c>
      <c r="G2682" s="208">
        <v>1061636.3899999999</v>
      </c>
    </row>
    <row r="2683" spans="4:7">
      <c r="D2683" s="211" t="s">
        <v>3937</v>
      </c>
      <c r="E2683" s="208">
        <v>10521282</v>
      </c>
      <c r="F2683" s="208">
        <v>24826076.670000002</v>
      </c>
      <c r="G2683" s="208">
        <v>20551165.27</v>
      </c>
    </row>
    <row r="2684" spans="4:7">
      <c r="D2684" s="212" t="s">
        <v>843</v>
      </c>
      <c r="E2684" s="208">
        <v>3861559</v>
      </c>
      <c r="F2684" s="208">
        <v>24826075.670000002</v>
      </c>
      <c r="G2684" s="208">
        <v>20551165.27</v>
      </c>
    </row>
    <row r="2685" spans="4:7">
      <c r="D2685" s="212" t="s">
        <v>1760</v>
      </c>
      <c r="E2685" s="208">
        <v>6659723</v>
      </c>
      <c r="F2685" s="208">
        <v>1</v>
      </c>
      <c r="G2685" s="208">
        <v>0</v>
      </c>
    </row>
    <row r="2686" spans="4:7">
      <c r="D2686" s="211" t="s">
        <v>498</v>
      </c>
      <c r="E2686" s="208">
        <v>9125381</v>
      </c>
      <c r="F2686" s="208">
        <v>1</v>
      </c>
      <c r="G2686" s="208">
        <v>0</v>
      </c>
    </row>
    <row r="2687" spans="4:7">
      <c r="D2687" s="212" t="s">
        <v>844</v>
      </c>
      <c r="E2687" s="208">
        <v>9125381</v>
      </c>
      <c r="F2687" s="208">
        <v>1</v>
      </c>
      <c r="G2687" s="208">
        <v>0</v>
      </c>
    </row>
    <row r="2688" spans="4:7">
      <c r="D2688" s="211" t="s">
        <v>1761</v>
      </c>
      <c r="E2688" s="208">
        <v>6659723</v>
      </c>
      <c r="F2688" s="208">
        <v>4659723</v>
      </c>
      <c r="G2688" s="208">
        <v>2266869.37</v>
      </c>
    </row>
    <row r="2689" spans="4:7">
      <c r="D2689" s="212" t="s">
        <v>1762</v>
      </c>
      <c r="E2689" s="208">
        <v>6659723</v>
      </c>
      <c r="F2689" s="208">
        <v>4659723</v>
      </c>
      <c r="G2689" s="208">
        <v>2266869.37</v>
      </c>
    </row>
    <row r="2690" spans="4:7">
      <c r="D2690" s="211" t="s">
        <v>1763</v>
      </c>
      <c r="E2690" s="208">
        <v>6635781</v>
      </c>
      <c r="F2690" s="208">
        <v>4635781</v>
      </c>
      <c r="G2690" s="208">
        <v>2257830.8199999998</v>
      </c>
    </row>
    <row r="2691" spans="4:7">
      <c r="D2691" s="212" t="s">
        <v>1764</v>
      </c>
      <c r="E2691" s="208">
        <v>6635781</v>
      </c>
      <c r="F2691" s="208">
        <v>4635781</v>
      </c>
      <c r="G2691" s="208">
        <v>2257830.8199999998</v>
      </c>
    </row>
    <row r="2692" spans="4:7">
      <c r="D2692" s="211" t="s">
        <v>3936</v>
      </c>
      <c r="E2692" s="208">
        <v>4701637</v>
      </c>
      <c r="F2692" s="208">
        <v>1</v>
      </c>
      <c r="G2692" s="208">
        <v>0</v>
      </c>
    </row>
    <row r="2693" spans="4:7">
      <c r="D2693" s="212" t="s">
        <v>1765</v>
      </c>
      <c r="E2693" s="208">
        <v>4701637</v>
      </c>
      <c r="F2693" s="208">
        <v>1</v>
      </c>
      <c r="G2693" s="208">
        <v>0</v>
      </c>
    </row>
    <row r="2694" spans="4:7">
      <c r="D2694" s="211" t="s">
        <v>1029</v>
      </c>
      <c r="E2694" s="208">
        <v>963350</v>
      </c>
      <c r="F2694" s="208">
        <v>963350</v>
      </c>
      <c r="G2694" s="208">
        <v>165821.51</v>
      </c>
    </row>
    <row r="2695" spans="4:7">
      <c r="D2695" s="212" t="s">
        <v>1030</v>
      </c>
      <c r="E2695" s="208">
        <v>963350</v>
      </c>
      <c r="F2695" s="208">
        <v>963350</v>
      </c>
      <c r="G2695" s="208">
        <v>165821.51</v>
      </c>
    </row>
    <row r="2696" spans="4:7">
      <c r="D2696" s="211" t="s">
        <v>1766</v>
      </c>
      <c r="E2696" s="208">
        <v>6635781</v>
      </c>
      <c r="F2696" s="208">
        <v>4635781</v>
      </c>
      <c r="G2696" s="208">
        <v>2257830.8199999998</v>
      </c>
    </row>
    <row r="2697" spans="4:7">
      <c r="D2697" s="212" t="s">
        <v>1767</v>
      </c>
      <c r="E2697" s="208">
        <v>6635781</v>
      </c>
      <c r="F2697" s="208">
        <v>4635781</v>
      </c>
      <c r="G2697" s="208">
        <v>2257830.8199999998</v>
      </c>
    </row>
    <row r="2698" spans="4:7">
      <c r="D2698" s="211" t="s">
        <v>1768</v>
      </c>
      <c r="E2698" s="208">
        <v>4701637</v>
      </c>
      <c r="F2698" s="208">
        <v>1</v>
      </c>
      <c r="G2698" s="208">
        <v>0</v>
      </c>
    </row>
    <row r="2699" spans="4:7">
      <c r="D2699" s="212" t="s">
        <v>1769</v>
      </c>
      <c r="E2699" s="208">
        <v>4701637</v>
      </c>
      <c r="F2699" s="208">
        <v>1</v>
      </c>
      <c r="G2699" s="208">
        <v>0</v>
      </c>
    </row>
    <row r="2700" spans="4:7">
      <c r="D2700" s="211" t="s">
        <v>3935</v>
      </c>
      <c r="E2700" s="208">
        <v>4815940</v>
      </c>
      <c r="F2700" s="208">
        <v>10000001</v>
      </c>
      <c r="G2700" s="208">
        <v>10000000</v>
      </c>
    </row>
    <row r="2701" spans="4:7">
      <c r="D2701" s="212" t="s">
        <v>2997</v>
      </c>
      <c r="E2701" s="208">
        <v>4815940</v>
      </c>
      <c r="F2701" s="208">
        <v>10000001</v>
      </c>
      <c r="G2701" s="208">
        <v>10000000</v>
      </c>
    </row>
    <row r="2702" spans="4:7">
      <c r="D2702" s="211" t="s">
        <v>1770</v>
      </c>
      <c r="E2702" s="208">
        <v>4701637</v>
      </c>
      <c r="F2702" s="208">
        <v>1</v>
      </c>
      <c r="G2702" s="208">
        <v>0</v>
      </c>
    </row>
    <row r="2703" spans="4:7">
      <c r="D2703" s="212" t="s">
        <v>1771</v>
      </c>
      <c r="E2703" s="208">
        <v>4701637</v>
      </c>
      <c r="F2703" s="208">
        <v>1</v>
      </c>
      <c r="G2703" s="208">
        <v>0</v>
      </c>
    </row>
    <row r="2704" spans="4:7">
      <c r="D2704" s="211" t="s">
        <v>499</v>
      </c>
      <c r="E2704" s="208">
        <v>9531651</v>
      </c>
      <c r="F2704" s="208">
        <v>500000.35</v>
      </c>
      <c r="G2704" s="208">
        <v>0</v>
      </c>
    </row>
    <row r="2705" spans="4:7">
      <c r="D2705" s="212" t="s">
        <v>845</v>
      </c>
      <c r="E2705" s="208">
        <v>9531651</v>
      </c>
      <c r="F2705" s="208">
        <v>500000.35</v>
      </c>
      <c r="G2705" s="208">
        <v>0</v>
      </c>
    </row>
    <row r="2706" spans="4:7">
      <c r="D2706" s="211" t="s">
        <v>500</v>
      </c>
      <c r="E2706" s="208">
        <v>39589936</v>
      </c>
      <c r="F2706" s="208">
        <v>34589936</v>
      </c>
      <c r="G2706" s="208">
        <v>23330289.460000001</v>
      </c>
    </row>
    <row r="2707" spans="4:7">
      <c r="D2707" s="212" t="s">
        <v>846</v>
      </c>
      <c r="E2707" s="208">
        <v>39589936</v>
      </c>
      <c r="F2707" s="208">
        <v>34589936</v>
      </c>
      <c r="G2707" s="208">
        <v>23330289.460000001</v>
      </c>
    </row>
    <row r="2708" spans="4:7">
      <c r="D2708" s="211" t="s">
        <v>3635</v>
      </c>
      <c r="E2708" s="208">
        <v>0</v>
      </c>
      <c r="F2708" s="208">
        <v>2332694</v>
      </c>
      <c r="G2708" s="208">
        <v>2332693.08</v>
      </c>
    </row>
    <row r="2709" spans="4:7">
      <c r="D2709" s="212" t="s">
        <v>3634</v>
      </c>
      <c r="E2709" s="208">
        <v>0</v>
      </c>
      <c r="F2709" s="208">
        <v>2332694</v>
      </c>
      <c r="G2709" s="208">
        <v>2332693.08</v>
      </c>
    </row>
    <row r="2710" spans="4:7">
      <c r="D2710" s="211" t="s">
        <v>3302</v>
      </c>
      <c r="E2710" s="208">
        <v>0</v>
      </c>
      <c r="F2710" s="208">
        <v>34625994.630000003</v>
      </c>
      <c r="G2710" s="208">
        <v>33135920.02</v>
      </c>
    </row>
    <row r="2711" spans="4:7">
      <c r="D2711" s="212" t="s">
        <v>3301</v>
      </c>
      <c r="E2711" s="208">
        <v>0</v>
      </c>
      <c r="F2711" s="208">
        <v>34625994.630000003</v>
      </c>
      <c r="G2711" s="208">
        <v>33135920.02</v>
      </c>
    </row>
    <row r="2712" spans="4:7">
      <c r="D2712" s="211" t="s">
        <v>2998</v>
      </c>
      <c r="E2712" s="208">
        <v>14344529</v>
      </c>
      <c r="F2712" s="208">
        <v>15000001</v>
      </c>
      <c r="G2712" s="208">
        <v>15000000</v>
      </c>
    </row>
    <row r="2713" spans="4:7">
      <c r="D2713" s="212" t="s">
        <v>2999</v>
      </c>
      <c r="E2713" s="208">
        <v>14344529</v>
      </c>
      <c r="F2713" s="208">
        <v>15000001</v>
      </c>
      <c r="G2713" s="208">
        <v>15000000</v>
      </c>
    </row>
    <row r="2714" spans="4:7">
      <c r="D2714" s="211" t="s">
        <v>1772</v>
      </c>
      <c r="E2714" s="208">
        <v>12351763</v>
      </c>
      <c r="F2714" s="208">
        <v>7351763</v>
      </c>
      <c r="G2714" s="208">
        <v>0</v>
      </c>
    </row>
    <row r="2715" spans="4:7">
      <c r="D2715" s="212" t="s">
        <v>1773</v>
      </c>
      <c r="E2715" s="208">
        <v>12351763</v>
      </c>
      <c r="F2715" s="208">
        <v>7351763</v>
      </c>
      <c r="G2715" s="208">
        <v>0</v>
      </c>
    </row>
    <row r="2716" spans="4:7">
      <c r="D2716" s="211" t="s">
        <v>1774</v>
      </c>
      <c r="E2716" s="208">
        <v>6659723</v>
      </c>
      <c r="F2716" s="208">
        <v>2659723</v>
      </c>
      <c r="G2716" s="208">
        <v>0</v>
      </c>
    </row>
    <row r="2717" spans="4:7">
      <c r="D2717" s="212" t="s">
        <v>1775</v>
      </c>
      <c r="E2717" s="208">
        <v>6659723</v>
      </c>
      <c r="F2717" s="208">
        <v>2659723</v>
      </c>
      <c r="G2717" s="208">
        <v>0</v>
      </c>
    </row>
    <row r="2718" spans="4:7">
      <c r="D2718" s="211" t="s">
        <v>1776</v>
      </c>
      <c r="E2718" s="208">
        <v>11087637</v>
      </c>
      <c r="F2718" s="208">
        <v>0</v>
      </c>
      <c r="G2718" s="208">
        <v>0</v>
      </c>
    </row>
    <row r="2719" spans="4:7">
      <c r="D2719" s="212" t="s">
        <v>1777</v>
      </c>
      <c r="E2719" s="208">
        <v>11087637</v>
      </c>
      <c r="F2719" s="208">
        <v>0</v>
      </c>
      <c r="G2719" s="208">
        <v>0</v>
      </c>
    </row>
    <row r="2720" spans="4:7">
      <c r="D2720" s="211" t="s">
        <v>1778</v>
      </c>
      <c r="E2720" s="208">
        <v>21509631</v>
      </c>
      <c r="F2720" s="208">
        <v>4845911.34</v>
      </c>
      <c r="G2720" s="208">
        <v>4845910.47</v>
      </c>
    </row>
    <row r="2721" spans="4:7">
      <c r="D2721" s="212" t="s">
        <v>1779</v>
      </c>
      <c r="E2721" s="208">
        <v>21509631</v>
      </c>
      <c r="F2721" s="208">
        <v>4845911.34</v>
      </c>
      <c r="G2721" s="208">
        <v>4845910.47</v>
      </c>
    </row>
    <row r="2722" spans="4:7">
      <c r="D2722" s="211" t="s">
        <v>1780</v>
      </c>
      <c r="E2722" s="208">
        <v>11087637</v>
      </c>
      <c r="F2722" s="208">
        <v>2488474.81</v>
      </c>
      <c r="G2722" s="208">
        <v>2488474.81</v>
      </c>
    </row>
    <row r="2723" spans="4:7">
      <c r="D2723" s="212" t="s">
        <v>1781</v>
      </c>
      <c r="E2723" s="208">
        <v>11087637</v>
      </c>
      <c r="F2723" s="208">
        <v>2488474.81</v>
      </c>
      <c r="G2723" s="208">
        <v>2488474.81</v>
      </c>
    </row>
    <row r="2724" spans="4:7">
      <c r="D2724" s="211" t="s">
        <v>3934</v>
      </c>
      <c r="E2724" s="208">
        <v>6148624</v>
      </c>
      <c r="F2724" s="208">
        <v>5412876</v>
      </c>
      <c r="G2724" s="208">
        <v>5412874.0999999996</v>
      </c>
    </row>
    <row r="2725" spans="4:7">
      <c r="D2725" s="212" t="s">
        <v>3000</v>
      </c>
      <c r="E2725" s="208">
        <v>6148624</v>
      </c>
      <c r="F2725" s="208">
        <v>5412876</v>
      </c>
      <c r="G2725" s="208">
        <v>5412874.0999999996</v>
      </c>
    </row>
    <row r="2726" spans="4:7">
      <c r="D2726" s="211" t="s">
        <v>1782</v>
      </c>
      <c r="E2726" s="208">
        <v>4718384</v>
      </c>
      <c r="F2726" s="208">
        <v>1</v>
      </c>
      <c r="G2726" s="208">
        <v>0</v>
      </c>
    </row>
    <row r="2727" spans="4:7">
      <c r="D2727" s="212" t="s">
        <v>1783</v>
      </c>
      <c r="E2727" s="208">
        <v>4718384</v>
      </c>
      <c r="F2727" s="208">
        <v>1</v>
      </c>
      <c r="G2727" s="208">
        <v>0</v>
      </c>
    </row>
    <row r="2728" spans="4:7">
      <c r="D2728" s="211" t="s">
        <v>3933</v>
      </c>
      <c r="E2728" s="208">
        <v>53540816</v>
      </c>
      <c r="F2728" s="208">
        <v>41124141</v>
      </c>
      <c r="G2728" s="208">
        <v>41000000</v>
      </c>
    </row>
    <row r="2729" spans="4:7">
      <c r="D2729" s="212" t="s">
        <v>2650</v>
      </c>
      <c r="E2729" s="208">
        <v>53540816</v>
      </c>
      <c r="F2729" s="208">
        <v>41124141</v>
      </c>
      <c r="G2729" s="208">
        <v>41000000</v>
      </c>
    </row>
    <row r="2730" spans="4:7">
      <c r="D2730" s="211" t="s">
        <v>1784</v>
      </c>
      <c r="E2730" s="208">
        <v>6659723</v>
      </c>
      <c r="F2730" s="208">
        <v>6659723</v>
      </c>
      <c r="G2730" s="208">
        <v>0</v>
      </c>
    </row>
    <row r="2731" spans="4:7">
      <c r="D2731" s="212" t="s">
        <v>1785</v>
      </c>
      <c r="E2731" s="208">
        <v>6659723</v>
      </c>
      <c r="F2731" s="208">
        <v>6659723</v>
      </c>
      <c r="G2731" s="208">
        <v>0</v>
      </c>
    </row>
    <row r="2732" spans="4:7">
      <c r="D2732" s="211" t="s">
        <v>1786</v>
      </c>
      <c r="E2732" s="208">
        <v>4718384</v>
      </c>
      <c r="F2732" s="208">
        <v>4718384</v>
      </c>
      <c r="G2732" s="208">
        <v>0</v>
      </c>
    </row>
    <row r="2733" spans="4:7">
      <c r="D2733" s="212" t="s">
        <v>1787</v>
      </c>
      <c r="E2733" s="208">
        <v>4718384</v>
      </c>
      <c r="F2733" s="208">
        <v>4718384</v>
      </c>
      <c r="G2733" s="208">
        <v>0</v>
      </c>
    </row>
    <row r="2734" spans="4:7">
      <c r="D2734" s="211" t="s">
        <v>3932</v>
      </c>
      <c r="E2734" s="208">
        <v>33693024</v>
      </c>
      <c r="F2734" s="208">
        <v>30060839</v>
      </c>
      <c r="G2734" s="208">
        <v>29507813.399999999</v>
      </c>
    </row>
    <row r="2735" spans="4:7">
      <c r="D2735" s="212" t="s">
        <v>2651</v>
      </c>
      <c r="E2735" s="208">
        <v>33693024</v>
      </c>
      <c r="F2735" s="208">
        <v>30060839</v>
      </c>
      <c r="G2735" s="208">
        <v>29507813.399999999</v>
      </c>
    </row>
    <row r="2736" spans="4:7">
      <c r="D2736" s="211" t="s">
        <v>3931</v>
      </c>
      <c r="E2736" s="208">
        <v>11087637</v>
      </c>
      <c r="F2736" s="208">
        <v>6087637</v>
      </c>
      <c r="G2736" s="208">
        <v>0</v>
      </c>
    </row>
    <row r="2737" spans="4:7">
      <c r="D2737" s="212" t="s">
        <v>1788</v>
      </c>
      <c r="E2737" s="208">
        <v>11087637</v>
      </c>
      <c r="F2737" s="208">
        <v>6087637</v>
      </c>
      <c r="G2737" s="208">
        <v>0</v>
      </c>
    </row>
    <row r="2738" spans="4:7">
      <c r="D2738" s="211" t="s">
        <v>3930</v>
      </c>
      <c r="E2738" s="208">
        <v>2210394</v>
      </c>
      <c r="F2738" s="208">
        <v>210394</v>
      </c>
      <c r="G2738" s="208">
        <v>0</v>
      </c>
    </row>
    <row r="2739" spans="4:7">
      <c r="D2739" s="212" t="s">
        <v>3001</v>
      </c>
      <c r="E2739" s="208">
        <v>2210394</v>
      </c>
      <c r="F2739" s="208">
        <v>210394</v>
      </c>
      <c r="G2739" s="208">
        <v>0</v>
      </c>
    </row>
    <row r="2740" spans="4:7">
      <c r="D2740" s="211" t="s">
        <v>501</v>
      </c>
      <c r="E2740" s="208">
        <v>241916640</v>
      </c>
      <c r="F2740" s="208">
        <v>224551841.13999999</v>
      </c>
      <c r="G2740" s="208">
        <v>211649001.39999998</v>
      </c>
    </row>
    <row r="2741" spans="4:7">
      <c r="D2741" s="212" t="s">
        <v>847</v>
      </c>
      <c r="E2741" s="208">
        <v>241916640</v>
      </c>
      <c r="F2741" s="208">
        <v>224551841.13999999</v>
      </c>
      <c r="G2741" s="208">
        <v>211649001.39999998</v>
      </c>
    </row>
    <row r="2742" spans="4:7">
      <c r="D2742" s="211" t="s">
        <v>1789</v>
      </c>
      <c r="E2742" s="208">
        <v>21509631</v>
      </c>
      <c r="F2742" s="208">
        <v>21509631</v>
      </c>
      <c r="G2742" s="208">
        <v>4787992.08</v>
      </c>
    </row>
    <row r="2743" spans="4:7">
      <c r="D2743" s="212" t="s">
        <v>1790</v>
      </c>
      <c r="E2743" s="208">
        <v>21509631</v>
      </c>
      <c r="F2743" s="208">
        <v>21509631</v>
      </c>
      <c r="G2743" s="208">
        <v>4787992.08</v>
      </c>
    </row>
    <row r="2744" spans="4:7">
      <c r="D2744" s="211" t="s">
        <v>1791</v>
      </c>
      <c r="E2744" s="208">
        <v>4718384</v>
      </c>
      <c r="F2744" s="208">
        <v>1087476.5</v>
      </c>
      <c r="G2744" s="208">
        <v>1087475.1599999999</v>
      </c>
    </row>
    <row r="2745" spans="4:7">
      <c r="D2745" s="212" t="s">
        <v>1792</v>
      </c>
      <c r="E2745" s="208">
        <v>4718384</v>
      </c>
      <c r="F2745" s="208">
        <v>1087476.5</v>
      </c>
      <c r="G2745" s="208">
        <v>1087475.1599999999</v>
      </c>
    </row>
    <row r="2746" spans="4:7">
      <c r="D2746" s="211" t="s">
        <v>3929</v>
      </c>
      <c r="E2746" s="208">
        <v>32064029</v>
      </c>
      <c r="F2746" s="208">
        <v>60140755.780000001</v>
      </c>
      <c r="G2746" s="208">
        <v>60140754.009999998</v>
      </c>
    </row>
    <row r="2747" spans="4:7">
      <c r="D2747" s="212" t="s">
        <v>4210</v>
      </c>
      <c r="E2747" s="208">
        <v>32064029</v>
      </c>
      <c r="F2747" s="208">
        <v>60140755.780000001</v>
      </c>
      <c r="G2747" s="208">
        <v>60140754.009999998</v>
      </c>
    </row>
    <row r="2748" spans="4:7">
      <c r="D2748" s="211" t="s">
        <v>3928</v>
      </c>
      <c r="E2748" s="208">
        <v>4718384</v>
      </c>
      <c r="F2748" s="208">
        <v>4718384</v>
      </c>
      <c r="G2748" s="208">
        <v>1087475.1599999999</v>
      </c>
    </row>
    <row r="2749" spans="4:7">
      <c r="D2749" s="212" t="s">
        <v>1793</v>
      </c>
      <c r="E2749" s="208">
        <v>4718384</v>
      </c>
      <c r="F2749" s="208">
        <v>4718384</v>
      </c>
      <c r="G2749" s="208">
        <v>1087475.1599999999</v>
      </c>
    </row>
    <row r="2750" spans="4:7">
      <c r="D2750" s="211" t="s">
        <v>502</v>
      </c>
      <c r="E2750" s="208">
        <v>138822901</v>
      </c>
      <c r="F2750" s="208">
        <v>98563506.409999996</v>
      </c>
      <c r="G2750" s="208">
        <v>45188037.259999998</v>
      </c>
    </row>
    <row r="2751" spans="4:7">
      <c r="D2751" s="212" t="s">
        <v>848</v>
      </c>
      <c r="E2751" s="208">
        <v>138822901</v>
      </c>
      <c r="F2751" s="208">
        <v>98563506.409999996</v>
      </c>
      <c r="G2751" s="208">
        <v>45188037.259999998</v>
      </c>
    </row>
    <row r="2752" spans="4:7">
      <c r="D2752" s="211" t="s">
        <v>3927</v>
      </c>
      <c r="E2752" s="208">
        <v>12351763</v>
      </c>
      <c r="F2752" s="208">
        <v>2789462.18</v>
      </c>
      <c r="G2752" s="208">
        <v>2789460.63</v>
      </c>
    </row>
    <row r="2753" spans="4:7">
      <c r="D2753" s="212" t="s">
        <v>1794</v>
      </c>
      <c r="E2753" s="208">
        <v>12351763</v>
      </c>
      <c r="F2753" s="208">
        <v>2789462.18</v>
      </c>
      <c r="G2753" s="208">
        <v>2789460.63</v>
      </c>
    </row>
    <row r="2754" spans="4:7">
      <c r="D2754" s="211" t="s">
        <v>503</v>
      </c>
      <c r="E2754" s="208">
        <v>48368948</v>
      </c>
      <c r="F2754" s="208">
        <v>48368949</v>
      </c>
      <c r="G2754" s="208">
        <v>46898765.590000004</v>
      </c>
    </row>
    <row r="2755" spans="4:7">
      <c r="D2755" s="212" t="s">
        <v>849</v>
      </c>
      <c r="E2755" s="208">
        <v>48368948</v>
      </c>
      <c r="F2755" s="208">
        <v>48368949</v>
      </c>
      <c r="G2755" s="208">
        <v>46898765.590000004</v>
      </c>
    </row>
    <row r="2756" spans="4:7">
      <c r="D2756" s="211" t="s">
        <v>3926</v>
      </c>
      <c r="E2756" s="208">
        <v>12351763</v>
      </c>
      <c r="F2756" s="208">
        <v>2789462.18</v>
      </c>
      <c r="G2756" s="208">
        <v>2789460.64</v>
      </c>
    </row>
    <row r="2757" spans="4:7">
      <c r="D2757" s="212" t="s">
        <v>1795</v>
      </c>
      <c r="E2757" s="208">
        <v>12351763</v>
      </c>
      <c r="F2757" s="208">
        <v>2789462.18</v>
      </c>
      <c r="G2757" s="208">
        <v>2789460.64</v>
      </c>
    </row>
    <row r="2758" spans="4:7">
      <c r="D2758" s="211" t="s">
        <v>504</v>
      </c>
      <c r="E2758" s="208">
        <v>29766749</v>
      </c>
      <c r="F2758" s="208">
        <v>114338074.05</v>
      </c>
      <c r="G2758" s="208">
        <v>100319385.59999999</v>
      </c>
    </row>
    <row r="2759" spans="4:7">
      <c r="D2759" s="212" t="s">
        <v>850</v>
      </c>
      <c r="E2759" s="208">
        <v>29766749</v>
      </c>
      <c r="F2759" s="208">
        <v>114338074.05</v>
      </c>
      <c r="G2759" s="208">
        <v>100319385.59999999</v>
      </c>
    </row>
    <row r="2760" spans="4:7">
      <c r="D2760" s="211" t="s">
        <v>1796</v>
      </c>
      <c r="E2760" s="208">
        <v>6659723</v>
      </c>
      <c r="F2760" s="208">
        <v>1477818.4</v>
      </c>
      <c r="G2760" s="208">
        <v>1477816.48</v>
      </c>
    </row>
    <row r="2761" spans="4:7">
      <c r="D2761" s="212" t="s">
        <v>1797</v>
      </c>
      <c r="E2761" s="208">
        <v>6659723</v>
      </c>
      <c r="F2761" s="208">
        <v>1477818.4</v>
      </c>
      <c r="G2761" s="208">
        <v>1477816.48</v>
      </c>
    </row>
    <row r="2762" spans="4:7">
      <c r="D2762" s="211" t="s">
        <v>2652</v>
      </c>
      <c r="E2762" s="208">
        <v>83777259</v>
      </c>
      <c r="F2762" s="208">
        <v>73691986</v>
      </c>
      <c r="G2762" s="208">
        <v>73164534.479999989</v>
      </c>
    </row>
    <row r="2763" spans="4:7">
      <c r="D2763" s="212" t="s">
        <v>2653</v>
      </c>
      <c r="E2763" s="208">
        <v>83777259</v>
      </c>
      <c r="F2763" s="208">
        <v>73691986</v>
      </c>
      <c r="G2763" s="208">
        <v>73164534.479999989</v>
      </c>
    </row>
    <row r="2764" spans="4:7">
      <c r="D2764" s="211" t="s">
        <v>505</v>
      </c>
      <c r="E2764" s="208">
        <v>1353993</v>
      </c>
      <c r="F2764" s="208">
        <v>32683799.739999998</v>
      </c>
      <c r="G2764" s="208">
        <v>24372448.350000001</v>
      </c>
    </row>
    <row r="2765" spans="4:7">
      <c r="D2765" s="212" t="s">
        <v>851</v>
      </c>
      <c r="E2765" s="208">
        <v>1353993</v>
      </c>
      <c r="F2765" s="208">
        <v>32683799.739999998</v>
      </c>
      <c r="G2765" s="208">
        <v>24372448.350000001</v>
      </c>
    </row>
    <row r="2766" spans="4:7">
      <c r="D2766" s="211" t="s">
        <v>978</v>
      </c>
      <c r="E2766" s="208">
        <v>1634443</v>
      </c>
      <c r="F2766" s="208">
        <v>0</v>
      </c>
      <c r="G2766" s="208">
        <v>0</v>
      </c>
    </row>
    <row r="2767" spans="4:7">
      <c r="D2767" s="212" t="s">
        <v>979</v>
      </c>
      <c r="E2767" s="208">
        <v>1634443</v>
      </c>
      <c r="F2767" s="208">
        <v>0</v>
      </c>
      <c r="G2767" s="208">
        <v>0</v>
      </c>
    </row>
    <row r="2768" spans="4:7">
      <c r="D2768" s="211" t="s">
        <v>506</v>
      </c>
      <c r="E2768" s="208">
        <v>256993362</v>
      </c>
      <c r="F2768" s="208">
        <v>296991751</v>
      </c>
      <c r="G2768" s="208">
        <v>126991750.2</v>
      </c>
    </row>
    <row r="2769" spans="4:7">
      <c r="D2769" s="212" t="s">
        <v>852</v>
      </c>
      <c r="E2769" s="208">
        <v>256993362</v>
      </c>
      <c r="F2769" s="208">
        <v>296991751</v>
      </c>
      <c r="G2769" s="208">
        <v>126991750.2</v>
      </c>
    </row>
    <row r="2770" spans="4:7">
      <c r="D2770" s="211" t="s">
        <v>1093</v>
      </c>
      <c r="E2770" s="208">
        <v>56994132</v>
      </c>
      <c r="F2770" s="208">
        <v>91994132.129999995</v>
      </c>
      <c r="G2770" s="208">
        <v>53349540.079999998</v>
      </c>
    </row>
    <row r="2771" spans="4:7">
      <c r="D2771" s="212" t="s">
        <v>1094</v>
      </c>
      <c r="E2771" s="208">
        <v>56994132</v>
      </c>
      <c r="F2771" s="208">
        <v>91994132.129999995</v>
      </c>
      <c r="G2771" s="208">
        <v>53349540.079999998</v>
      </c>
    </row>
    <row r="2772" spans="4:7">
      <c r="D2772" s="211" t="s">
        <v>3002</v>
      </c>
      <c r="E2772" s="208">
        <v>200615327</v>
      </c>
      <c r="F2772" s="208">
        <v>304214807</v>
      </c>
      <c r="G2772" s="208">
        <v>194214798.09999999</v>
      </c>
    </row>
    <row r="2773" spans="4:7">
      <c r="D2773" s="212" t="s">
        <v>852</v>
      </c>
      <c r="E2773" s="208">
        <v>200615327</v>
      </c>
      <c r="F2773" s="208">
        <v>304214807</v>
      </c>
      <c r="G2773" s="208">
        <v>194214798.09999999</v>
      </c>
    </row>
    <row r="2774" spans="4:7">
      <c r="D2774" s="211" t="s">
        <v>3261</v>
      </c>
      <c r="E2774" s="208">
        <v>0</v>
      </c>
      <c r="F2774" s="208">
        <v>139146675.86000001</v>
      </c>
      <c r="G2774" s="208">
        <v>139146675.47</v>
      </c>
    </row>
    <row r="2775" spans="4:7">
      <c r="D2775" s="212" t="s">
        <v>3260</v>
      </c>
      <c r="E2775" s="208">
        <v>0</v>
      </c>
      <c r="F2775" s="208">
        <v>139146675.86000001</v>
      </c>
      <c r="G2775" s="208">
        <v>139146675.47</v>
      </c>
    </row>
    <row r="2776" spans="4:7">
      <c r="D2776" s="211" t="s">
        <v>3424</v>
      </c>
      <c r="E2776" s="208">
        <v>0</v>
      </c>
      <c r="F2776" s="208">
        <v>1322976.29</v>
      </c>
      <c r="G2776" s="208">
        <v>0</v>
      </c>
    </row>
    <row r="2777" spans="4:7">
      <c r="D2777" s="212" t="s">
        <v>3423</v>
      </c>
      <c r="E2777" s="208">
        <v>0</v>
      </c>
      <c r="F2777" s="208">
        <v>1322976.29</v>
      </c>
      <c r="G2777" s="208">
        <v>0</v>
      </c>
    </row>
    <row r="2778" spans="4:7">
      <c r="D2778" s="211" t="s">
        <v>3422</v>
      </c>
      <c r="E2778" s="208">
        <v>0</v>
      </c>
      <c r="F2778" s="208">
        <v>1322976.29</v>
      </c>
      <c r="G2778" s="208">
        <v>0</v>
      </c>
    </row>
    <row r="2779" spans="4:7">
      <c r="D2779" s="212" t="s">
        <v>3421</v>
      </c>
      <c r="E2779" s="208">
        <v>0</v>
      </c>
      <c r="F2779" s="208">
        <v>1322976.29</v>
      </c>
      <c r="G2779" s="208">
        <v>0</v>
      </c>
    </row>
    <row r="2780" spans="4:7">
      <c r="D2780" s="209" t="s">
        <v>283</v>
      </c>
      <c r="E2780" s="210">
        <v>221435530</v>
      </c>
      <c r="F2780" s="210">
        <v>162718205.19999999</v>
      </c>
      <c r="G2780" s="210">
        <v>50637274.929999992</v>
      </c>
    </row>
    <row r="2781" spans="4:7">
      <c r="D2781" s="211" t="s">
        <v>1363</v>
      </c>
      <c r="E2781" s="208">
        <v>146000000</v>
      </c>
      <c r="F2781" s="208">
        <v>113392426.17</v>
      </c>
      <c r="G2781" s="208">
        <v>37519803.989999995</v>
      </c>
    </row>
    <row r="2782" spans="4:7">
      <c r="D2782" s="212" t="s">
        <v>1364</v>
      </c>
      <c r="E2782" s="208">
        <v>146000000</v>
      </c>
      <c r="F2782" s="208">
        <v>113392426.17</v>
      </c>
      <c r="G2782" s="208">
        <v>37519803.989999995</v>
      </c>
    </row>
    <row r="2783" spans="4:7">
      <c r="D2783" s="211" t="s">
        <v>3925</v>
      </c>
      <c r="E2783" s="208">
        <v>28968834</v>
      </c>
      <c r="F2783" s="208">
        <v>0</v>
      </c>
      <c r="G2783" s="208">
        <v>0</v>
      </c>
    </row>
    <row r="2784" spans="4:7">
      <c r="D2784" s="212" t="s">
        <v>2529</v>
      </c>
      <c r="E2784" s="208">
        <v>28968834</v>
      </c>
      <c r="F2784" s="208">
        <v>0</v>
      </c>
      <c r="G2784" s="208">
        <v>0</v>
      </c>
    </row>
    <row r="2785" spans="4:7">
      <c r="D2785" s="211" t="s">
        <v>3924</v>
      </c>
      <c r="E2785" s="208">
        <v>30295751</v>
      </c>
      <c r="F2785" s="208">
        <v>0</v>
      </c>
      <c r="G2785" s="208">
        <v>0</v>
      </c>
    </row>
    <row r="2786" spans="4:7">
      <c r="D2786" s="212" t="s">
        <v>2528</v>
      </c>
      <c r="E2786" s="208">
        <v>30295751</v>
      </c>
      <c r="F2786" s="208">
        <v>0</v>
      </c>
      <c r="G2786" s="208">
        <v>0</v>
      </c>
    </row>
    <row r="2787" spans="4:7">
      <c r="D2787" s="211" t="s">
        <v>3923</v>
      </c>
      <c r="E2787" s="208">
        <v>16170945</v>
      </c>
      <c r="F2787" s="208">
        <v>16625779.029999999</v>
      </c>
      <c r="G2787" s="208">
        <v>2542258.08</v>
      </c>
    </row>
    <row r="2788" spans="4:7">
      <c r="D2788" s="212" t="s">
        <v>2546</v>
      </c>
      <c r="E2788" s="208">
        <v>16170945</v>
      </c>
      <c r="F2788" s="208">
        <v>16625779.029999999</v>
      </c>
      <c r="G2788" s="208">
        <v>2542258.08</v>
      </c>
    </row>
    <row r="2789" spans="4:7">
      <c r="D2789" s="211" t="s">
        <v>3179</v>
      </c>
      <c r="E2789" s="208">
        <v>0</v>
      </c>
      <c r="F2789" s="208">
        <v>32700000</v>
      </c>
      <c r="G2789" s="208">
        <v>10575212.859999999</v>
      </c>
    </row>
    <row r="2790" spans="4:7">
      <c r="D2790" s="212" t="s">
        <v>3180</v>
      </c>
      <c r="E2790" s="208">
        <v>0</v>
      </c>
      <c r="F2790" s="208">
        <v>32700000</v>
      </c>
      <c r="G2790" s="208">
        <v>10575212.859999999</v>
      </c>
    </row>
    <row r="2791" spans="4:7">
      <c r="D2791" s="178" t="s">
        <v>507</v>
      </c>
      <c r="E2791" s="208">
        <v>758300741</v>
      </c>
      <c r="F2791" s="208">
        <v>652141306.99000013</v>
      </c>
      <c r="G2791" s="208">
        <v>374476134.25</v>
      </c>
    </row>
    <row r="2792" spans="4:7">
      <c r="D2792" s="209" t="s">
        <v>281</v>
      </c>
      <c r="E2792" s="210">
        <v>450468358</v>
      </c>
      <c r="F2792" s="210">
        <v>423058923.99000013</v>
      </c>
      <c r="G2792" s="210">
        <v>230633715.67000002</v>
      </c>
    </row>
    <row r="2793" spans="4:7">
      <c r="D2793" s="211" t="s">
        <v>3671</v>
      </c>
      <c r="E2793" s="208">
        <v>0</v>
      </c>
      <c r="F2793" s="208">
        <v>46991489.960000001</v>
      </c>
      <c r="G2793" s="208">
        <v>46991489.950000003</v>
      </c>
    </row>
    <row r="2794" spans="4:7">
      <c r="D2794" s="212" t="s">
        <v>3670</v>
      </c>
      <c r="E2794" s="208">
        <v>0</v>
      </c>
      <c r="F2794" s="208">
        <v>46991489.960000001</v>
      </c>
      <c r="G2794" s="208">
        <v>46991489.950000003</v>
      </c>
    </row>
    <row r="2795" spans="4:7">
      <c r="D2795" s="211" t="s">
        <v>508</v>
      </c>
      <c r="E2795" s="208">
        <v>0</v>
      </c>
      <c r="F2795" s="208">
        <v>124286905</v>
      </c>
      <c r="G2795" s="208">
        <v>0</v>
      </c>
    </row>
    <row r="2796" spans="4:7">
      <c r="D2796" s="212" t="s">
        <v>853</v>
      </c>
      <c r="E2796" s="208">
        <v>0</v>
      </c>
      <c r="F2796" s="208">
        <v>124286905</v>
      </c>
      <c r="G2796" s="208">
        <v>0</v>
      </c>
    </row>
    <row r="2797" spans="4:7">
      <c r="D2797" s="211" t="s">
        <v>3922</v>
      </c>
      <c r="E2797" s="208">
        <v>4768626</v>
      </c>
      <c r="F2797" s="208">
        <v>2001021.55</v>
      </c>
      <c r="G2797" s="208">
        <v>1081517.04</v>
      </c>
    </row>
    <row r="2798" spans="4:7">
      <c r="D2798" s="212" t="s">
        <v>3181</v>
      </c>
      <c r="E2798" s="208">
        <v>0</v>
      </c>
      <c r="F2798" s="208">
        <v>919502.55</v>
      </c>
      <c r="G2798" s="208">
        <v>0</v>
      </c>
    </row>
    <row r="2799" spans="4:7">
      <c r="D2799" s="212" t="s">
        <v>2259</v>
      </c>
      <c r="E2799" s="208">
        <v>4768626</v>
      </c>
      <c r="F2799" s="208">
        <v>1081519</v>
      </c>
      <c r="G2799" s="208">
        <v>1081517.04</v>
      </c>
    </row>
    <row r="2800" spans="4:7">
      <c r="D2800" s="211" t="s">
        <v>2260</v>
      </c>
      <c r="E2800" s="208">
        <v>4768626</v>
      </c>
      <c r="F2800" s="208">
        <v>1081518.03</v>
      </c>
      <c r="G2800" s="208">
        <v>1081517.03</v>
      </c>
    </row>
    <row r="2801" spans="4:7">
      <c r="D2801" s="212" t="s">
        <v>2261</v>
      </c>
      <c r="E2801" s="208">
        <v>4768626</v>
      </c>
      <c r="F2801" s="208">
        <v>1081518.03</v>
      </c>
      <c r="G2801" s="208">
        <v>1081517.03</v>
      </c>
    </row>
    <row r="2802" spans="4:7">
      <c r="D2802" s="211" t="s">
        <v>2262</v>
      </c>
      <c r="E2802" s="208">
        <v>4768626</v>
      </c>
      <c r="F2802" s="208">
        <v>1</v>
      </c>
      <c r="G2802" s="208">
        <v>0</v>
      </c>
    </row>
    <row r="2803" spans="4:7">
      <c r="D2803" s="212" t="s">
        <v>2263</v>
      </c>
      <c r="E2803" s="208">
        <v>4768626</v>
      </c>
      <c r="F2803" s="208">
        <v>1</v>
      </c>
      <c r="G2803" s="208">
        <v>0</v>
      </c>
    </row>
    <row r="2804" spans="4:7">
      <c r="D2804" s="211" t="s">
        <v>2264</v>
      </c>
      <c r="E2804" s="208">
        <v>11208701</v>
      </c>
      <c r="F2804" s="208">
        <v>1</v>
      </c>
      <c r="G2804" s="208">
        <v>0</v>
      </c>
    </row>
    <row r="2805" spans="4:7">
      <c r="D2805" s="212" t="s">
        <v>2265</v>
      </c>
      <c r="E2805" s="208">
        <v>11208701</v>
      </c>
      <c r="F2805" s="208">
        <v>1</v>
      </c>
      <c r="G2805" s="208">
        <v>0</v>
      </c>
    </row>
    <row r="2806" spans="4:7">
      <c r="D2806" s="211" t="s">
        <v>2266</v>
      </c>
      <c r="E2806" s="208">
        <v>6731551</v>
      </c>
      <c r="F2806" s="208">
        <v>1</v>
      </c>
      <c r="G2806" s="208">
        <v>0</v>
      </c>
    </row>
    <row r="2807" spans="4:7">
      <c r="D2807" s="212" t="s">
        <v>2267</v>
      </c>
      <c r="E2807" s="208">
        <v>6731551</v>
      </c>
      <c r="F2807" s="208">
        <v>1</v>
      </c>
      <c r="G2807" s="208">
        <v>0</v>
      </c>
    </row>
    <row r="2808" spans="4:7">
      <c r="D2808" s="211" t="s">
        <v>2268</v>
      </c>
      <c r="E2808" s="208">
        <v>6731551</v>
      </c>
      <c r="F2808" s="208">
        <v>1</v>
      </c>
      <c r="G2808" s="208">
        <v>0</v>
      </c>
    </row>
    <row r="2809" spans="4:7">
      <c r="D2809" s="212" t="s">
        <v>2269</v>
      </c>
      <c r="E2809" s="208">
        <v>6731551</v>
      </c>
      <c r="F2809" s="208">
        <v>1</v>
      </c>
      <c r="G2809" s="208">
        <v>0</v>
      </c>
    </row>
    <row r="2810" spans="4:7">
      <c r="D2810" s="211" t="s">
        <v>2270</v>
      </c>
      <c r="E2810" s="208">
        <v>6731551</v>
      </c>
      <c r="F2810" s="208">
        <v>1</v>
      </c>
      <c r="G2810" s="208">
        <v>0</v>
      </c>
    </row>
    <row r="2811" spans="4:7">
      <c r="D2811" s="212" t="s">
        <v>2271</v>
      </c>
      <c r="E2811" s="208">
        <v>6731551</v>
      </c>
      <c r="F2811" s="208">
        <v>1</v>
      </c>
      <c r="G2811" s="208">
        <v>0</v>
      </c>
    </row>
    <row r="2812" spans="4:7">
      <c r="D2812" s="211" t="s">
        <v>2272</v>
      </c>
      <c r="E2812" s="208">
        <v>4768626</v>
      </c>
      <c r="F2812" s="208">
        <v>1072941</v>
      </c>
      <c r="G2812" s="208">
        <v>1072939.8400000001</v>
      </c>
    </row>
    <row r="2813" spans="4:7">
      <c r="D2813" s="212" t="s">
        <v>2273</v>
      </c>
      <c r="E2813" s="208">
        <v>4768626</v>
      </c>
      <c r="F2813" s="208">
        <v>1072941</v>
      </c>
      <c r="G2813" s="208">
        <v>1072939.8400000001</v>
      </c>
    </row>
    <row r="2814" spans="4:7">
      <c r="D2814" s="211" t="s">
        <v>2274</v>
      </c>
      <c r="E2814" s="208">
        <v>6731551</v>
      </c>
      <c r="F2814" s="208">
        <v>1514599</v>
      </c>
      <c r="G2814" s="208">
        <v>1514597.78</v>
      </c>
    </row>
    <row r="2815" spans="4:7">
      <c r="D2815" s="212" t="s">
        <v>2275</v>
      </c>
      <c r="E2815" s="208">
        <v>6731551</v>
      </c>
      <c r="F2815" s="208">
        <v>1514599</v>
      </c>
      <c r="G2815" s="208">
        <v>1514597.78</v>
      </c>
    </row>
    <row r="2816" spans="4:7">
      <c r="D2816" s="211" t="s">
        <v>2276</v>
      </c>
      <c r="E2816" s="208">
        <v>6731551</v>
      </c>
      <c r="F2816" s="208">
        <v>1514599</v>
      </c>
      <c r="G2816" s="208">
        <v>1514597.78</v>
      </c>
    </row>
    <row r="2817" spans="4:7">
      <c r="D2817" s="212" t="s">
        <v>2277</v>
      </c>
      <c r="E2817" s="208">
        <v>6731551</v>
      </c>
      <c r="F2817" s="208">
        <v>1514599</v>
      </c>
      <c r="G2817" s="208">
        <v>1514597.78</v>
      </c>
    </row>
    <row r="2818" spans="4:7">
      <c r="D2818" s="211" t="s">
        <v>2278</v>
      </c>
      <c r="E2818" s="208">
        <v>6731551</v>
      </c>
      <c r="F2818" s="208">
        <v>1514599</v>
      </c>
      <c r="G2818" s="208">
        <v>1514597.78</v>
      </c>
    </row>
    <row r="2819" spans="4:7">
      <c r="D2819" s="212" t="s">
        <v>2279</v>
      </c>
      <c r="E2819" s="208">
        <v>6731551</v>
      </c>
      <c r="F2819" s="208">
        <v>1514599</v>
      </c>
      <c r="G2819" s="208">
        <v>1514597.78</v>
      </c>
    </row>
    <row r="2820" spans="4:7">
      <c r="D2820" s="211" t="s">
        <v>2280</v>
      </c>
      <c r="E2820" s="208">
        <v>4768626</v>
      </c>
      <c r="F2820" s="208">
        <v>1072939.8400000001</v>
      </c>
      <c r="G2820" s="208">
        <v>1072939.8400000001</v>
      </c>
    </row>
    <row r="2821" spans="4:7">
      <c r="D2821" s="212" t="s">
        <v>2281</v>
      </c>
      <c r="E2821" s="208">
        <v>4768626</v>
      </c>
      <c r="F2821" s="208">
        <v>1072939.8400000001</v>
      </c>
      <c r="G2821" s="208">
        <v>1072939.8400000001</v>
      </c>
    </row>
    <row r="2822" spans="4:7">
      <c r="D2822" s="211" t="s">
        <v>2282</v>
      </c>
      <c r="E2822" s="208">
        <v>6731551</v>
      </c>
      <c r="F2822" s="208">
        <v>6731551</v>
      </c>
      <c r="G2822" s="208">
        <v>1514597.79</v>
      </c>
    </row>
    <row r="2823" spans="4:7">
      <c r="D2823" s="212" t="s">
        <v>2283</v>
      </c>
      <c r="E2823" s="208">
        <v>6731551</v>
      </c>
      <c r="F2823" s="208">
        <v>6731551</v>
      </c>
      <c r="G2823" s="208">
        <v>1514597.79</v>
      </c>
    </row>
    <row r="2824" spans="4:7">
      <c r="D2824" s="211" t="s">
        <v>2284</v>
      </c>
      <c r="E2824" s="208">
        <v>4768626</v>
      </c>
      <c r="F2824" s="208">
        <v>1</v>
      </c>
      <c r="G2824" s="208">
        <v>0</v>
      </c>
    </row>
    <row r="2825" spans="4:7">
      <c r="D2825" s="212" t="s">
        <v>2285</v>
      </c>
      <c r="E2825" s="208">
        <v>4768626</v>
      </c>
      <c r="F2825" s="208">
        <v>1</v>
      </c>
      <c r="G2825" s="208">
        <v>0</v>
      </c>
    </row>
    <row r="2826" spans="4:7">
      <c r="D2826" s="211" t="s">
        <v>2286</v>
      </c>
      <c r="E2826" s="208">
        <v>11208701</v>
      </c>
      <c r="F2826" s="208">
        <v>1</v>
      </c>
      <c r="G2826" s="208">
        <v>0</v>
      </c>
    </row>
    <row r="2827" spans="4:7">
      <c r="D2827" s="212" t="s">
        <v>2287</v>
      </c>
      <c r="E2827" s="208">
        <v>11208701</v>
      </c>
      <c r="F2827" s="208">
        <v>1</v>
      </c>
      <c r="G2827" s="208">
        <v>0</v>
      </c>
    </row>
    <row r="2828" spans="4:7">
      <c r="D2828" s="211" t="s">
        <v>2288</v>
      </c>
      <c r="E2828" s="208">
        <v>6567165</v>
      </c>
      <c r="F2828" s="208">
        <v>1</v>
      </c>
      <c r="G2828" s="208">
        <v>0</v>
      </c>
    </row>
    <row r="2829" spans="4:7">
      <c r="D2829" s="212" t="s">
        <v>2289</v>
      </c>
      <c r="E2829" s="208">
        <v>6567165</v>
      </c>
      <c r="F2829" s="208">
        <v>1</v>
      </c>
      <c r="G2829" s="208">
        <v>0</v>
      </c>
    </row>
    <row r="2830" spans="4:7">
      <c r="D2830" s="211" t="s">
        <v>3921</v>
      </c>
      <c r="E2830" s="208">
        <v>6731551</v>
      </c>
      <c r="F2830" s="208">
        <v>1</v>
      </c>
      <c r="G2830" s="208">
        <v>0</v>
      </c>
    </row>
    <row r="2831" spans="4:7">
      <c r="D2831" s="212" t="s">
        <v>2290</v>
      </c>
      <c r="E2831" s="208">
        <v>6731551</v>
      </c>
      <c r="F2831" s="208">
        <v>1</v>
      </c>
      <c r="G2831" s="208">
        <v>0</v>
      </c>
    </row>
    <row r="2832" spans="4:7">
      <c r="D2832" s="211" t="s">
        <v>2774</v>
      </c>
      <c r="E2832" s="208">
        <v>21794361</v>
      </c>
      <c r="F2832" s="208">
        <v>6538308</v>
      </c>
      <c r="G2832" s="208">
        <v>6514618</v>
      </c>
    </row>
    <row r="2833" spans="4:7">
      <c r="D2833" s="212" t="s">
        <v>2775</v>
      </c>
      <c r="E2833" s="208">
        <v>21794361</v>
      </c>
      <c r="F2833" s="208">
        <v>6538308</v>
      </c>
      <c r="G2833" s="208">
        <v>6514618</v>
      </c>
    </row>
    <row r="2834" spans="4:7">
      <c r="D2834" s="211" t="s">
        <v>3003</v>
      </c>
      <c r="E2834" s="208">
        <v>53450831</v>
      </c>
      <c r="F2834" s="208">
        <v>22308682</v>
      </c>
      <c r="G2834" s="208">
        <v>22308663.359999999</v>
      </c>
    </row>
    <row r="2835" spans="4:7">
      <c r="D2835" s="212" t="s">
        <v>3004</v>
      </c>
      <c r="E2835" s="208">
        <v>53450831</v>
      </c>
      <c r="F2835" s="208">
        <v>22308682</v>
      </c>
      <c r="G2835" s="208">
        <v>22308663.359999999</v>
      </c>
    </row>
    <row r="2836" spans="4:7">
      <c r="D2836" s="211" t="s">
        <v>509</v>
      </c>
      <c r="E2836" s="208">
        <v>2868620</v>
      </c>
      <c r="F2836" s="208">
        <v>2868620</v>
      </c>
      <c r="G2836" s="208">
        <v>2677332.29</v>
      </c>
    </row>
    <row r="2837" spans="4:7">
      <c r="D2837" s="212" t="s">
        <v>854</v>
      </c>
      <c r="E2837" s="208">
        <v>2868620</v>
      </c>
      <c r="F2837" s="208">
        <v>2868620</v>
      </c>
      <c r="G2837" s="208">
        <v>2677332.29</v>
      </c>
    </row>
    <row r="2838" spans="4:7">
      <c r="D2838" s="211" t="s">
        <v>2291</v>
      </c>
      <c r="E2838" s="208">
        <v>6731551</v>
      </c>
      <c r="F2838" s="208">
        <v>1</v>
      </c>
      <c r="G2838" s="208">
        <v>0</v>
      </c>
    </row>
    <row r="2839" spans="4:7">
      <c r="D2839" s="212" t="s">
        <v>2292</v>
      </c>
      <c r="E2839" s="208">
        <v>6731551</v>
      </c>
      <c r="F2839" s="208">
        <v>1</v>
      </c>
      <c r="G2839" s="208">
        <v>0</v>
      </c>
    </row>
    <row r="2840" spans="4:7">
      <c r="D2840" s="211" t="s">
        <v>2293</v>
      </c>
      <c r="E2840" s="208">
        <v>11208701</v>
      </c>
      <c r="F2840" s="208">
        <v>0.27</v>
      </c>
      <c r="G2840" s="208">
        <v>0</v>
      </c>
    </row>
    <row r="2841" spans="4:7">
      <c r="D2841" s="212" t="s">
        <v>2294</v>
      </c>
      <c r="E2841" s="208">
        <v>11208701</v>
      </c>
      <c r="F2841" s="208">
        <v>0.27</v>
      </c>
      <c r="G2841" s="208">
        <v>0</v>
      </c>
    </row>
    <row r="2842" spans="4:7">
      <c r="D2842" s="211" t="s">
        <v>2654</v>
      </c>
      <c r="E2842" s="208">
        <v>37280773</v>
      </c>
      <c r="F2842" s="208">
        <v>8137852.6799999997</v>
      </c>
      <c r="G2842" s="208">
        <v>8137852.6799999997</v>
      </c>
    </row>
    <row r="2843" spans="4:7">
      <c r="D2843" s="212" t="s">
        <v>2655</v>
      </c>
      <c r="E2843" s="208">
        <v>37280773</v>
      </c>
      <c r="F2843" s="208">
        <v>8137852.6799999997</v>
      </c>
      <c r="G2843" s="208">
        <v>8137852.6799999997</v>
      </c>
    </row>
    <row r="2844" spans="4:7">
      <c r="D2844" s="211" t="s">
        <v>3920</v>
      </c>
      <c r="E2844" s="208">
        <v>0</v>
      </c>
      <c r="F2844" s="208">
        <v>3114233.87</v>
      </c>
      <c r="G2844" s="208">
        <v>0</v>
      </c>
    </row>
    <row r="2845" spans="4:7">
      <c r="D2845" s="212" t="s">
        <v>3420</v>
      </c>
      <c r="E2845" s="208">
        <v>0</v>
      </c>
      <c r="F2845" s="208">
        <v>3114233.87</v>
      </c>
      <c r="G2845" s="208">
        <v>0</v>
      </c>
    </row>
    <row r="2846" spans="4:7">
      <c r="D2846" s="211" t="s">
        <v>510</v>
      </c>
      <c r="E2846" s="208">
        <v>95767327</v>
      </c>
      <c r="F2846" s="208">
        <v>93142625.010000005</v>
      </c>
      <c r="G2846" s="208">
        <v>55501137.960000001</v>
      </c>
    </row>
    <row r="2847" spans="4:7">
      <c r="D2847" s="212" t="s">
        <v>855</v>
      </c>
      <c r="E2847" s="208">
        <v>95767327</v>
      </c>
      <c r="F2847" s="208">
        <v>93142625.010000005</v>
      </c>
      <c r="G2847" s="208">
        <v>55501137.960000001</v>
      </c>
    </row>
    <row r="2848" spans="4:7">
      <c r="D2848" s="211" t="s">
        <v>3419</v>
      </c>
      <c r="E2848" s="208">
        <v>0</v>
      </c>
      <c r="F2848" s="208">
        <v>1332377.8899999999</v>
      </c>
      <c r="G2848" s="208">
        <v>0</v>
      </c>
    </row>
    <row r="2849" spans="4:7">
      <c r="D2849" s="212" t="s">
        <v>3418</v>
      </c>
      <c r="E2849" s="208">
        <v>0</v>
      </c>
      <c r="F2849" s="208">
        <v>1332377.8899999999</v>
      </c>
      <c r="G2849" s="208">
        <v>0</v>
      </c>
    </row>
    <row r="2850" spans="4:7">
      <c r="D2850" s="211" t="s">
        <v>3417</v>
      </c>
      <c r="E2850" s="208">
        <v>0</v>
      </c>
      <c r="F2850" s="208">
        <v>1875829.6</v>
      </c>
      <c r="G2850" s="208">
        <v>0</v>
      </c>
    </row>
    <row r="2851" spans="4:7">
      <c r="D2851" s="212" t="s">
        <v>3416</v>
      </c>
      <c r="E2851" s="208">
        <v>0</v>
      </c>
      <c r="F2851" s="208">
        <v>1875829.6</v>
      </c>
      <c r="G2851" s="208">
        <v>0</v>
      </c>
    </row>
    <row r="2852" spans="4:7">
      <c r="D2852" s="211" t="s">
        <v>3415</v>
      </c>
      <c r="E2852" s="208">
        <v>0</v>
      </c>
      <c r="F2852" s="208">
        <v>3114233.87</v>
      </c>
      <c r="G2852" s="208">
        <v>0</v>
      </c>
    </row>
    <row r="2853" spans="4:7">
      <c r="D2853" s="212" t="s">
        <v>3414</v>
      </c>
      <c r="E2853" s="208">
        <v>0</v>
      </c>
      <c r="F2853" s="208">
        <v>3114233.87</v>
      </c>
      <c r="G2853" s="208">
        <v>0</v>
      </c>
    </row>
    <row r="2854" spans="4:7">
      <c r="D2854" s="211" t="s">
        <v>3919</v>
      </c>
      <c r="E2854" s="208">
        <v>0</v>
      </c>
      <c r="F2854" s="208">
        <v>1875829.6</v>
      </c>
      <c r="G2854" s="208">
        <v>0</v>
      </c>
    </row>
    <row r="2855" spans="4:7">
      <c r="D2855" s="212" t="s">
        <v>3413</v>
      </c>
      <c r="E2855" s="208">
        <v>0</v>
      </c>
      <c r="F2855" s="208">
        <v>1875829.6</v>
      </c>
      <c r="G2855" s="208">
        <v>0</v>
      </c>
    </row>
    <row r="2856" spans="4:7">
      <c r="D2856" s="211" t="s">
        <v>3005</v>
      </c>
      <c r="E2856" s="208">
        <v>12325016</v>
      </c>
      <c r="F2856" s="208">
        <v>25000001</v>
      </c>
      <c r="G2856" s="208">
        <v>25000000</v>
      </c>
    </row>
    <row r="2857" spans="4:7">
      <c r="D2857" s="212" t="s">
        <v>3006</v>
      </c>
      <c r="E2857" s="208">
        <v>12325016</v>
      </c>
      <c r="F2857" s="208">
        <v>25000001</v>
      </c>
      <c r="G2857" s="208">
        <v>25000000</v>
      </c>
    </row>
    <row r="2858" spans="4:7">
      <c r="D2858" s="211" t="s">
        <v>3412</v>
      </c>
      <c r="E2858" s="208">
        <v>0</v>
      </c>
      <c r="F2858" s="208">
        <v>1332377.8899999999</v>
      </c>
      <c r="G2858" s="208">
        <v>0</v>
      </c>
    </row>
    <row r="2859" spans="4:7">
      <c r="D2859" s="212" t="s">
        <v>3411</v>
      </c>
      <c r="E2859" s="208">
        <v>0</v>
      </c>
      <c r="F2859" s="208">
        <v>1332377.8899999999</v>
      </c>
      <c r="G2859" s="208">
        <v>0</v>
      </c>
    </row>
    <row r="2860" spans="4:7">
      <c r="D2860" s="211" t="s">
        <v>3410</v>
      </c>
      <c r="E2860" s="208">
        <v>0</v>
      </c>
      <c r="F2860" s="208">
        <v>1875829.6</v>
      </c>
      <c r="G2860" s="208">
        <v>0</v>
      </c>
    </row>
    <row r="2861" spans="4:7">
      <c r="D2861" s="212" t="s">
        <v>3409</v>
      </c>
      <c r="E2861" s="208">
        <v>0</v>
      </c>
      <c r="F2861" s="208">
        <v>1875829.6</v>
      </c>
      <c r="G2861" s="208">
        <v>0</v>
      </c>
    </row>
    <row r="2862" spans="4:7">
      <c r="D2862" s="211" t="s">
        <v>3408</v>
      </c>
      <c r="E2862" s="208">
        <v>0</v>
      </c>
      <c r="F2862" s="208">
        <v>1332377.8899999999</v>
      </c>
      <c r="G2862" s="208">
        <v>0</v>
      </c>
    </row>
    <row r="2863" spans="4:7">
      <c r="D2863" s="212" t="s">
        <v>3407</v>
      </c>
      <c r="E2863" s="208">
        <v>0</v>
      </c>
      <c r="F2863" s="208">
        <v>1332377.8899999999</v>
      </c>
      <c r="G2863" s="208">
        <v>0</v>
      </c>
    </row>
    <row r="2864" spans="4:7">
      <c r="D2864" s="211" t="s">
        <v>3406</v>
      </c>
      <c r="E2864" s="208">
        <v>0</v>
      </c>
      <c r="F2864" s="208">
        <v>1332377.8899999999</v>
      </c>
      <c r="G2864" s="208">
        <v>0</v>
      </c>
    </row>
    <row r="2865" spans="4:7">
      <c r="D2865" s="212" t="s">
        <v>3405</v>
      </c>
      <c r="E2865" s="208">
        <v>0</v>
      </c>
      <c r="F2865" s="208">
        <v>1332377.8899999999</v>
      </c>
      <c r="G2865" s="208">
        <v>0</v>
      </c>
    </row>
    <row r="2866" spans="4:7">
      <c r="D2866" s="211" t="s">
        <v>3404</v>
      </c>
      <c r="E2866" s="208">
        <v>0</v>
      </c>
      <c r="F2866" s="208">
        <v>1875829.6</v>
      </c>
      <c r="G2866" s="208">
        <v>0</v>
      </c>
    </row>
    <row r="2867" spans="4:7">
      <c r="D2867" s="212" t="s">
        <v>3403</v>
      </c>
      <c r="E2867" s="208">
        <v>0</v>
      </c>
      <c r="F2867" s="208">
        <v>1875829.6</v>
      </c>
      <c r="G2867" s="208">
        <v>0</v>
      </c>
    </row>
    <row r="2868" spans="4:7">
      <c r="D2868" s="211" t="s">
        <v>1095</v>
      </c>
      <c r="E2868" s="208">
        <v>97592447</v>
      </c>
      <c r="F2868" s="208">
        <v>53135326.859999999</v>
      </c>
      <c r="G2868" s="208">
        <v>53135316.549999997</v>
      </c>
    </row>
    <row r="2869" spans="4:7">
      <c r="D2869" s="212" t="s">
        <v>1096</v>
      </c>
      <c r="E2869" s="208">
        <v>97592447</v>
      </c>
      <c r="F2869" s="208">
        <v>53135326.859999999</v>
      </c>
      <c r="G2869" s="208">
        <v>53135316.549999997</v>
      </c>
    </row>
    <row r="2870" spans="4:7">
      <c r="D2870" s="211" t="s">
        <v>3402</v>
      </c>
      <c r="E2870" s="208">
        <v>0</v>
      </c>
      <c r="F2870" s="208">
        <v>1875829.6</v>
      </c>
      <c r="G2870" s="208">
        <v>0</v>
      </c>
    </row>
    <row r="2871" spans="4:7">
      <c r="D2871" s="212" t="s">
        <v>3401</v>
      </c>
      <c r="E2871" s="208">
        <v>0</v>
      </c>
      <c r="F2871" s="208">
        <v>1875829.6</v>
      </c>
      <c r="G2871" s="208">
        <v>0</v>
      </c>
    </row>
    <row r="2872" spans="4:7">
      <c r="D2872" s="211" t="s">
        <v>3400</v>
      </c>
      <c r="E2872" s="208">
        <v>0</v>
      </c>
      <c r="F2872" s="208">
        <v>1875829.6</v>
      </c>
      <c r="G2872" s="208">
        <v>0</v>
      </c>
    </row>
    <row r="2873" spans="4:7">
      <c r="D2873" s="212" t="s">
        <v>3399</v>
      </c>
      <c r="E2873" s="208">
        <v>0</v>
      </c>
      <c r="F2873" s="208">
        <v>1875829.6</v>
      </c>
      <c r="G2873" s="208">
        <v>0</v>
      </c>
    </row>
    <row r="2874" spans="4:7">
      <c r="D2874" s="211" t="s">
        <v>3398</v>
      </c>
      <c r="E2874" s="208">
        <v>0</v>
      </c>
      <c r="F2874" s="208">
        <v>1332377.8899999999</v>
      </c>
      <c r="G2874" s="208">
        <v>0</v>
      </c>
    </row>
    <row r="2875" spans="4:7">
      <c r="D2875" s="212" t="s">
        <v>3397</v>
      </c>
      <c r="E2875" s="208">
        <v>0</v>
      </c>
      <c r="F2875" s="208">
        <v>1332377.8899999999</v>
      </c>
      <c r="G2875" s="208">
        <v>0</v>
      </c>
    </row>
    <row r="2876" spans="4:7">
      <c r="D2876" s="209" t="s">
        <v>298</v>
      </c>
      <c r="E2876" s="210">
        <v>307832383</v>
      </c>
      <c r="F2876" s="210">
        <v>229082383</v>
      </c>
      <c r="G2876" s="210">
        <v>143842418.58000001</v>
      </c>
    </row>
    <row r="2877" spans="4:7">
      <c r="D2877" s="211" t="s">
        <v>508</v>
      </c>
      <c r="E2877" s="208">
        <v>307832383</v>
      </c>
      <c r="F2877" s="208">
        <v>229082383</v>
      </c>
      <c r="G2877" s="208">
        <v>143842418.58000001</v>
      </c>
    </row>
    <row r="2878" spans="4:7">
      <c r="D2878" s="212" t="s">
        <v>853</v>
      </c>
      <c r="E2878" s="208">
        <v>307832383</v>
      </c>
      <c r="F2878" s="208">
        <v>229082383</v>
      </c>
      <c r="G2878" s="208">
        <v>143842418.58000001</v>
      </c>
    </row>
    <row r="2879" spans="4:7">
      <c r="D2879" s="178" t="s">
        <v>294</v>
      </c>
      <c r="E2879" s="208">
        <v>4366110256</v>
      </c>
      <c r="F2879" s="208">
        <v>4370925567.039999</v>
      </c>
      <c r="G2879" s="208">
        <v>3530058315.1399999</v>
      </c>
    </row>
    <row r="2880" spans="4:7">
      <c r="D2880" s="209" t="s">
        <v>281</v>
      </c>
      <c r="E2880" s="210">
        <v>2925166791</v>
      </c>
      <c r="F2880" s="210">
        <v>2760025581.5299993</v>
      </c>
      <c r="G2880" s="210">
        <v>2029987653.4399998</v>
      </c>
    </row>
    <row r="2881" spans="4:7">
      <c r="D2881" s="211" t="s">
        <v>1031</v>
      </c>
      <c r="E2881" s="208">
        <v>2642267</v>
      </c>
      <c r="F2881" s="208">
        <v>2642267</v>
      </c>
      <c r="G2881" s="208">
        <v>0</v>
      </c>
    </row>
    <row r="2882" spans="4:7">
      <c r="D2882" s="212" t="s">
        <v>1032</v>
      </c>
      <c r="E2882" s="208">
        <v>2642267</v>
      </c>
      <c r="F2882" s="208">
        <v>2642267</v>
      </c>
      <c r="G2882" s="208">
        <v>0</v>
      </c>
    </row>
    <row r="2883" spans="4:7">
      <c r="D2883" s="211" t="s">
        <v>2776</v>
      </c>
      <c r="E2883" s="208">
        <v>176445360</v>
      </c>
      <c r="F2883" s="208">
        <v>161445360</v>
      </c>
      <c r="G2883" s="208">
        <v>159029243</v>
      </c>
    </row>
    <row r="2884" spans="4:7">
      <c r="D2884" s="212" t="s">
        <v>2777</v>
      </c>
      <c r="E2884" s="208">
        <v>176445360</v>
      </c>
      <c r="F2884" s="208">
        <v>161445360</v>
      </c>
      <c r="G2884" s="208">
        <v>159029243</v>
      </c>
    </row>
    <row r="2885" spans="4:7">
      <c r="D2885" s="211" t="s">
        <v>3918</v>
      </c>
      <c r="E2885" s="208">
        <v>0</v>
      </c>
      <c r="F2885" s="208">
        <v>7874654.75</v>
      </c>
      <c r="G2885" s="208">
        <v>7856346.5199999996</v>
      </c>
    </row>
    <row r="2886" spans="4:7">
      <c r="D2886" s="212" t="s">
        <v>3259</v>
      </c>
      <c r="E2886" s="208">
        <v>0</v>
      </c>
      <c r="F2886" s="208">
        <v>7874654.75</v>
      </c>
      <c r="G2886" s="208">
        <v>7856346.5199999996</v>
      </c>
    </row>
    <row r="2887" spans="4:7">
      <c r="D2887" s="211" t="s">
        <v>4185</v>
      </c>
      <c r="E2887" s="208">
        <v>0</v>
      </c>
      <c r="F2887" s="208">
        <v>17464487.039999999</v>
      </c>
      <c r="G2887" s="208">
        <v>0</v>
      </c>
    </row>
    <row r="2888" spans="4:7">
      <c r="D2888" s="212" t="s">
        <v>4184</v>
      </c>
      <c r="E2888" s="208">
        <v>0</v>
      </c>
      <c r="F2888" s="208">
        <v>17464487.039999999</v>
      </c>
      <c r="G2888" s="208">
        <v>0</v>
      </c>
    </row>
    <row r="2889" spans="4:7">
      <c r="D2889" s="211" t="s">
        <v>3206</v>
      </c>
      <c r="E2889" s="208">
        <v>0</v>
      </c>
      <c r="F2889" s="208">
        <v>6426000</v>
      </c>
      <c r="G2889" s="208">
        <v>0</v>
      </c>
    </row>
    <row r="2890" spans="4:7">
      <c r="D2890" s="212" t="s">
        <v>3205</v>
      </c>
      <c r="E2890" s="208">
        <v>0</v>
      </c>
      <c r="F2890" s="208">
        <v>6426000</v>
      </c>
      <c r="G2890" s="208">
        <v>0</v>
      </c>
    </row>
    <row r="2891" spans="4:7">
      <c r="D2891" s="211" t="s">
        <v>3917</v>
      </c>
      <c r="E2891" s="208">
        <v>0</v>
      </c>
      <c r="F2891" s="208">
        <v>2500000</v>
      </c>
      <c r="G2891" s="208">
        <v>0</v>
      </c>
    </row>
    <row r="2892" spans="4:7">
      <c r="D2892" s="212" t="s">
        <v>3204</v>
      </c>
      <c r="E2892" s="208">
        <v>0</v>
      </c>
      <c r="F2892" s="208">
        <v>2500000</v>
      </c>
      <c r="G2892" s="208">
        <v>0</v>
      </c>
    </row>
    <row r="2893" spans="4:7">
      <c r="D2893" s="211" t="s">
        <v>511</v>
      </c>
      <c r="E2893" s="208">
        <v>126602042</v>
      </c>
      <c r="F2893" s="208">
        <v>206042</v>
      </c>
      <c r="G2893" s="208">
        <v>0</v>
      </c>
    </row>
    <row r="2894" spans="4:7">
      <c r="D2894" s="212" t="s">
        <v>857</v>
      </c>
      <c r="E2894" s="208">
        <v>126602042</v>
      </c>
      <c r="F2894" s="208">
        <v>206042</v>
      </c>
      <c r="G2894" s="208">
        <v>0</v>
      </c>
    </row>
    <row r="2895" spans="4:7">
      <c r="D2895" s="211" t="s">
        <v>512</v>
      </c>
      <c r="E2895" s="208">
        <v>2424075</v>
      </c>
      <c r="F2895" s="208">
        <v>2424075</v>
      </c>
      <c r="G2895" s="208">
        <v>2424075</v>
      </c>
    </row>
    <row r="2896" spans="4:7">
      <c r="D2896" s="212" t="s">
        <v>858</v>
      </c>
      <c r="E2896" s="208">
        <v>2424075</v>
      </c>
      <c r="F2896" s="208">
        <v>2424075</v>
      </c>
      <c r="G2896" s="208">
        <v>2424075</v>
      </c>
    </row>
    <row r="2897" spans="4:7">
      <c r="D2897" s="211" t="s">
        <v>513</v>
      </c>
      <c r="E2897" s="208">
        <v>36150946</v>
      </c>
      <c r="F2897" s="208">
        <v>70121404.390000001</v>
      </c>
      <c r="G2897" s="208">
        <v>66925202.640000001</v>
      </c>
    </row>
    <row r="2898" spans="4:7">
      <c r="D2898" s="212" t="s">
        <v>859</v>
      </c>
      <c r="E2898" s="208">
        <v>36150946</v>
      </c>
      <c r="F2898" s="208">
        <v>70121404.390000001</v>
      </c>
      <c r="G2898" s="208">
        <v>66925202.640000001</v>
      </c>
    </row>
    <row r="2899" spans="4:7">
      <c r="D2899" s="211" t="s">
        <v>514</v>
      </c>
      <c r="E2899" s="208">
        <v>13585784</v>
      </c>
      <c r="F2899" s="208">
        <v>0</v>
      </c>
      <c r="G2899" s="208">
        <v>0</v>
      </c>
    </row>
    <row r="2900" spans="4:7">
      <c r="D2900" s="212" t="s">
        <v>860</v>
      </c>
      <c r="E2900" s="208">
        <v>13585784</v>
      </c>
      <c r="F2900" s="208">
        <v>0</v>
      </c>
      <c r="G2900" s="208">
        <v>0</v>
      </c>
    </row>
    <row r="2901" spans="4:7">
      <c r="D2901" s="211" t="s">
        <v>3916</v>
      </c>
      <c r="E2901" s="208">
        <v>7812291</v>
      </c>
      <c r="F2901" s="208">
        <v>7812291</v>
      </c>
      <c r="G2901" s="208">
        <v>0</v>
      </c>
    </row>
    <row r="2902" spans="4:7">
      <c r="D2902" s="212" t="s">
        <v>861</v>
      </c>
      <c r="E2902" s="208">
        <v>7812291</v>
      </c>
      <c r="F2902" s="208">
        <v>7812291</v>
      </c>
      <c r="G2902" s="208">
        <v>0</v>
      </c>
    </row>
    <row r="2903" spans="4:7">
      <c r="D2903" s="211" t="s">
        <v>515</v>
      </c>
      <c r="E2903" s="208">
        <v>5769597</v>
      </c>
      <c r="F2903" s="208">
        <v>9683094.3399999999</v>
      </c>
      <c r="G2903" s="208">
        <v>9682499.0500000007</v>
      </c>
    </row>
    <row r="2904" spans="4:7">
      <c r="D2904" s="212" t="s">
        <v>862</v>
      </c>
      <c r="E2904" s="208">
        <v>5769597</v>
      </c>
      <c r="F2904" s="208">
        <v>9683094.3399999999</v>
      </c>
      <c r="G2904" s="208">
        <v>9682499.0500000007</v>
      </c>
    </row>
    <row r="2905" spans="4:7">
      <c r="D2905" s="211" t="s">
        <v>516</v>
      </c>
      <c r="E2905" s="208">
        <v>1883869</v>
      </c>
      <c r="F2905" s="208">
        <v>4655632</v>
      </c>
      <c r="G2905" s="208">
        <v>3129248.35</v>
      </c>
    </row>
    <row r="2906" spans="4:7">
      <c r="D2906" s="212" t="s">
        <v>863</v>
      </c>
      <c r="E2906" s="208">
        <v>1883869</v>
      </c>
      <c r="F2906" s="208">
        <v>4655632</v>
      </c>
      <c r="G2906" s="208">
        <v>3129248.35</v>
      </c>
    </row>
    <row r="2907" spans="4:7">
      <c r="D2907" s="211" t="s">
        <v>517</v>
      </c>
      <c r="E2907" s="208">
        <v>27806785</v>
      </c>
      <c r="F2907" s="208">
        <v>34905119.560000002</v>
      </c>
      <c r="G2907" s="208">
        <v>19889954.800000001</v>
      </c>
    </row>
    <row r="2908" spans="4:7">
      <c r="D2908" s="212" t="s">
        <v>864</v>
      </c>
      <c r="E2908" s="208">
        <v>27806785</v>
      </c>
      <c r="F2908" s="208">
        <v>34905119.560000002</v>
      </c>
      <c r="G2908" s="208">
        <v>19889954.800000001</v>
      </c>
    </row>
    <row r="2909" spans="4:7">
      <c r="D2909" s="211" t="s">
        <v>3633</v>
      </c>
      <c r="E2909" s="208">
        <v>0</v>
      </c>
      <c r="F2909" s="208">
        <v>6835766.5300000003</v>
      </c>
      <c r="G2909" s="208">
        <v>6835763.6699999999</v>
      </c>
    </row>
    <row r="2910" spans="4:7">
      <c r="D2910" s="212" t="s">
        <v>3632</v>
      </c>
      <c r="E2910" s="208">
        <v>0</v>
      </c>
      <c r="F2910" s="208">
        <v>6835766.5300000003</v>
      </c>
      <c r="G2910" s="208">
        <v>6835763.6699999999</v>
      </c>
    </row>
    <row r="2911" spans="4:7">
      <c r="D2911" s="211" t="s">
        <v>2656</v>
      </c>
      <c r="E2911" s="208">
        <v>132499050</v>
      </c>
      <c r="F2911" s="208">
        <v>123361775</v>
      </c>
      <c r="G2911" s="208">
        <v>98970887.450000003</v>
      </c>
    </row>
    <row r="2912" spans="4:7">
      <c r="D2912" s="212" t="s">
        <v>2657</v>
      </c>
      <c r="E2912" s="208">
        <v>132499050</v>
      </c>
      <c r="F2912" s="208">
        <v>123361775</v>
      </c>
      <c r="G2912" s="208">
        <v>98970887.450000003</v>
      </c>
    </row>
    <row r="2913" spans="4:7">
      <c r="D2913" s="211" t="s">
        <v>2658</v>
      </c>
      <c r="E2913" s="208">
        <v>88742887</v>
      </c>
      <c r="F2913" s="208">
        <v>72957529</v>
      </c>
      <c r="G2913" s="208">
        <v>71534995.530000001</v>
      </c>
    </row>
    <row r="2914" spans="4:7">
      <c r="D2914" s="212" t="s">
        <v>2659</v>
      </c>
      <c r="E2914" s="208">
        <v>88742887</v>
      </c>
      <c r="F2914" s="208">
        <v>72957529</v>
      </c>
      <c r="G2914" s="208">
        <v>71534995.530000001</v>
      </c>
    </row>
    <row r="2915" spans="4:7">
      <c r="D2915" s="211" t="s">
        <v>2660</v>
      </c>
      <c r="E2915" s="208">
        <v>95131249</v>
      </c>
      <c r="F2915" s="208">
        <v>126830840.83</v>
      </c>
      <c r="G2915" s="208">
        <v>87587641.030000001</v>
      </c>
    </row>
    <row r="2916" spans="4:7">
      <c r="D2916" s="212" t="s">
        <v>2661</v>
      </c>
      <c r="E2916" s="208">
        <v>95131249</v>
      </c>
      <c r="F2916" s="208">
        <v>83412533</v>
      </c>
      <c r="G2916" s="208">
        <v>44169333.210000001</v>
      </c>
    </row>
    <row r="2917" spans="4:7">
      <c r="D2917" s="212" t="s">
        <v>3669</v>
      </c>
      <c r="E2917" s="208">
        <v>0</v>
      </c>
      <c r="F2917" s="208">
        <v>43418307.829999998</v>
      </c>
      <c r="G2917" s="208">
        <v>43418307.82</v>
      </c>
    </row>
    <row r="2918" spans="4:7">
      <c r="D2918" s="211" t="s">
        <v>3915</v>
      </c>
      <c r="E2918" s="208">
        <v>0</v>
      </c>
      <c r="F2918" s="208">
        <v>1332377.8899999999</v>
      </c>
      <c r="G2918" s="208">
        <v>0</v>
      </c>
    </row>
    <row r="2919" spans="4:7">
      <c r="D2919" s="212" t="s">
        <v>3396</v>
      </c>
      <c r="E2919" s="208">
        <v>0</v>
      </c>
      <c r="F2919" s="208">
        <v>1332377.8899999999</v>
      </c>
      <c r="G2919" s="208">
        <v>0</v>
      </c>
    </row>
    <row r="2920" spans="4:7">
      <c r="D2920" s="211" t="s">
        <v>3395</v>
      </c>
      <c r="E2920" s="208">
        <v>0</v>
      </c>
      <c r="F2920" s="208">
        <v>1332377.8899999999</v>
      </c>
      <c r="G2920" s="208">
        <v>0</v>
      </c>
    </row>
    <row r="2921" spans="4:7">
      <c r="D2921" s="212" t="s">
        <v>3394</v>
      </c>
      <c r="E2921" s="208">
        <v>0</v>
      </c>
      <c r="F2921" s="208">
        <v>1332377.8899999999</v>
      </c>
      <c r="G2921" s="208">
        <v>0</v>
      </c>
    </row>
    <row r="2922" spans="4:7">
      <c r="D2922" s="211" t="s">
        <v>3393</v>
      </c>
      <c r="E2922" s="208">
        <v>0</v>
      </c>
      <c r="F2922" s="208">
        <v>1332377.8899999999</v>
      </c>
      <c r="G2922" s="208">
        <v>0</v>
      </c>
    </row>
    <row r="2923" spans="4:7">
      <c r="D2923" s="212" t="s">
        <v>3392</v>
      </c>
      <c r="E2923" s="208">
        <v>0</v>
      </c>
      <c r="F2923" s="208">
        <v>1332377.8899999999</v>
      </c>
      <c r="G2923" s="208">
        <v>0</v>
      </c>
    </row>
    <row r="2924" spans="4:7">
      <c r="D2924" s="211" t="s">
        <v>518</v>
      </c>
      <c r="E2924" s="208">
        <v>19015184</v>
      </c>
      <c r="F2924" s="208">
        <v>50090649.490000002</v>
      </c>
      <c r="G2924" s="208">
        <v>28984264.34</v>
      </c>
    </row>
    <row r="2925" spans="4:7">
      <c r="D2925" s="212" t="s">
        <v>865</v>
      </c>
      <c r="E2925" s="208">
        <v>19015184</v>
      </c>
      <c r="F2925" s="208">
        <v>48758271.600000001</v>
      </c>
      <c r="G2925" s="208">
        <v>28984264.34</v>
      </c>
    </row>
    <row r="2926" spans="4:7">
      <c r="D2926" s="212" t="s">
        <v>3391</v>
      </c>
      <c r="E2926" s="208">
        <v>0</v>
      </c>
      <c r="F2926" s="208">
        <v>1332377.8899999999</v>
      </c>
      <c r="G2926" s="208">
        <v>0</v>
      </c>
    </row>
    <row r="2927" spans="4:7">
      <c r="D2927" s="211" t="s">
        <v>3914</v>
      </c>
      <c r="E2927" s="208">
        <v>26744703</v>
      </c>
      <c r="F2927" s="208">
        <v>49772733.030000001</v>
      </c>
      <c r="G2927" s="208">
        <v>49772676.030000001</v>
      </c>
    </row>
    <row r="2928" spans="4:7">
      <c r="D2928" s="212" t="s">
        <v>2778</v>
      </c>
      <c r="E2928" s="208">
        <v>26744703</v>
      </c>
      <c r="F2928" s="208">
        <v>49772733.030000001</v>
      </c>
      <c r="G2928" s="208">
        <v>49772676.030000001</v>
      </c>
    </row>
    <row r="2929" spans="4:7">
      <c r="D2929" s="211" t="s">
        <v>3913</v>
      </c>
      <c r="E2929" s="208">
        <v>4768626</v>
      </c>
      <c r="F2929" s="208">
        <v>5624403.8899999997</v>
      </c>
      <c r="G2929" s="208">
        <v>1563237.33</v>
      </c>
    </row>
    <row r="2930" spans="4:7">
      <c r="D2930" s="212" t="s">
        <v>1932</v>
      </c>
      <c r="E2930" s="208">
        <v>4768626</v>
      </c>
      <c r="F2930" s="208">
        <v>4292026</v>
      </c>
      <c r="G2930" s="208">
        <v>1563237.33</v>
      </c>
    </row>
    <row r="2931" spans="4:7">
      <c r="D2931" s="212" t="s">
        <v>3390</v>
      </c>
      <c r="E2931" s="208">
        <v>0</v>
      </c>
      <c r="F2931" s="208">
        <v>1332377.8899999999</v>
      </c>
      <c r="G2931" s="208">
        <v>0</v>
      </c>
    </row>
    <row r="2932" spans="4:7">
      <c r="D2932" s="211" t="s">
        <v>3912</v>
      </c>
      <c r="E2932" s="208">
        <v>141541201</v>
      </c>
      <c r="F2932" s="208">
        <v>113070289</v>
      </c>
      <c r="G2932" s="208">
        <v>41631448.32</v>
      </c>
    </row>
    <row r="2933" spans="4:7">
      <c r="D2933" s="212" t="s">
        <v>2662</v>
      </c>
      <c r="E2933" s="208">
        <v>141541201</v>
      </c>
      <c r="F2933" s="208">
        <v>113070289</v>
      </c>
      <c r="G2933" s="208">
        <v>41631448.32</v>
      </c>
    </row>
    <row r="2934" spans="4:7">
      <c r="D2934" s="211" t="s">
        <v>519</v>
      </c>
      <c r="E2934" s="208">
        <v>190094058</v>
      </c>
      <c r="F2934" s="208">
        <v>112912394</v>
      </c>
      <c r="G2934" s="208">
        <v>66317606.099999994</v>
      </c>
    </row>
    <row r="2935" spans="4:7">
      <c r="D2935" s="212" t="s">
        <v>866</v>
      </c>
      <c r="E2935" s="208">
        <v>190094058</v>
      </c>
      <c r="F2935" s="208">
        <v>112912394</v>
      </c>
      <c r="G2935" s="208">
        <v>66317606.099999994</v>
      </c>
    </row>
    <row r="2936" spans="4:7">
      <c r="D2936" s="211" t="s">
        <v>1933</v>
      </c>
      <c r="E2936" s="208">
        <v>4768626</v>
      </c>
      <c r="F2936" s="208">
        <v>5624203.8899999997</v>
      </c>
      <c r="G2936" s="208">
        <v>1563237.33</v>
      </c>
    </row>
    <row r="2937" spans="4:7">
      <c r="D2937" s="212" t="s">
        <v>1934</v>
      </c>
      <c r="E2937" s="208">
        <v>4768626</v>
      </c>
      <c r="F2937" s="208">
        <v>4291826</v>
      </c>
      <c r="G2937" s="208">
        <v>1563237.33</v>
      </c>
    </row>
    <row r="2938" spans="4:7">
      <c r="D2938" s="212" t="s">
        <v>3389</v>
      </c>
      <c r="E2938" s="208">
        <v>0</v>
      </c>
      <c r="F2938" s="208">
        <v>1332377.8899999999</v>
      </c>
      <c r="G2938" s="208">
        <v>0</v>
      </c>
    </row>
    <row r="2939" spans="4:7">
      <c r="D2939" s="211" t="s">
        <v>3911</v>
      </c>
      <c r="E2939" s="208">
        <v>152964898</v>
      </c>
      <c r="F2939" s="208">
        <v>114000360</v>
      </c>
      <c r="G2939" s="208">
        <v>108713359.47</v>
      </c>
    </row>
    <row r="2940" spans="4:7">
      <c r="D2940" s="212" t="s">
        <v>2779</v>
      </c>
      <c r="E2940" s="208">
        <v>152964898</v>
      </c>
      <c r="F2940" s="208">
        <v>114000360</v>
      </c>
      <c r="G2940" s="208">
        <v>108713359.47</v>
      </c>
    </row>
    <row r="2941" spans="4:7">
      <c r="D2941" s="211" t="s">
        <v>3910</v>
      </c>
      <c r="E2941" s="208">
        <v>11208701</v>
      </c>
      <c r="F2941" s="208">
        <v>10087901</v>
      </c>
      <c r="G2941" s="208">
        <v>4197562.68</v>
      </c>
    </row>
    <row r="2942" spans="4:7">
      <c r="D2942" s="212" t="s">
        <v>1935</v>
      </c>
      <c r="E2942" s="208">
        <v>11208701</v>
      </c>
      <c r="F2942" s="208">
        <v>10087901</v>
      </c>
      <c r="G2942" s="208">
        <v>4197562.68</v>
      </c>
    </row>
    <row r="2943" spans="4:7">
      <c r="D2943" s="211" t="s">
        <v>3007</v>
      </c>
      <c r="E2943" s="208">
        <v>3749866</v>
      </c>
      <c r="F2943" s="208">
        <v>36972001</v>
      </c>
      <c r="G2943" s="208">
        <v>36971997.259999998</v>
      </c>
    </row>
    <row r="2944" spans="4:7">
      <c r="D2944" s="212" t="s">
        <v>3008</v>
      </c>
      <c r="E2944" s="208">
        <v>3749866</v>
      </c>
      <c r="F2944" s="208">
        <v>1</v>
      </c>
      <c r="G2944" s="208">
        <v>0</v>
      </c>
    </row>
    <row r="2945" spans="4:7">
      <c r="D2945" s="212" t="s">
        <v>4245</v>
      </c>
      <c r="E2945" s="208">
        <v>0</v>
      </c>
      <c r="F2945" s="208">
        <v>36972000</v>
      </c>
      <c r="G2945" s="208">
        <v>36971997.259999998</v>
      </c>
    </row>
    <row r="2946" spans="4:7">
      <c r="D2946" s="211" t="s">
        <v>1936</v>
      </c>
      <c r="E2946" s="208">
        <v>4768626</v>
      </c>
      <c r="F2946" s="208">
        <v>4310626</v>
      </c>
      <c r="G2946" s="208">
        <v>0</v>
      </c>
    </row>
    <row r="2947" spans="4:7">
      <c r="D2947" s="212" t="s">
        <v>1937</v>
      </c>
      <c r="E2947" s="208">
        <v>4768626</v>
      </c>
      <c r="F2947" s="208">
        <v>4310626</v>
      </c>
      <c r="G2947" s="208">
        <v>0</v>
      </c>
    </row>
    <row r="2948" spans="4:7">
      <c r="D2948" s="211" t="s">
        <v>3909</v>
      </c>
      <c r="E2948" s="208">
        <v>38792781</v>
      </c>
      <c r="F2948" s="208">
        <v>32242984</v>
      </c>
      <c r="G2948" s="208">
        <v>20000000</v>
      </c>
    </row>
    <row r="2949" spans="4:7">
      <c r="D2949" s="212" t="s">
        <v>2780</v>
      </c>
      <c r="E2949" s="208">
        <v>38792781</v>
      </c>
      <c r="F2949" s="208">
        <v>32242984</v>
      </c>
      <c r="G2949" s="208">
        <v>20000000</v>
      </c>
    </row>
    <row r="2950" spans="4:7">
      <c r="D2950" s="211" t="s">
        <v>1938</v>
      </c>
      <c r="E2950" s="208">
        <v>6731551</v>
      </c>
      <c r="F2950" s="208">
        <v>4752384.8099999996</v>
      </c>
      <c r="G2950" s="208">
        <v>0</v>
      </c>
    </row>
    <row r="2951" spans="4:7">
      <c r="D2951" s="212" t="s">
        <v>1939</v>
      </c>
      <c r="E2951" s="208">
        <v>6731551</v>
      </c>
      <c r="F2951" s="208">
        <v>4752384.8099999996</v>
      </c>
      <c r="G2951" s="208">
        <v>0</v>
      </c>
    </row>
    <row r="2952" spans="4:7">
      <c r="D2952" s="211" t="s">
        <v>3908</v>
      </c>
      <c r="E2952" s="208">
        <v>0</v>
      </c>
      <c r="F2952" s="208">
        <v>1500000</v>
      </c>
      <c r="G2952" s="208">
        <v>0</v>
      </c>
    </row>
    <row r="2953" spans="4:7">
      <c r="D2953" s="212" t="s">
        <v>3668</v>
      </c>
      <c r="E2953" s="208">
        <v>0</v>
      </c>
      <c r="F2953" s="208">
        <v>1500000</v>
      </c>
      <c r="G2953" s="208">
        <v>0</v>
      </c>
    </row>
    <row r="2954" spans="4:7">
      <c r="D2954" s="211" t="s">
        <v>3907</v>
      </c>
      <c r="E2954" s="208">
        <v>12486882</v>
      </c>
      <c r="F2954" s="208">
        <v>32625081.190000001</v>
      </c>
      <c r="G2954" s="208">
        <v>9307924.2400000002</v>
      </c>
    </row>
    <row r="2955" spans="4:7">
      <c r="D2955" s="212" t="s">
        <v>3182</v>
      </c>
      <c r="E2955" s="208">
        <v>0</v>
      </c>
      <c r="F2955" s="208">
        <v>21365499.190000001</v>
      </c>
      <c r="G2955" s="208">
        <v>9307924.2400000002</v>
      </c>
    </row>
    <row r="2956" spans="4:7">
      <c r="D2956" s="212" t="s">
        <v>1940</v>
      </c>
      <c r="E2956" s="208">
        <v>12486882</v>
      </c>
      <c r="F2956" s="208">
        <v>11259582</v>
      </c>
      <c r="G2956" s="208">
        <v>0</v>
      </c>
    </row>
    <row r="2957" spans="4:7">
      <c r="D2957" s="211" t="s">
        <v>3906</v>
      </c>
      <c r="E2957" s="208">
        <v>4768626</v>
      </c>
      <c r="F2957" s="208">
        <v>1188102.28</v>
      </c>
      <c r="G2957" s="208">
        <v>1188096.46</v>
      </c>
    </row>
    <row r="2958" spans="4:7">
      <c r="D2958" s="212" t="s">
        <v>1941</v>
      </c>
      <c r="E2958" s="208">
        <v>4768626</v>
      </c>
      <c r="F2958" s="208">
        <v>1188102.28</v>
      </c>
      <c r="G2958" s="208">
        <v>1188096.46</v>
      </c>
    </row>
    <row r="2959" spans="4:7">
      <c r="D2959" s="211" t="s">
        <v>520</v>
      </c>
      <c r="E2959" s="208">
        <v>112184524</v>
      </c>
      <c r="F2959" s="208">
        <v>57287514</v>
      </c>
      <c r="G2959" s="208">
        <v>57287510.75</v>
      </c>
    </row>
    <row r="2960" spans="4:7">
      <c r="D2960" s="212" t="s">
        <v>867</v>
      </c>
      <c r="E2960" s="208">
        <v>112184524</v>
      </c>
      <c r="F2960" s="208">
        <v>57287514</v>
      </c>
      <c r="G2960" s="208">
        <v>57287510.75</v>
      </c>
    </row>
    <row r="2961" spans="4:7">
      <c r="D2961" s="211" t="s">
        <v>3905</v>
      </c>
      <c r="E2961" s="208">
        <v>11208701</v>
      </c>
      <c r="F2961" s="208">
        <v>2806236.06</v>
      </c>
      <c r="G2961" s="208">
        <v>2806235.21</v>
      </c>
    </row>
    <row r="2962" spans="4:7">
      <c r="D2962" s="212" t="s">
        <v>1942</v>
      </c>
      <c r="E2962" s="208">
        <v>11208701</v>
      </c>
      <c r="F2962" s="208">
        <v>2806236.06</v>
      </c>
      <c r="G2962" s="208">
        <v>2806235.21</v>
      </c>
    </row>
    <row r="2963" spans="4:7">
      <c r="D2963" s="211" t="s">
        <v>521</v>
      </c>
      <c r="E2963" s="208">
        <v>83503706</v>
      </c>
      <c r="F2963" s="208">
        <v>136162554.48000002</v>
      </c>
      <c r="G2963" s="208">
        <v>132772151.73999999</v>
      </c>
    </row>
    <row r="2964" spans="4:7">
      <c r="D2964" s="212" t="s">
        <v>868</v>
      </c>
      <c r="E2964" s="208">
        <v>83503706</v>
      </c>
      <c r="F2964" s="208">
        <v>136162554.48000002</v>
      </c>
      <c r="G2964" s="208">
        <v>132772151.73999999</v>
      </c>
    </row>
    <row r="2965" spans="4:7">
      <c r="D2965" s="211" t="s">
        <v>3904</v>
      </c>
      <c r="E2965" s="208">
        <v>11208701</v>
      </c>
      <c r="F2965" s="208">
        <v>2806236.06</v>
      </c>
      <c r="G2965" s="208">
        <v>2806235.21</v>
      </c>
    </row>
    <row r="2966" spans="4:7">
      <c r="D2966" s="212" t="s">
        <v>1943</v>
      </c>
      <c r="E2966" s="208">
        <v>11208701</v>
      </c>
      <c r="F2966" s="208">
        <v>2806236.06</v>
      </c>
      <c r="G2966" s="208">
        <v>2806235.21</v>
      </c>
    </row>
    <row r="2967" spans="4:7">
      <c r="D2967" s="211" t="s">
        <v>522</v>
      </c>
      <c r="E2967" s="208">
        <v>17964612</v>
      </c>
      <c r="F2967" s="208">
        <v>51796515.689999998</v>
      </c>
      <c r="G2967" s="208">
        <v>32539883.699999999</v>
      </c>
    </row>
    <row r="2968" spans="4:7">
      <c r="D2968" s="212" t="s">
        <v>869</v>
      </c>
      <c r="E2968" s="208">
        <v>17964612</v>
      </c>
      <c r="F2968" s="208">
        <v>51796515.689999998</v>
      </c>
      <c r="G2968" s="208">
        <v>32539883.699999999</v>
      </c>
    </row>
    <row r="2969" spans="4:7">
      <c r="D2969" s="211" t="s">
        <v>1944</v>
      </c>
      <c r="E2969" s="208">
        <v>4768626</v>
      </c>
      <c r="F2969" s="208">
        <v>1188097.45</v>
      </c>
      <c r="G2969" s="208">
        <v>1188096.45</v>
      </c>
    </row>
    <row r="2970" spans="4:7">
      <c r="D2970" s="212" t="s">
        <v>1945</v>
      </c>
      <c r="E2970" s="208">
        <v>4768626</v>
      </c>
      <c r="F2970" s="208">
        <v>1188097.45</v>
      </c>
      <c r="G2970" s="208">
        <v>1188096.45</v>
      </c>
    </row>
    <row r="2971" spans="4:7">
      <c r="D2971" s="211" t="s">
        <v>3903</v>
      </c>
      <c r="E2971" s="208">
        <v>11208701</v>
      </c>
      <c r="F2971" s="208">
        <v>11208701</v>
      </c>
      <c r="G2971" s="208">
        <v>2521954.12</v>
      </c>
    </row>
    <row r="2972" spans="4:7">
      <c r="D2972" s="212" t="s">
        <v>1946</v>
      </c>
      <c r="E2972" s="208">
        <v>11208701</v>
      </c>
      <c r="F2972" s="208">
        <v>11208701</v>
      </c>
      <c r="G2972" s="208">
        <v>2521954.12</v>
      </c>
    </row>
    <row r="2973" spans="4:7">
      <c r="D2973" s="211" t="s">
        <v>523</v>
      </c>
      <c r="E2973" s="208">
        <v>162289337</v>
      </c>
      <c r="F2973" s="208">
        <v>817999.76</v>
      </c>
      <c r="G2973" s="208">
        <v>0</v>
      </c>
    </row>
    <row r="2974" spans="4:7">
      <c r="D2974" s="212" t="s">
        <v>870</v>
      </c>
      <c r="E2974" s="208">
        <v>162289337</v>
      </c>
      <c r="F2974" s="208">
        <v>817999.76</v>
      </c>
      <c r="G2974" s="208">
        <v>0</v>
      </c>
    </row>
    <row r="2975" spans="4:7">
      <c r="D2975" s="211" t="s">
        <v>1947</v>
      </c>
      <c r="E2975" s="208">
        <v>12486882</v>
      </c>
      <c r="F2975" s="208">
        <v>12486882</v>
      </c>
      <c r="G2975" s="208">
        <v>2809547.05</v>
      </c>
    </row>
    <row r="2976" spans="4:7">
      <c r="D2976" s="212" t="s">
        <v>1948</v>
      </c>
      <c r="E2976" s="208">
        <v>12486882</v>
      </c>
      <c r="F2976" s="208">
        <v>12486882</v>
      </c>
      <c r="G2976" s="208">
        <v>2809547.05</v>
      </c>
    </row>
    <row r="2977" spans="4:7">
      <c r="D2977" s="211" t="s">
        <v>1949</v>
      </c>
      <c r="E2977" s="208">
        <v>4768626</v>
      </c>
      <c r="F2977" s="208">
        <v>4768626</v>
      </c>
      <c r="G2977" s="208">
        <v>1072940.79</v>
      </c>
    </row>
    <row r="2978" spans="4:7">
      <c r="D2978" s="212" t="s">
        <v>1950</v>
      </c>
      <c r="E2978" s="208">
        <v>4768626</v>
      </c>
      <c r="F2978" s="208">
        <v>4768626</v>
      </c>
      <c r="G2978" s="208">
        <v>1072940.79</v>
      </c>
    </row>
    <row r="2979" spans="4:7">
      <c r="D2979" s="211" t="s">
        <v>1951</v>
      </c>
      <c r="E2979" s="208">
        <v>11208701</v>
      </c>
      <c r="F2979" s="208">
        <v>11208701</v>
      </c>
      <c r="G2979" s="208">
        <v>2521954.13</v>
      </c>
    </row>
    <row r="2980" spans="4:7">
      <c r="D2980" s="212" t="s">
        <v>1952</v>
      </c>
      <c r="E2980" s="208">
        <v>11208701</v>
      </c>
      <c r="F2980" s="208">
        <v>11208701</v>
      </c>
      <c r="G2980" s="208">
        <v>2521954.13</v>
      </c>
    </row>
    <row r="2981" spans="4:7">
      <c r="D2981" s="211" t="s">
        <v>1953</v>
      </c>
      <c r="E2981" s="208">
        <v>6731551</v>
      </c>
      <c r="F2981" s="208">
        <v>1</v>
      </c>
      <c r="G2981" s="208">
        <v>0</v>
      </c>
    </row>
    <row r="2982" spans="4:7">
      <c r="D2982" s="212" t="s">
        <v>1954</v>
      </c>
      <c r="E2982" s="208">
        <v>6731551</v>
      </c>
      <c r="F2982" s="208">
        <v>1</v>
      </c>
      <c r="G2982" s="208">
        <v>0</v>
      </c>
    </row>
    <row r="2983" spans="4:7">
      <c r="D2983" s="211" t="s">
        <v>1955</v>
      </c>
      <c r="E2983" s="208">
        <v>4768626</v>
      </c>
      <c r="F2983" s="208">
        <v>1</v>
      </c>
      <c r="G2983" s="208">
        <v>0</v>
      </c>
    </row>
    <row r="2984" spans="4:7">
      <c r="D2984" s="212" t="s">
        <v>1956</v>
      </c>
      <c r="E2984" s="208">
        <v>4768626</v>
      </c>
      <c r="F2984" s="208">
        <v>1</v>
      </c>
      <c r="G2984" s="208">
        <v>0</v>
      </c>
    </row>
    <row r="2985" spans="4:7">
      <c r="D2985" s="211" t="s">
        <v>2720</v>
      </c>
      <c r="E2985" s="208">
        <v>11208701</v>
      </c>
      <c r="F2985" s="208">
        <v>1</v>
      </c>
      <c r="G2985" s="208">
        <v>0</v>
      </c>
    </row>
    <row r="2986" spans="4:7">
      <c r="D2986" s="212" t="s">
        <v>1957</v>
      </c>
      <c r="E2986" s="208">
        <v>11208701</v>
      </c>
      <c r="F2986" s="208">
        <v>1</v>
      </c>
      <c r="G2986" s="208">
        <v>0</v>
      </c>
    </row>
    <row r="2987" spans="4:7">
      <c r="D2987" s="211" t="s">
        <v>1958</v>
      </c>
      <c r="E2987" s="208">
        <v>11208701</v>
      </c>
      <c r="F2987" s="208">
        <v>1</v>
      </c>
      <c r="G2987" s="208">
        <v>0</v>
      </c>
    </row>
    <row r="2988" spans="4:7">
      <c r="D2988" s="212" t="s">
        <v>1959</v>
      </c>
      <c r="E2988" s="208">
        <v>11208701</v>
      </c>
      <c r="F2988" s="208">
        <v>1</v>
      </c>
      <c r="G2988" s="208">
        <v>0</v>
      </c>
    </row>
    <row r="2989" spans="4:7">
      <c r="D2989" s="211" t="s">
        <v>1960</v>
      </c>
      <c r="E2989" s="208">
        <v>4768626</v>
      </c>
      <c r="F2989" s="208">
        <v>1104978</v>
      </c>
      <c r="G2989" s="208">
        <v>1104976.57</v>
      </c>
    </row>
    <row r="2990" spans="4:7">
      <c r="D2990" s="212" t="s">
        <v>1961</v>
      </c>
      <c r="E2990" s="208">
        <v>4768626</v>
      </c>
      <c r="F2990" s="208">
        <v>1104978</v>
      </c>
      <c r="G2990" s="208">
        <v>1104976.57</v>
      </c>
    </row>
    <row r="2991" spans="4:7">
      <c r="D2991" s="211" t="s">
        <v>1962</v>
      </c>
      <c r="E2991" s="208">
        <v>11208701</v>
      </c>
      <c r="F2991" s="208">
        <v>2473133</v>
      </c>
      <c r="G2991" s="208">
        <v>2473131.88</v>
      </c>
    </row>
    <row r="2992" spans="4:7">
      <c r="D2992" s="212" t="s">
        <v>1963</v>
      </c>
      <c r="E2992" s="208">
        <v>11208701</v>
      </c>
      <c r="F2992" s="208">
        <v>2473133</v>
      </c>
      <c r="G2992" s="208">
        <v>2473131.88</v>
      </c>
    </row>
    <row r="2993" spans="4:7">
      <c r="D2993" s="211" t="s">
        <v>524</v>
      </c>
      <c r="E2993" s="208">
        <v>22368479</v>
      </c>
      <c r="F2993" s="208">
        <v>53688976.030000001</v>
      </c>
      <c r="G2993" s="208">
        <v>40074159.32</v>
      </c>
    </row>
    <row r="2994" spans="4:7">
      <c r="D2994" s="212" t="s">
        <v>871</v>
      </c>
      <c r="E2994" s="208">
        <v>22368479</v>
      </c>
      <c r="F2994" s="208">
        <v>53688976.030000001</v>
      </c>
      <c r="G2994" s="208">
        <v>40074159.32</v>
      </c>
    </row>
    <row r="2995" spans="4:7">
      <c r="D2995" s="211" t="s">
        <v>3902</v>
      </c>
      <c r="E2995" s="208">
        <v>6731551</v>
      </c>
      <c r="F2995" s="208">
        <v>1523285</v>
      </c>
      <c r="G2995" s="208">
        <v>1523283.76</v>
      </c>
    </row>
    <row r="2996" spans="4:7">
      <c r="D2996" s="212" t="s">
        <v>1964</v>
      </c>
      <c r="E2996" s="208">
        <v>6731551</v>
      </c>
      <c r="F2996" s="208">
        <v>1523285</v>
      </c>
      <c r="G2996" s="208">
        <v>1523283.76</v>
      </c>
    </row>
    <row r="2997" spans="4:7">
      <c r="D2997" s="211" t="s">
        <v>1965</v>
      </c>
      <c r="E2997" s="208">
        <v>6731551</v>
      </c>
      <c r="F2997" s="208">
        <v>1523285</v>
      </c>
      <c r="G2997" s="208">
        <v>1523283.76</v>
      </c>
    </row>
    <row r="2998" spans="4:7">
      <c r="D2998" s="212" t="s">
        <v>1966</v>
      </c>
      <c r="E2998" s="208">
        <v>6731551</v>
      </c>
      <c r="F2998" s="208">
        <v>1523285</v>
      </c>
      <c r="G2998" s="208">
        <v>1523283.76</v>
      </c>
    </row>
    <row r="2999" spans="4:7">
      <c r="D2999" s="211" t="s">
        <v>1967</v>
      </c>
      <c r="E2999" s="208">
        <v>4768626</v>
      </c>
      <c r="F2999" s="208">
        <v>1364160.44</v>
      </c>
      <c r="G2999" s="208">
        <v>1364158.89</v>
      </c>
    </row>
    <row r="3000" spans="4:7">
      <c r="D3000" s="212" t="s">
        <v>1968</v>
      </c>
      <c r="E3000" s="208">
        <v>4768626</v>
      </c>
      <c r="F3000" s="208">
        <v>1364160.44</v>
      </c>
      <c r="G3000" s="208">
        <v>1364158.89</v>
      </c>
    </row>
    <row r="3001" spans="4:7">
      <c r="D3001" s="211" t="s">
        <v>1969</v>
      </c>
      <c r="E3001" s="208">
        <v>11208701</v>
      </c>
      <c r="F3001" s="208">
        <v>2464947.17</v>
      </c>
      <c r="G3001" s="208">
        <v>2464945.83</v>
      </c>
    </row>
    <row r="3002" spans="4:7">
      <c r="D3002" s="212" t="s">
        <v>1970</v>
      </c>
      <c r="E3002" s="208">
        <v>11208701</v>
      </c>
      <c r="F3002" s="208">
        <v>2464947.17</v>
      </c>
      <c r="G3002" s="208">
        <v>2464945.83</v>
      </c>
    </row>
    <row r="3003" spans="4:7">
      <c r="D3003" s="211" t="s">
        <v>1971</v>
      </c>
      <c r="E3003" s="208">
        <v>4768626</v>
      </c>
      <c r="F3003" s="208">
        <v>1364160.42</v>
      </c>
      <c r="G3003" s="208">
        <v>1364158.89</v>
      </c>
    </row>
    <row r="3004" spans="4:7">
      <c r="D3004" s="212" t="s">
        <v>1972</v>
      </c>
      <c r="E3004" s="208">
        <v>4768626</v>
      </c>
      <c r="F3004" s="208">
        <v>1364160.42</v>
      </c>
      <c r="G3004" s="208">
        <v>1364158.89</v>
      </c>
    </row>
    <row r="3005" spans="4:7">
      <c r="D3005" s="211" t="s">
        <v>1973</v>
      </c>
      <c r="E3005" s="208">
        <v>11208701</v>
      </c>
      <c r="F3005" s="208">
        <v>1721789</v>
      </c>
      <c r="G3005" s="208">
        <v>1721785.53</v>
      </c>
    </row>
    <row r="3006" spans="4:7">
      <c r="D3006" s="212" t="s">
        <v>1974</v>
      </c>
      <c r="E3006" s="208">
        <v>11208701</v>
      </c>
      <c r="F3006" s="208">
        <v>1721789</v>
      </c>
      <c r="G3006" s="208">
        <v>1721785.53</v>
      </c>
    </row>
    <row r="3007" spans="4:7">
      <c r="D3007" s="211" t="s">
        <v>3901</v>
      </c>
      <c r="E3007" s="208">
        <v>6731551</v>
      </c>
      <c r="F3007" s="208">
        <v>2907757.46</v>
      </c>
      <c r="G3007" s="208">
        <v>2907756.89</v>
      </c>
    </row>
    <row r="3008" spans="4:7">
      <c r="D3008" s="212" t="s">
        <v>1975</v>
      </c>
      <c r="E3008" s="208">
        <v>6731551</v>
      </c>
      <c r="F3008" s="208">
        <v>2907757.46</v>
      </c>
      <c r="G3008" s="208">
        <v>2907756.89</v>
      </c>
    </row>
    <row r="3009" spans="4:7">
      <c r="D3009" s="211" t="s">
        <v>3900</v>
      </c>
      <c r="E3009" s="208">
        <v>89494061</v>
      </c>
      <c r="F3009" s="208">
        <v>0</v>
      </c>
      <c r="G3009" s="208">
        <v>0</v>
      </c>
    </row>
    <row r="3010" spans="4:7">
      <c r="D3010" s="212" t="s">
        <v>876</v>
      </c>
      <c r="E3010" s="208">
        <v>89494061</v>
      </c>
      <c r="F3010" s="208">
        <v>0</v>
      </c>
      <c r="G3010" s="208">
        <v>0</v>
      </c>
    </row>
    <row r="3011" spans="4:7">
      <c r="D3011" s="211" t="s">
        <v>525</v>
      </c>
      <c r="E3011" s="208">
        <v>41235553</v>
      </c>
      <c r="F3011" s="208">
        <v>92077856.359999999</v>
      </c>
      <c r="G3011" s="208">
        <v>51859549.189999998</v>
      </c>
    </row>
    <row r="3012" spans="4:7">
      <c r="D3012" s="212" t="s">
        <v>872</v>
      </c>
      <c r="E3012" s="208">
        <v>41235553</v>
      </c>
      <c r="F3012" s="208">
        <v>92077856.359999999</v>
      </c>
      <c r="G3012" s="208">
        <v>51859549.189999998</v>
      </c>
    </row>
    <row r="3013" spans="4:7">
      <c r="D3013" s="211" t="s">
        <v>1976</v>
      </c>
      <c r="E3013" s="208">
        <v>6731551</v>
      </c>
      <c r="F3013" s="208">
        <v>1721787.62</v>
      </c>
      <c r="G3013" s="208">
        <v>1721785.52</v>
      </c>
    </row>
    <row r="3014" spans="4:7">
      <c r="D3014" s="212" t="s">
        <v>1977</v>
      </c>
      <c r="E3014" s="208">
        <v>6731551</v>
      </c>
      <c r="F3014" s="208">
        <v>1721787.62</v>
      </c>
      <c r="G3014" s="208">
        <v>1721785.52</v>
      </c>
    </row>
    <row r="3015" spans="4:7">
      <c r="D3015" s="211" t="s">
        <v>1978</v>
      </c>
      <c r="E3015" s="208">
        <v>11208701</v>
      </c>
      <c r="F3015" s="208">
        <v>1721789</v>
      </c>
      <c r="G3015" s="208">
        <v>1721785.52</v>
      </c>
    </row>
    <row r="3016" spans="4:7">
      <c r="D3016" s="212" t="s">
        <v>1979</v>
      </c>
      <c r="E3016" s="208">
        <v>11208701</v>
      </c>
      <c r="F3016" s="208">
        <v>1721789</v>
      </c>
      <c r="G3016" s="208">
        <v>1721785.52</v>
      </c>
    </row>
    <row r="3017" spans="4:7">
      <c r="D3017" s="211" t="s">
        <v>1980</v>
      </c>
      <c r="E3017" s="208">
        <v>11208701</v>
      </c>
      <c r="F3017" s="208">
        <v>1203133.3600000001</v>
      </c>
      <c r="G3017" s="208">
        <v>1203124.6100000001</v>
      </c>
    </row>
    <row r="3018" spans="4:7">
      <c r="D3018" s="212" t="s">
        <v>1981</v>
      </c>
      <c r="E3018" s="208">
        <v>11208701</v>
      </c>
      <c r="F3018" s="208">
        <v>1203133.3600000001</v>
      </c>
      <c r="G3018" s="208">
        <v>1203124.6100000001</v>
      </c>
    </row>
    <row r="3019" spans="4:7">
      <c r="D3019" s="211" t="s">
        <v>3899</v>
      </c>
      <c r="E3019" s="208">
        <v>11208701</v>
      </c>
      <c r="F3019" s="208">
        <v>1688353.35</v>
      </c>
      <c r="G3019" s="208">
        <v>1688348.2</v>
      </c>
    </row>
    <row r="3020" spans="4:7">
      <c r="D3020" s="212" t="s">
        <v>1982</v>
      </c>
      <c r="E3020" s="208">
        <v>11208701</v>
      </c>
      <c r="F3020" s="208">
        <v>1688353.35</v>
      </c>
      <c r="G3020" s="208">
        <v>1688348.2</v>
      </c>
    </row>
    <row r="3021" spans="4:7">
      <c r="D3021" s="211" t="s">
        <v>526</v>
      </c>
      <c r="E3021" s="208">
        <v>112581153</v>
      </c>
      <c r="F3021" s="208">
        <v>307903858.70999998</v>
      </c>
      <c r="G3021" s="208">
        <v>235079950.91</v>
      </c>
    </row>
    <row r="3022" spans="4:7">
      <c r="D3022" s="212" t="s">
        <v>873</v>
      </c>
      <c r="E3022" s="208">
        <v>112581153</v>
      </c>
      <c r="F3022" s="208">
        <v>307903858.70999998</v>
      </c>
      <c r="G3022" s="208">
        <v>235079950.91</v>
      </c>
    </row>
    <row r="3023" spans="4:7">
      <c r="D3023" s="211" t="s">
        <v>1983</v>
      </c>
      <c r="E3023" s="208">
        <v>4768626</v>
      </c>
      <c r="F3023" s="208">
        <v>2473677.06</v>
      </c>
      <c r="G3023" s="208">
        <v>2473676.6800000002</v>
      </c>
    </row>
    <row r="3024" spans="4:7">
      <c r="D3024" s="212" t="s">
        <v>1984</v>
      </c>
      <c r="E3024" s="208">
        <v>4768626</v>
      </c>
      <c r="F3024" s="208">
        <v>2473677.06</v>
      </c>
      <c r="G3024" s="208">
        <v>2473676.6800000002</v>
      </c>
    </row>
    <row r="3025" spans="4:7">
      <c r="D3025" s="211" t="s">
        <v>1985</v>
      </c>
      <c r="E3025" s="208">
        <v>6731551</v>
      </c>
      <c r="F3025" s="208">
        <v>2473681.0099999998</v>
      </c>
      <c r="G3025" s="208">
        <v>2473676.67</v>
      </c>
    </row>
    <row r="3026" spans="4:7">
      <c r="D3026" s="212" t="s">
        <v>1986</v>
      </c>
      <c r="E3026" s="208">
        <v>6731551</v>
      </c>
      <c r="F3026" s="208">
        <v>2473681.0099999998</v>
      </c>
      <c r="G3026" s="208">
        <v>2473676.67</v>
      </c>
    </row>
    <row r="3027" spans="4:7">
      <c r="D3027" s="211" t="s">
        <v>1987</v>
      </c>
      <c r="E3027" s="208">
        <v>11208701</v>
      </c>
      <c r="F3027" s="208">
        <v>10132201</v>
      </c>
      <c r="G3027" s="208">
        <v>0</v>
      </c>
    </row>
    <row r="3028" spans="4:7">
      <c r="D3028" s="212" t="s">
        <v>1988</v>
      </c>
      <c r="E3028" s="208">
        <v>11208701</v>
      </c>
      <c r="F3028" s="208">
        <v>10132201</v>
      </c>
      <c r="G3028" s="208">
        <v>0</v>
      </c>
    </row>
    <row r="3029" spans="4:7">
      <c r="D3029" s="211" t="s">
        <v>1989</v>
      </c>
      <c r="E3029" s="208">
        <v>11208701</v>
      </c>
      <c r="F3029" s="208">
        <v>10132201</v>
      </c>
      <c r="G3029" s="208">
        <v>3808017.08</v>
      </c>
    </row>
    <row r="3030" spans="4:7">
      <c r="D3030" s="212" t="s">
        <v>1990</v>
      </c>
      <c r="E3030" s="208">
        <v>11208701</v>
      </c>
      <c r="F3030" s="208">
        <v>10132201</v>
      </c>
      <c r="G3030" s="208">
        <v>3808017.08</v>
      </c>
    </row>
    <row r="3031" spans="4:7">
      <c r="D3031" s="211" t="s">
        <v>1991</v>
      </c>
      <c r="E3031" s="208">
        <v>4768626</v>
      </c>
      <c r="F3031" s="208">
        <v>4567326</v>
      </c>
      <c r="G3031" s="208">
        <v>1519763.98</v>
      </c>
    </row>
    <row r="3032" spans="4:7">
      <c r="D3032" s="212" t="s">
        <v>1992</v>
      </c>
      <c r="E3032" s="208">
        <v>4768626</v>
      </c>
      <c r="F3032" s="208">
        <v>4567326</v>
      </c>
      <c r="G3032" s="208">
        <v>1519763.98</v>
      </c>
    </row>
    <row r="3033" spans="4:7">
      <c r="D3033" s="211" t="s">
        <v>527</v>
      </c>
      <c r="E3033" s="208">
        <v>49666591</v>
      </c>
      <c r="F3033" s="208">
        <v>26931158.879999999</v>
      </c>
      <c r="G3033" s="208">
        <v>20606971.079999998</v>
      </c>
    </row>
    <row r="3034" spans="4:7">
      <c r="D3034" s="212" t="s">
        <v>874</v>
      </c>
      <c r="E3034" s="208">
        <v>38457890</v>
      </c>
      <c r="F3034" s="208">
        <v>16798957.879999999</v>
      </c>
      <c r="G3034" s="208">
        <v>16798954</v>
      </c>
    </row>
    <row r="3035" spans="4:7">
      <c r="D3035" s="212" t="s">
        <v>1993</v>
      </c>
      <c r="E3035" s="208">
        <v>11208701</v>
      </c>
      <c r="F3035" s="208">
        <v>10132201</v>
      </c>
      <c r="G3035" s="208">
        <v>3808017.08</v>
      </c>
    </row>
    <row r="3036" spans="4:7">
      <c r="D3036" s="211" t="s">
        <v>1994</v>
      </c>
      <c r="E3036" s="208">
        <v>4768626</v>
      </c>
      <c r="F3036" s="208">
        <v>4945576</v>
      </c>
      <c r="G3036" s="208">
        <v>4893203.96</v>
      </c>
    </row>
    <row r="3037" spans="4:7">
      <c r="D3037" s="212" t="s">
        <v>1995</v>
      </c>
      <c r="E3037" s="208">
        <v>4768626</v>
      </c>
      <c r="F3037" s="208">
        <v>4945576</v>
      </c>
      <c r="G3037" s="208">
        <v>4893203.96</v>
      </c>
    </row>
    <row r="3038" spans="4:7">
      <c r="D3038" s="211" t="s">
        <v>1996</v>
      </c>
      <c r="E3038" s="208">
        <v>11208701</v>
      </c>
      <c r="F3038" s="208">
        <v>11208701</v>
      </c>
      <c r="G3038" s="208">
        <v>3739770.98</v>
      </c>
    </row>
    <row r="3039" spans="4:7">
      <c r="D3039" s="212" t="s">
        <v>1997</v>
      </c>
      <c r="E3039" s="208">
        <v>11208701</v>
      </c>
      <c r="F3039" s="208">
        <v>11208701</v>
      </c>
      <c r="G3039" s="208">
        <v>3739770.98</v>
      </c>
    </row>
    <row r="3040" spans="4:7">
      <c r="D3040" s="211" t="s">
        <v>1998</v>
      </c>
      <c r="E3040" s="208">
        <v>11208701</v>
      </c>
      <c r="F3040" s="208">
        <v>11208701</v>
      </c>
      <c r="G3040" s="208">
        <v>6216369.5300000003</v>
      </c>
    </row>
    <row r="3041" spans="4:7">
      <c r="D3041" s="212" t="s">
        <v>1999</v>
      </c>
      <c r="E3041" s="208">
        <v>11208701</v>
      </c>
      <c r="F3041" s="208">
        <v>11208701</v>
      </c>
      <c r="G3041" s="208">
        <v>6216369.5300000003</v>
      </c>
    </row>
    <row r="3042" spans="4:7">
      <c r="D3042" s="211" t="s">
        <v>2721</v>
      </c>
      <c r="E3042" s="208">
        <v>4768626</v>
      </c>
      <c r="F3042" s="208">
        <v>4768626</v>
      </c>
      <c r="G3042" s="208">
        <v>1118299.93</v>
      </c>
    </row>
    <row r="3043" spans="4:7">
      <c r="D3043" s="212" t="s">
        <v>2000</v>
      </c>
      <c r="E3043" s="208">
        <v>4768626</v>
      </c>
      <c r="F3043" s="208">
        <v>4768626</v>
      </c>
      <c r="G3043" s="208">
        <v>1118299.93</v>
      </c>
    </row>
    <row r="3044" spans="4:7">
      <c r="D3044" s="211" t="s">
        <v>2001</v>
      </c>
      <c r="E3044" s="208">
        <v>6731551</v>
      </c>
      <c r="F3044" s="208">
        <v>6306251</v>
      </c>
      <c r="G3044" s="208">
        <v>2096163.27</v>
      </c>
    </row>
    <row r="3045" spans="4:7">
      <c r="D3045" s="212" t="s">
        <v>2002</v>
      </c>
      <c r="E3045" s="208">
        <v>6731551</v>
      </c>
      <c r="F3045" s="208">
        <v>6306251</v>
      </c>
      <c r="G3045" s="208">
        <v>2096163.27</v>
      </c>
    </row>
    <row r="3046" spans="4:7">
      <c r="D3046" s="211" t="s">
        <v>2003</v>
      </c>
      <c r="E3046" s="208">
        <v>11208701</v>
      </c>
      <c r="F3046" s="208">
        <v>6817775.8799999999</v>
      </c>
      <c r="G3046" s="208">
        <v>3728243.6</v>
      </c>
    </row>
    <row r="3047" spans="4:7">
      <c r="D3047" s="212" t="s">
        <v>2004</v>
      </c>
      <c r="E3047" s="208">
        <v>11208701</v>
      </c>
      <c r="F3047" s="208">
        <v>6817775.8799999999</v>
      </c>
      <c r="G3047" s="208">
        <v>3728243.6</v>
      </c>
    </row>
    <row r="3048" spans="4:7">
      <c r="D3048" s="211" t="s">
        <v>2005</v>
      </c>
      <c r="E3048" s="208">
        <v>11208701</v>
      </c>
      <c r="F3048" s="208">
        <v>9878201</v>
      </c>
      <c r="G3048" s="208">
        <v>3728243.6</v>
      </c>
    </row>
    <row r="3049" spans="4:7">
      <c r="D3049" s="212" t="s">
        <v>2006</v>
      </c>
      <c r="E3049" s="208">
        <v>11208701</v>
      </c>
      <c r="F3049" s="208">
        <v>9878201</v>
      </c>
      <c r="G3049" s="208">
        <v>3728243.6</v>
      </c>
    </row>
    <row r="3050" spans="4:7">
      <c r="D3050" s="211" t="s">
        <v>2007</v>
      </c>
      <c r="E3050" s="208">
        <v>4768626</v>
      </c>
      <c r="F3050" s="208">
        <v>4463626</v>
      </c>
      <c r="G3050" s="208">
        <v>0</v>
      </c>
    </row>
    <row r="3051" spans="4:7">
      <c r="D3051" s="212" t="s">
        <v>2008</v>
      </c>
      <c r="E3051" s="208">
        <v>4768626</v>
      </c>
      <c r="F3051" s="208">
        <v>4463626</v>
      </c>
      <c r="G3051" s="208">
        <v>0</v>
      </c>
    </row>
    <row r="3052" spans="4:7">
      <c r="D3052" s="211" t="s">
        <v>2009</v>
      </c>
      <c r="E3052" s="208">
        <v>11208701</v>
      </c>
      <c r="F3052" s="208">
        <v>11208701</v>
      </c>
      <c r="G3052" s="208">
        <v>6606107.3099999996</v>
      </c>
    </row>
    <row r="3053" spans="4:7">
      <c r="D3053" s="212" t="s">
        <v>2010</v>
      </c>
      <c r="E3053" s="208">
        <v>11208701</v>
      </c>
      <c r="F3053" s="208">
        <v>11208701</v>
      </c>
      <c r="G3053" s="208">
        <v>6606107.3099999996</v>
      </c>
    </row>
    <row r="3054" spans="4:7">
      <c r="D3054" s="211" t="s">
        <v>2011</v>
      </c>
      <c r="E3054" s="208">
        <v>11208701</v>
      </c>
      <c r="F3054" s="208">
        <v>11208701</v>
      </c>
      <c r="G3054" s="208">
        <v>6606107.3099999996</v>
      </c>
    </row>
    <row r="3055" spans="4:7">
      <c r="D3055" s="212" t="s">
        <v>2012</v>
      </c>
      <c r="E3055" s="208">
        <v>11208701</v>
      </c>
      <c r="F3055" s="208">
        <v>11208701</v>
      </c>
      <c r="G3055" s="208">
        <v>6606107.3099999996</v>
      </c>
    </row>
    <row r="3056" spans="4:7">
      <c r="D3056" s="211" t="s">
        <v>528</v>
      </c>
      <c r="E3056" s="208">
        <v>32649233</v>
      </c>
      <c r="F3056" s="208">
        <v>0</v>
      </c>
      <c r="G3056" s="208">
        <v>0</v>
      </c>
    </row>
    <row r="3057" spans="4:7">
      <c r="D3057" s="212" t="s">
        <v>875</v>
      </c>
      <c r="E3057" s="208">
        <v>32649233</v>
      </c>
      <c r="F3057" s="208">
        <v>0</v>
      </c>
      <c r="G3057" s="208">
        <v>0</v>
      </c>
    </row>
    <row r="3058" spans="4:7">
      <c r="D3058" s="211" t="s">
        <v>3898</v>
      </c>
      <c r="E3058" s="208">
        <v>4768626</v>
      </c>
      <c r="F3058" s="208">
        <v>4768626</v>
      </c>
      <c r="G3058" s="208">
        <v>1123454.27</v>
      </c>
    </row>
    <row r="3059" spans="4:7">
      <c r="D3059" s="212" t="s">
        <v>2013</v>
      </c>
      <c r="E3059" s="208">
        <v>4768626</v>
      </c>
      <c r="F3059" s="208">
        <v>4768626</v>
      </c>
      <c r="G3059" s="208">
        <v>1123454.27</v>
      </c>
    </row>
    <row r="3060" spans="4:7">
      <c r="D3060" s="211" t="s">
        <v>529</v>
      </c>
      <c r="E3060" s="208">
        <v>47760412</v>
      </c>
      <c r="F3060" s="208">
        <v>0</v>
      </c>
      <c r="G3060" s="208">
        <v>0</v>
      </c>
    </row>
    <row r="3061" spans="4:7">
      <c r="D3061" s="212" t="s">
        <v>877</v>
      </c>
      <c r="E3061" s="208">
        <v>47760412</v>
      </c>
      <c r="F3061" s="208">
        <v>0</v>
      </c>
      <c r="G3061" s="208">
        <v>0</v>
      </c>
    </row>
    <row r="3062" spans="4:7">
      <c r="D3062" s="211" t="s">
        <v>3897</v>
      </c>
      <c r="E3062" s="208">
        <v>11208701</v>
      </c>
      <c r="F3062" s="208">
        <v>11208701</v>
      </c>
      <c r="G3062" s="208">
        <v>6606107.3200000003</v>
      </c>
    </row>
    <row r="3063" spans="4:7">
      <c r="D3063" s="212" t="s">
        <v>2014</v>
      </c>
      <c r="E3063" s="208">
        <v>11208701</v>
      </c>
      <c r="F3063" s="208">
        <v>11208701</v>
      </c>
      <c r="G3063" s="208">
        <v>6606107.3200000003</v>
      </c>
    </row>
    <row r="3064" spans="4:7">
      <c r="D3064" s="211" t="s">
        <v>2015</v>
      </c>
      <c r="E3064" s="208">
        <v>4768626</v>
      </c>
      <c r="F3064" s="208">
        <v>2509027.75</v>
      </c>
      <c r="G3064" s="208">
        <v>2509026.75</v>
      </c>
    </row>
    <row r="3065" spans="4:7">
      <c r="D3065" s="212" t="s">
        <v>2016</v>
      </c>
      <c r="E3065" s="208">
        <v>4768626</v>
      </c>
      <c r="F3065" s="208">
        <v>2509027.75</v>
      </c>
      <c r="G3065" s="208">
        <v>2509026.75</v>
      </c>
    </row>
    <row r="3066" spans="4:7">
      <c r="D3066" s="211" t="s">
        <v>2017</v>
      </c>
      <c r="E3066" s="208">
        <v>11208701</v>
      </c>
      <c r="F3066" s="208">
        <v>2509027.75</v>
      </c>
      <c r="G3066" s="208">
        <v>2509026.75</v>
      </c>
    </row>
    <row r="3067" spans="4:7">
      <c r="D3067" s="212" t="s">
        <v>2018</v>
      </c>
      <c r="E3067" s="208">
        <v>11208701</v>
      </c>
      <c r="F3067" s="208">
        <v>2509027.75</v>
      </c>
      <c r="G3067" s="208">
        <v>2509026.75</v>
      </c>
    </row>
    <row r="3068" spans="4:7">
      <c r="D3068" s="211" t="s">
        <v>2019</v>
      </c>
      <c r="E3068" s="208">
        <v>11208701</v>
      </c>
      <c r="F3068" s="208">
        <v>2509027.75</v>
      </c>
      <c r="G3068" s="208">
        <v>2509026.75</v>
      </c>
    </row>
    <row r="3069" spans="4:7">
      <c r="D3069" s="212" t="s">
        <v>2020</v>
      </c>
      <c r="E3069" s="208">
        <v>11208701</v>
      </c>
      <c r="F3069" s="208">
        <v>2509027.75</v>
      </c>
      <c r="G3069" s="208">
        <v>2509026.75</v>
      </c>
    </row>
    <row r="3070" spans="4:7">
      <c r="D3070" s="211" t="s">
        <v>3896</v>
      </c>
      <c r="E3070" s="208">
        <v>0</v>
      </c>
      <c r="F3070" s="208">
        <v>5790645.7199999997</v>
      </c>
      <c r="G3070" s="208">
        <v>4632515.78</v>
      </c>
    </row>
    <row r="3071" spans="4:7">
      <c r="D3071" s="212" t="s">
        <v>3126</v>
      </c>
      <c r="E3071" s="208">
        <v>0</v>
      </c>
      <c r="F3071" s="208">
        <v>5790645.7199999997</v>
      </c>
      <c r="G3071" s="208">
        <v>4632515.78</v>
      </c>
    </row>
    <row r="3072" spans="4:7">
      <c r="D3072" s="211" t="s">
        <v>2021</v>
      </c>
      <c r="E3072" s="208">
        <v>11208701</v>
      </c>
      <c r="F3072" s="208">
        <v>1111733.6200000001</v>
      </c>
      <c r="G3072" s="208">
        <v>1111733.6200000001</v>
      </c>
    </row>
    <row r="3073" spans="4:7">
      <c r="D3073" s="212" t="s">
        <v>2022</v>
      </c>
      <c r="E3073" s="208">
        <v>11208701</v>
      </c>
      <c r="F3073" s="208">
        <v>1111733.6200000001</v>
      </c>
      <c r="G3073" s="208">
        <v>1111733.6200000001</v>
      </c>
    </row>
    <row r="3074" spans="4:7">
      <c r="D3074" s="211" t="s">
        <v>2023</v>
      </c>
      <c r="E3074" s="208">
        <v>11208701</v>
      </c>
      <c r="F3074" s="208">
        <v>2521954.62</v>
      </c>
      <c r="G3074" s="208">
        <v>2521954.12</v>
      </c>
    </row>
    <row r="3075" spans="4:7">
      <c r="D3075" s="212" t="s">
        <v>2024</v>
      </c>
      <c r="E3075" s="208">
        <v>11208701</v>
      </c>
      <c r="F3075" s="208">
        <v>2521954.62</v>
      </c>
      <c r="G3075" s="208">
        <v>2521954.12</v>
      </c>
    </row>
    <row r="3076" spans="4:7">
      <c r="D3076" s="211" t="s">
        <v>2025</v>
      </c>
      <c r="E3076" s="208">
        <v>4768626</v>
      </c>
      <c r="F3076" s="208">
        <v>1072940.94</v>
      </c>
      <c r="G3076" s="208">
        <v>1072940.79</v>
      </c>
    </row>
    <row r="3077" spans="4:7">
      <c r="D3077" s="212" t="s">
        <v>2026</v>
      </c>
      <c r="E3077" s="208">
        <v>4768626</v>
      </c>
      <c r="F3077" s="208">
        <v>1072940.94</v>
      </c>
      <c r="G3077" s="208">
        <v>1072940.79</v>
      </c>
    </row>
    <row r="3078" spans="4:7">
      <c r="D3078" s="211" t="s">
        <v>2027</v>
      </c>
      <c r="E3078" s="208">
        <v>11208701</v>
      </c>
      <c r="F3078" s="208">
        <v>2521955.63</v>
      </c>
      <c r="G3078" s="208">
        <v>2521954.13</v>
      </c>
    </row>
    <row r="3079" spans="4:7">
      <c r="D3079" s="212" t="s">
        <v>2028</v>
      </c>
      <c r="E3079" s="208">
        <v>11208701</v>
      </c>
      <c r="F3079" s="208">
        <v>2521955.63</v>
      </c>
      <c r="G3079" s="208">
        <v>2521954.13</v>
      </c>
    </row>
    <row r="3080" spans="4:7">
      <c r="D3080" s="211" t="s">
        <v>2029</v>
      </c>
      <c r="E3080" s="208">
        <v>6731551</v>
      </c>
      <c r="F3080" s="208">
        <v>1514599.15</v>
      </c>
      <c r="G3080" s="208">
        <v>1514598.83</v>
      </c>
    </row>
    <row r="3081" spans="4:7">
      <c r="D3081" s="212" t="s">
        <v>2030</v>
      </c>
      <c r="E3081" s="208">
        <v>6731551</v>
      </c>
      <c r="F3081" s="208">
        <v>1514599.15</v>
      </c>
      <c r="G3081" s="208">
        <v>1514598.83</v>
      </c>
    </row>
    <row r="3082" spans="4:7">
      <c r="D3082" s="211" t="s">
        <v>2031</v>
      </c>
      <c r="E3082" s="208">
        <v>6731551</v>
      </c>
      <c r="F3082" s="208">
        <v>6467451</v>
      </c>
      <c r="G3082" s="208">
        <v>0</v>
      </c>
    </row>
    <row r="3083" spans="4:7">
      <c r="D3083" s="212" t="s">
        <v>2032</v>
      </c>
      <c r="E3083" s="208">
        <v>6731551</v>
      </c>
      <c r="F3083" s="208">
        <v>6467451</v>
      </c>
      <c r="G3083" s="208">
        <v>0</v>
      </c>
    </row>
    <row r="3084" spans="4:7">
      <c r="D3084" s="211" t="s">
        <v>3895</v>
      </c>
      <c r="E3084" s="208">
        <v>0</v>
      </c>
      <c r="F3084" s="208">
        <v>5986885.4400000004</v>
      </c>
      <c r="G3084" s="208">
        <v>0</v>
      </c>
    </row>
    <row r="3085" spans="4:7">
      <c r="D3085" s="212" t="s">
        <v>3300</v>
      </c>
      <c r="E3085" s="208">
        <v>0</v>
      </c>
      <c r="F3085" s="208">
        <v>5986885.4400000004</v>
      </c>
      <c r="G3085" s="208">
        <v>0</v>
      </c>
    </row>
    <row r="3086" spans="4:7">
      <c r="D3086" s="211" t="s">
        <v>2722</v>
      </c>
      <c r="E3086" s="208">
        <v>4768626</v>
      </c>
      <c r="F3086" s="208">
        <v>4561026</v>
      </c>
      <c r="G3086" s="208">
        <v>1416170.26</v>
      </c>
    </row>
    <row r="3087" spans="4:7">
      <c r="D3087" s="212" t="s">
        <v>2033</v>
      </c>
      <c r="E3087" s="208">
        <v>4768626</v>
      </c>
      <c r="F3087" s="208">
        <v>4561026</v>
      </c>
      <c r="G3087" s="208">
        <v>1416170.26</v>
      </c>
    </row>
    <row r="3088" spans="4:7">
      <c r="D3088" s="211" t="s">
        <v>3894</v>
      </c>
      <c r="E3088" s="208">
        <v>300721032</v>
      </c>
      <c r="F3088" s="208">
        <v>246430017</v>
      </c>
      <c r="G3088" s="208">
        <v>235428856.07999998</v>
      </c>
    </row>
    <row r="3089" spans="4:7">
      <c r="D3089" s="212" t="s">
        <v>2663</v>
      </c>
      <c r="E3089" s="208">
        <v>300721032</v>
      </c>
      <c r="F3089" s="208">
        <v>246430017</v>
      </c>
      <c r="G3089" s="208">
        <v>235428856.07999998</v>
      </c>
    </row>
    <row r="3090" spans="4:7">
      <c r="D3090" s="211" t="s">
        <v>2034</v>
      </c>
      <c r="E3090" s="208">
        <v>6731551</v>
      </c>
      <c r="F3090" s="208">
        <v>6467451</v>
      </c>
      <c r="G3090" s="208">
        <v>2270604.71</v>
      </c>
    </row>
    <row r="3091" spans="4:7">
      <c r="D3091" s="212" t="s">
        <v>2035</v>
      </c>
      <c r="E3091" s="208">
        <v>6731551</v>
      </c>
      <c r="F3091" s="208">
        <v>6467451</v>
      </c>
      <c r="G3091" s="208">
        <v>2270604.71</v>
      </c>
    </row>
    <row r="3092" spans="4:7">
      <c r="D3092" s="211" t="s">
        <v>2036</v>
      </c>
      <c r="E3092" s="208">
        <v>6731551</v>
      </c>
      <c r="F3092" s="208">
        <v>6467451</v>
      </c>
      <c r="G3092" s="208">
        <v>2270604.71</v>
      </c>
    </row>
    <row r="3093" spans="4:7">
      <c r="D3093" s="212" t="s">
        <v>2037</v>
      </c>
      <c r="E3093" s="208">
        <v>6731551</v>
      </c>
      <c r="F3093" s="208">
        <v>6467451</v>
      </c>
      <c r="G3093" s="208">
        <v>2270604.71</v>
      </c>
    </row>
    <row r="3094" spans="4:7">
      <c r="D3094" s="211" t="s">
        <v>2038</v>
      </c>
      <c r="E3094" s="208">
        <v>6731551</v>
      </c>
      <c r="F3094" s="208">
        <v>6467451</v>
      </c>
      <c r="G3094" s="208">
        <v>0</v>
      </c>
    </row>
    <row r="3095" spans="4:7">
      <c r="D3095" s="212" t="s">
        <v>2039</v>
      </c>
      <c r="E3095" s="208">
        <v>6731551</v>
      </c>
      <c r="F3095" s="208">
        <v>6467451</v>
      </c>
      <c r="G3095" s="208">
        <v>0</v>
      </c>
    </row>
    <row r="3096" spans="4:7">
      <c r="D3096" s="211" t="s">
        <v>2040</v>
      </c>
      <c r="E3096" s="208">
        <v>6731551</v>
      </c>
      <c r="F3096" s="208">
        <v>2267437.85</v>
      </c>
      <c r="G3096" s="208">
        <v>2267436.8199999998</v>
      </c>
    </row>
    <row r="3097" spans="4:7">
      <c r="D3097" s="212" t="s">
        <v>2041</v>
      </c>
      <c r="E3097" s="208">
        <v>6731551</v>
      </c>
      <c r="F3097" s="208">
        <v>2267437.85</v>
      </c>
      <c r="G3097" s="208">
        <v>2267436.8199999998</v>
      </c>
    </row>
    <row r="3098" spans="4:7">
      <c r="D3098" s="211" t="s">
        <v>2042</v>
      </c>
      <c r="E3098" s="208">
        <v>4768626</v>
      </c>
      <c r="F3098" s="208">
        <v>1913486.1</v>
      </c>
      <c r="G3098" s="208">
        <v>1530787.28</v>
      </c>
    </row>
    <row r="3099" spans="4:7">
      <c r="D3099" s="212" t="s">
        <v>2043</v>
      </c>
      <c r="E3099" s="208">
        <v>4768626</v>
      </c>
      <c r="F3099" s="208">
        <v>1913486.1</v>
      </c>
      <c r="G3099" s="208">
        <v>1530787.28</v>
      </c>
    </row>
    <row r="3100" spans="4:7">
      <c r="D3100" s="211" t="s">
        <v>3893</v>
      </c>
      <c r="E3100" s="208">
        <v>0</v>
      </c>
      <c r="F3100" s="208">
        <v>270000001</v>
      </c>
      <c r="G3100" s="208">
        <v>180304749.38</v>
      </c>
    </row>
    <row r="3101" spans="4:7">
      <c r="D3101" s="212" t="s">
        <v>3127</v>
      </c>
      <c r="E3101" s="208">
        <v>0</v>
      </c>
      <c r="F3101" s="208">
        <v>270000001</v>
      </c>
      <c r="G3101" s="208">
        <v>180304749.38</v>
      </c>
    </row>
    <row r="3102" spans="4:7">
      <c r="D3102" s="211" t="s">
        <v>2044</v>
      </c>
      <c r="E3102" s="208">
        <v>11208701</v>
      </c>
      <c r="F3102" s="208">
        <v>3590801</v>
      </c>
      <c r="G3102" s="208">
        <v>3590796.48</v>
      </c>
    </row>
    <row r="3103" spans="4:7">
      <c r="D3103" s="212" t="s">
        <v>2045</v>
      </c>
      <c r="E3103" s="208">
        <v>11208701</v>
      </c>
      <c r="F3103" s="208">
        <v>3590801</v>
      </c>
      <c r="G3103" s="208">
        <v>3590796.48</v>
      </c>
    </row>
    <row r="3104" spans="4:7">
      <c r="D3104" s="211" t="s">
        <v>2046</v>
      </c>
      <c r="E3104" s="208">
        <v>6731551</v>
      </c>
      <c r="F3104" s="208">
        <v>2267441</v>
      </c>
      <c r="G3104" s="208">
        <v>2267436.8199999998</v>
      </c>
    </row>
    <row r="3105" spans="4:7">
      <c r="D3105" s="212" t="s">
        <v>2047</v>
      </c>
      <c r="E3105" s="208">
        <v>6731551</v>
      </c>
      <c r="F3105" s="208">
        <v>2267441</v>
      </c>
      <c r="G3105" s="208">
        <v>2267436.8199999998</v>
      </c>
    </row>
    <row r="3106" spans="4:7">
      <c r="D3106" s="211" t="s">
        <v>2048</v>
      </c>
      <c r="E3106" s="208">
        <v>4768626</v>
      </c>
      <c r="F3106" s="208">
        <v>1913486.1</v>
      </c>
      <c r="G3106" s="208">
        <v>1530787.28</v>
      </c>
    </row>
    <row r="3107" spans="4:7">
      <c r="D3107" s="212" t="s">
        <v>2049</v>
      </c>
      <c r="E3107" s="208">
        <v>4768626</v>
      </c>
      <c r="F3107" s="208">
        <v>1913486.1</v>
      </c>
      <c r="G3107" s="208">
        <v>1530787.28</v>
      </c>
    </row>
    <row r="3108" spans="4:7">
      <c r="D3108" s="211" t="s">
        <v>2050</v>
      </c>
      <c r="E3108" s="208">
        <v>11208701</v>
      </c>
      <c r="F3108" s="208">
        <v>10088001</v>
      </c>
      <c r="G3108" s="208">
        <v>4197562.68</v>
      </c>
    </row>
    <row r="3109" spans="4:7">
      <c r="D3109" s="212" t="s">
        <v>2051</v>
      </c>
      <c r="E3109" s="208">
        <v>11208701</v>
      </c>
      <c r="F3109" s="208">
        <v>10088001</v>
      </c>
      <c r="G3109" s="208">
        <v>4197562.68</v>
      </c>
    </row>
    <row r="3110" spans="4:7">
      <c r="D3110" s="211" t="s">
        <v>2052</v>
      </c>
      <c r="E3110" s="208">
        <v>11208701</v>
      </c>
      <c r="F3110" s="208">
        <v>2464947.17</v>
      </c>
      <c r="G3110" s="208">
        <v>2464945.83</v>
      </c>
    </row>
    <row r="3111" spans="4:7">
      <c r="D3111" s="212" t="s">
        <v>2053</v>
      </c>
      <c r="E3111" s="208">
        <v>11208701</v>
      </c>
      <c r="F3111" s="208">
        <v>2464947.17</v>
      </c>
      <c r="G3111" s="208">
        <v>2464945.83</v>
      </c>
    </row>
    <row r="3112" spans="4:7">
      <c r="D3112" s="209" t="s">
        <v>283</v>
      </c>
      <c r="E3112" s="210">
        <v>0</v>
      </c>
      <c r="F3112" s="210">
        <v>752780279.70000005</v>
      </c>
      <c r="G3112" s="210">
        <v>752780279</v>
      </c>
    </row>
    <row r="3113" spans="4:7">
      <c r="D3113" s="211" t="s">
        <v>3892</v>
      </c>
      <c r="E3113" s="208">
        <v>0</v>
      </c>
      <c r="F3113" s="208">
        <v>499859046.69999999</v>
      </c>
      <c r="G3113" s="208">
        <v>499859046</v>
      </c>
    </row>
    <row r="3114" spans="4:7">
      <c r="D3114" s="212" t="s">
        <v>3258</v>
      </c>
      <c r="E3114" s="208">
        <v>0</v>
      </c>
      <c r="F3114" s="208">
        <v>499859046.69999999</v>
      </c>
      <c r="G3114" s="208">
        <v>499859046</v>
      </c>
    </row>
    <row r="3115" spans="4:7">
      <c r="D3115" s="211" t="s">
        <v>3891</v>
      </c>
      <c r="E3115" s="208">
        <v>0</v>
      </c>
      <c r="F3115" s="208">
        <v>252921233</v>
      </c>
      <c r="G3115" s="208">
        <v>252921233</v>
      </c>
    </row>
    <row r="3116" spans="4:7">
      <c r="D3116" s="212" t="s">
        <v>3258</v>
      </c>
      <c r="E3116" s="208">
        <v>0</v>
      </c>
      <c r="F3116" s="208">
        <v>252921233</v>
      </c>
      <c r="G3116" s="208">
        <v>252921233</v>
      </c>
    </row>
    <row r="3117" spans="4:7">
      <c r="D3117" s="209" t="s">
        <v>298</v>
      </c>
      <c r="E3117" s="210">
        <v>1211993465</v>
      </c>
      <c r="F3117" s="210">
        <v>841992205.80999994</v>
      </c>
      <c r="G3117" s="210">
        <v>747290382.70000005</v>
      </c>
    </row>
    <row r="3118" spans="4:7">
      <c r="D3118" s="211" t="s">
        <v>3890</v>
      </c>
      <c r="E3118" s="208">
        <v>1022723262</v>
      </c>
      <c r="F3118" s="208">
        <v>712723262</v>
      </c>
      <c r="G3118" s="208">
        <v>712723262</v>
      </c>
    </row>
    <row r="3119" spans="4:7">
      <c r="D3119" s="212" t="s">
        <v>856</v>
      </c>
      <c r="E3119" s="208">
        <v>1022723262</v>
      </c>
      <c r="F3119" s="208">
        <v>712723262</v>
      </c>
      <c r="G3119" s="208">
        <v>712723262</v>
      </c>
    </row>
    <row r="3120" spans="4:7">
      <c r="D3120" s="211" t="s">
        <v>3257</v>
      </c>
      <c r="E3120" s="208">
        <v>0</v>
      </c>
      <c r="F3120" s="208">
        <v>5080000</v>
      </c>
      <c r="G3120" s="208">
        <v>3536051.01</v>
      </c>
    </row>
    <row r="3121" spans="4:7">
      <c r="D3121" s="212" t="s">
        <v>3256</v>
      </c>
      <c r="E3121" s="208">
        <v>0</v>
      </c>
      <c r="F3121" s="208">
        <v>5080000</v>
      </c>
      <c r="G3121" s="208">
        <v>3536051.01</v>
      </c>
    </row>
    <row r="3122" spans="4:7">
      <c r="D3122" s="211" t="s">
        <v>3255</v>
      </c>
      <c r="E3122" s="208">
        <v>0</v>
      </c>
      <c r="F3122" s="208">
        <v>5676481.8099999996</v>
      </c>
      <c r="G3122" s="208">
        <v>0</v>
      </c>
    </row>
    <row r="3123" spans="4:7">
      <c r="D3123" s="212" t="s">
        <v>3254</v>
      </c>
      <c r="E3123" s="208">
        <v>0</v>
      </c>
      <c r="F3123" s="208">
        <v>5676481.8099999996</v>
      </c>
      <c r="G3123" s="208">
        <v>0</v>
      </c>
    </row>
    <row r="3124" spans="4:7">
      <c r="D3124" s="211" t="s">
        <v>528</v>
      </c>
      <c r="E3124" s="208">
        <v>132489142</v>
      </c>
      <c r="F3124" s="208">
        <v>118512462</v>
      </c>
      <c r="G3124" s="208">
        <v>31031069.690000001</v>
      </c>
    </row>
    <row r="3125" spans="4:7">
      <c r="D3125" s="212" t="s">
        <v>1097</v>
      </c>
      <c r="E3125" s="208">
        <v>132489142</v>
      </c>
      <c r="F3125" s="208">
        <v>118512462</v>
      </c>
      <c r="G3125" s="208">
        <v>31031069.690000001</v>
      </c>
    </row>
    <row r="3126" spans="4:7">
      <c r="D3126" s="211" t="s">
        <v>3889</v>
      </c>
      <c r="E3126" s="208">
        <v>56781061</v>
      </c>
      <c r="F3126" s="208">
        <v>0</v>
      </c>
      <c r="G3126" s="208">
        <v>0</v>
      </c>
    </row>
    <row r="3127" spans="4:7">
      <c r="D3127" s="212" t="s">
        <v>1097</v>
      </c>
      <c r="E3127" s="208">
        <v>56781061</v>
      </c>
      <c r="F3127" s="208">
        <v>0</v>
      </c>
      <c r="G3127" s="208">
        <v>0</v>
      </c>
    </row>
    <row r="3128" spans="4:7">
      <c r="D3128" s="209" t="s">
        <v>284</v>
      </c>
      <c r="E3128" s="210">
        <v>228950000</v>
      </c>
      <c r="F3128" s="210">
        <v>16127500</v>
      </c>
      <c r="G3128" s="210">
        <v>0</v>
      </c>
    </row>
    <row r="3129" spans="4:7">
      <c r="D3129" s="211" t="s">
        <v>282</v>
      </c>
      <c r="E3129" s="208">
        <v>228950000</v>
      </c>
      <c r="F3129" s="208">
        <v>16127500</v>
      </c>
      <c r="G3129" s="208">
        <v>0</v>
      </c>
    </row>
    <row r="3130" spans="4:7">
      <c r="D3130" s="212" t="s">
        <v>878</v>
      </c>
      <c r="E3130" s="208">
        <v>228950000</v>
      </c>
      <c r="F3130" s="208">
        <v>16127500</v>
      </c>
      <c r="G3130" s="208">
        <v>0</v>
      </c>
    </row>
    <row r="3131" spans="4:7">
      <c r="D3131" s="178" t="s">
        <v>530</v>
      </c>
      <c r="E3131" s="208">
        <v>291330348</v>
      </c>
      <c r="F3131" s="208">
        <v>323506896.40999997</v>
      </c>
      <c r="G3131" s="208">
        <v>270315626.91999996</v>
      </c>
    </row>
    <row r="3132" spans="4:7">
      <c r="D3132" s="209" t="s">
        <v>281</v>
      </c>
      <c r="E3132" s="210">
        <v>291330348</v>
      </c>
      <c r="F3132" s="210">
        <v>323506896.40999997</v>
      </c>
      <c r="G3132" s="210">
        <v>270315626.91999996</v>
      </c>
    </row>
    <row r="3133" spans="4:7">
      <c r="D3133" s="211" t="s">
        <v>2054</v>
      </c>
      <c r="E3133" s="208">
        <v>5149544</v>
      </c>
      <c r="F3133" s="208">
        <v>8698861</v>
      </c>
      <c r="G3133" s="208">
        <v>8698859.8200000003</v>
      </c>
    </row>
    <row r="3134" spans="4:7">
      <c r="D3134" s="212" t="s">
        <v>2055</v>
      </c>
      <c r="E3134" s="208">
        <v>5149544</v>
      </c>
      <c r="F3134" s="208">
        <v>8698861</v>
      </c>
      <c r="G3134" s="208">
        <v>8698859.8200000003</v>
      </c>
    </row>
    <row r="3135" spans="4:7">
      <c r="D3135" s="211" t="s">
        <v>3388</v>
      </c>
      <c r="E3135" s="208">
        <v>0</v>
      </c>
      <c r="F3135" s="208">
        <v>13060765.140000001</v>
      </c>
      <c r="G3135" s="208">
        <v>13060765.140000001</v>
      </c>
    </row>
    <row r="3136" spans="4:7">
      <c r="D3136" s="212" t="s">
        <v>3387</v>
      </c>
      <c r="E3136" s="208">
        <v>0</v>
      </c>
      <c r="F3136" s="208">
        <v>13060765.140000001</v>
      </c>
      <c r="G3136" s="208">
        <v>13060765.140000001</v>
      </c>
    </row>
    <row r="3137" spans="4:7">
      <c r="D3137" s="211" t="s">
        <v>2056</v>
      </c>
      <c r="E3137" s="208">
        <v>21825563</v>
      </c>
      <c r="F3137" s="208">
        <v>1</v>
      </c>
      <c r="G3137" s="208">
        <v>0</v>
      </c>
    </row>
    <row r="3138" spans="4:7">
      <c r="D3138" s="212" t="s">
        <v>2057</v>
      </c>
      <c r="E3138" s="208">
        <v>21825563</v>
      </c>
      <c r="F3138" s="208">
        <v>1</v>
      </c>
      <c r="G3138" s="208">
        <v>0</v>
      </c>
    </row>
    <row r="3139" spans="4:7">
      <c r="D3139" s="211" t="s">
        <v>2058</v>
      </c>
      <c r="E3139" s="208">
        <v>11249055</v>
      </c>
      <c r="F3139" s="208">
        <v>1</v>
      </c>
      <c r="G3139" s="208">
        <v>0</v>
      </c>
    </row>
    <row r="3140" spans="4:7">
      <c r="D3140" s="212" t="s">
        <v>2059</v>
      </c>
      <c r="E3140" s="208">
        <v>11249055</v>
      </c>
      <c r="F3140" s="208">
        <v>1</v>
      </c>
      <c r="G3140" s="208">
        <v>0</v>
      </c>
    </row>
    <row r="3141" spans="4:7">
      <c r="D3141" s="211" t="s">
        <v>2723</v>
      </c>
      <c r="E3141" s="208">
        <v>11249055</v>
      </c>
      <c r="F3141" s="208">
        <v>2481639.85</v>
      </c>
      <c r="G3141" s="208">
        <v>2481638.98</v>
      </c>
    </row>
    <row r="3142" spans="4:7">
      <c r="D3142" s="212" t="s">
        <v>2060</v>
      </c>
      <c r="E3142" s="208">
        <v>11249055</v>
      </c>
      <c r="F3142" s="208">
        <v>2481639.85</v>
      </c>
      <c r="G3142" s="208">
        <v>2481638.98</v>
      </c>
    </row>
    <row r="3143" spans="4:7">
      <c r="D3143" s="211" t="s">
        <v>2061</v>
      </c>
      <c r="E3143" s="208">
        <v>11249055</v>
      </c>
      <c r="F3143" s="208">
        <v>2481639.86</v>
      </c>
      <c r="G3143" s="208">
        <v>2481638.9700000002</v>
      </c>
    </row>
    <row r="3144" spans="4:7">
      <c r="D3144" s="212" t="s">
        <v>2062</v>
      </c>
      <c r="E3144" s="208">
        <v>11249055</v>
      </c>
      <c r="F3144" s="208">
        <v>2481639.86</v>
      </c>
      <c r="G3144" s="208">
        <v>2481638.9700000002</v>
      </c>
    </row>
    <row r="3145" spans="4:7">
      <c r="D3145" s="211" t="s">
        <v>2063</v>
      </c>
      <c r="E3145" s="208">
        <v>6755494</v>
      </c>
      <c r="F3145" s="208">
        <v>1569385.06</v>
      </c>
      <c r="G3145" s="208">
        <v>1569384.61</v>
      </c>
    </row>
    <row r="3146" spans="4:7">
      <c r="D3146" s="212" t="s">
        <v>2064</v>
      </c>
      <c r="E3146" s="208">
        <v>6755494</v>
      </c>
      <c r="F3146" s="208">
        <v>1569385.06</v>
      </c>
      <c r="G3146" s="208">
        <v>1569384.61</v>
      </c>
    </row>
    <row r="3147" spans="4:7">
      <c r="D3147" s="211" t="s">
        <v>3888</v>
      </c>
      <c r="E3147" s="208">
        <v>12430253</v>
      </c>
      <c r="F3147" s="208">
        <v>15169538</v>
      </c>
      <c r="G3147" s="208">
        <v>12986969.74</v>
      </c>
    </row>
    <row r="3148" spans="4:7">
      <c r="D3148" s="212" t="s">
        <v>2664</v>
      </c>
      <c r="E3148" s="208">
        <v>12430253</v>
      </c>
      <c r="F3148" s="208">
        <v>15169538</v>
      </c>
      <c r="G3148" s="208">
        <v>12986969.74</v>
      </c>
    </row>
    <row r="3149" spans="4:7">
      <c r="D3149" s="211" t="s">
        <v>2065</v>
      </c>
      <c r="E3149" s="208">
        <v>6755494</v>
      </c>
      <c r="F3149" s="208">
        <v>1569385.06</v>
      </c>
      <c r="G3149" s="208">
        <v>1569384.61</v>
      </c>
    </row>
    <row r="3150" spans="4:7">
      <c r="D3150" s="212" t="s">
        <v>2066</v>
      </c>
      <c r="E3150" s="208">
        <v>6755494</v>
      </c>
      <c r="F3150" s="208">
        <v>1569385.06</v>
      </c>
      <c r="G3150" s="208">
        <v>1569384.61</v>
      </c>
    </row>
    <row r="3151" spans="4:7">
      <c r="D3151" s="211" t="s">
        <v>2067</v>
      </c>
      <c r="E3151" s="208">
        <v>21825563</v>
      </c>
      <c r="F3151" s="208">
        <v>19605363</v>
      </c>
      <c r="G3151" s="208">
        <v>7765611.7800000003</v>
      </c>
    </row>
    <row r="3152" spans="4:7">
      <c r="D3152" s="212" t="s">
        <v>2068</v>
      </c>
      <c r="E3152" s="208">
        <v>21825563</v>
      </c>
      <c r="F3152" s="208">
        <v>19605363</v>
      </c>
      <c r="G3152" s="208">
        <v>7765611.7800000003</v>
      </c>
    </row>
    <row r="3153" spans="4:7">
      <c r="D3153" s="211" t="s">
        <v>3887</v>
      </c>
      <c r="E3153" s="208">
        <v>19672786</v>
      </c>
      <c r="F3153" s="208">
        <v>12787311</v>
      </c>
      <c r="G3153" s="208">
        <v>12786943.92</v>
      </c>
    </row>
    <row r="3154" spans="4:7">
      <c r="D3154" s="212" t="s">
        <v>2781</v>
      </c>
      <c r="E3154" s="208">
        <v>19672786</v>
      </c>
      <c r="F3154" s="208">
        <v>12787311</v>
      </c>
      <c r="G3154" s="208">
        <v>12786943.92</v>
      </c>
    </row>
    <row r="3155" spans="4:7">
      <c r="D3155" s="211" t="s">
        <v>2069</v>
      </c>
      <c r="E3155" s="208">
        <v>6755494</v>
      </c>
      <c r="F3155" s="208">
        <v>6386194</v>
      </c>
      <c r="G3155" s="208">
        <v>0</v>
      </c>
    </row>
    <row r="3156" spans="4:7">
      <c r="D3156" s="212" t="s">
        <v>2070</v>
      </c>
      <c r="E3156" s="208">
        <v>6755494</v>
      </c>
      <c r="F3156" s="208">
        <v>6386194</v>
      </c>
      <c r="G3156" s="208">
        <v>0</v>
      </c>
    </row>
    <row r="3157" spans="4:7">
      <c r="D3157" s="211" t="s">
        <v>2071</v>
      </c>
      <c r="E3157" s="208">
        <v>11249055</v>
      </c>
      <c r="F3157" s="208">
        <v>10124255</v>
      </c>
      <c r="G3157" s="208">
        <v>0</v>
      </c>
    </row>
    <row r="3158" spans="4:7">
      <c r="D3158" s="212" t="s">
        <v>2072</v>
      </c>
      <c r="E3158" s="208">
        <v>11249055</v>
      </c>
      <c r="F3158" s="208">
        <v>10124255</v>
      </c>
      <c r="G3158" s="208">
        <v>0</v>
      </c>
    </row>
    <row r="3159" spans="4:7">
      <c r="D3159" s="211" t="s">
        <v>2073</v>
      </c>
      <c r="E3159" s="208">
        <v>11249055</v>
      </c>
      <c r="F3159" s="208">
        <v>10124255</v>
      </c>
      <c r="G3159" s="208">
        <v>0</v>
      </c>
    </row>
    <row r="3160" spans="4:7">
      <c r="D3160" s="212" t="s">
        <v>2074</v>
      </c>
      <c r="E3160" s="208">
        <v>11249055</v>
      </c>
      <c r="F3160" s="208">
        <v>10124255</v>
      </c>
      <c r="G3160" s="208">
        <v>0</v>
      </c>
    </row>
    <row r="3161" spans="4:7">
      <c r="D3161" s="211" t="s">
        <v>531</v>
      </c>
      <c r="E3161" s="208">
        <v>91030632</v>
      </c>
      <c r="F3161" s="208">
        <v>159555878</v>
      </c>
      <c r="G3161" s="208">
        <v>159555877</v>
      </c>
    </row>
    <row r="3162" spans="4:7">
      <c r="D3162" s="212" t="s">
        <v>879</v>
      </c>
      <c r="E3162" s="208">
        <v>91030632</v>
      </c>
      <c r="F3162" s="208">
        <v>159555878</v>
      </c>
      <c r="G3162" s="208">
        <v>159555877</v>
      </c>
    </row>
    <row r="3163" spans="4:7">
      <c r="D3163" s="211" t="s">
        <v>532</v>
      </c>
      <c r="E3163" s="208">
        <v>4592751</v>
      </c>
      <c r="F3163" s="208">
        <v>4192751</v>
      </c>
      <c r="G3163" s="208">
        <v>4191120.17</v>
      </c>
    </row>
    <row r="3164" spans="4:7">
      <c r="D3164" s="212" t="s">
        <v>880</v>
      </c>
      <c r="E3164" s="208">
        <v>4592751</v>
      </c>
      <c r="F3164" s="208">
        <v>4192751</v>
      </c>
      <c r="G3164" s="208">
        <v>4191120.17</v>
      </c>
    </row>
    <row r="3165" spans="4:7">
      <c r="D3165" s="211" t="s">
        <v>533</v>
      </c>
      <c r="E3165" s="208">
        <v>20611708</v>
      </c>
      <c r="F3165" s="208">
        <v>6980434</v>
      </c>
      <c r="G3165" s="208">
        <v>3455739.1</v>
      </c>
    </row>
    <row r="3166" spans="4:7">
      <c r="D3166" s="212" t="s">
        <v>881</v>
      </c>
      <c r="E3166" s="208">
        <v>20611708</v>
      </c>
      <c r="F3166" s="208">
        <v>6980434</v>
      </c>
      <c r="G3166" s="208">
        <v>3455739.1</v>
      </c>
    </row>
    <row r="3167" spans="4:7">
      <c r="D3167" s="211" t="s">
        <v>3253</v>
      </c>
      <c r="E3167" s="208">
        <v>0</v>
      </c>
      <c r="F3167" s="208">
        <v>536477.68000000005</v>
      </c>
      <c r="G3167" s="208">
        <v>536474.71</v>
      </c>
    </row>
    <row r="3168" spans="4:7">
      <c r="D3168" s="212" t="s">
        <v>3252</v>
      </c>
      <c r="E3168" s="208">
        <v>0</v>
      </c>
      <c r="F3168" s="208">
        <v>536477.68000000005</v>
      </c>
      <c r="G3168" s="208">
        <v>536474.71</v>
      </c>
    </row>
    <row r="3169" spans="4:7">
      <c r="D3169" s="211" t="s">
        <v>3386</v>
      </c>
      <c r="E3169" s="208">
        <v>0</v>
      </c>
      <c r="F3169" s="208">
        <v>1882522.53</v>
      </c>
      <c r="G3169" s="208">
        <v>0</v>
      </c>
    </row>
    <row r="3170" spans="4:7">
      <c r="D3170" s="212" t="s">
        <v>3385</v>
      </c>
      <c r="E3170" s="208">
        <v>0</v>
      </c>
      <c r="F3170" s="208">
        <v>1882522.53</v>
      </c>
      <c r="G3170" s="208">
        <v>0</v>
      </c>
    </row>
    <row r="3171" spans="4:7">
      <c r="D3171" s="211" t="s">
        <v>3384</v>
      </c>
      <c r="E3171" s="208">
        <v>0</v>
      </c>
      <c r="F3171" s="208">
        <v>1882522.53</v>
      </c>
      <c r="G3171" s="208">
        <v>0</v>
      </c>
    </row>
    <row r="3172" spans="4:7">
      <c r="D3172" s="212" t="s">
        <v>3383</v>
      </c>
      <c r="E3172" s="208">
        <v>0</v>
      </c>
      <c r="F3172" s="208">
        <v>1882522.53</v>
      </c>
      <c r="G3172" s="208">
        <v>0</v>
      </c>
    </row>
    <row r="3173" spans="4:7">
      <c r="D3173" s="211" t="s">
        <v>3382</v>
      </c>
      <c r="E3173" s="208">
        <v>0</v>
      </c>
      <c r="F3173" s="208">
        <v>1882522.53</v>
      </c>
      <c r="G3173" s="208">
        <v>0</v>
      </c>
    </row>
    <row r="3174" spans="4:7">
      <c r="D3174" s="212" t="s">
        <v>3381</v>
      </c>
      <c r="E3174" s="208">
        <v>0</v>
      </c>
      <c r="F3174" s="208">
        <v>1882522.53</v>
      </c>
      <c r="G3174" s="208">
        <v>0</v>
      </c>
    </row>
    <row r="3175" spans="4:7">
      <c r="D3175" s="211" t="s">
        <v>3380</v>
      </c>
      <c r="E3175" s="208">
        <v>0</v>
      </c>
      <c r="F3175" s="208">
        <v>1337078.69</v>
      </c>
      <c r="G3175" s="208">
        <v>0</v>
      </c>
    </row>
    <row r="3176" spans="4:7">
      <c r="D3176" s="212" t="s">
        <v>3379</v>
      </c>
      <c r="E3176" s="208">
        <v>0</v>
      </c>
      <c r="F3176" s="208">
        <v>1337078.69</v>
      </c>
      <c r="G3176" s="208">
        <v>0</v>
      </c>
    </row>
    <row r="3177" spans="4:7">
      <c r="D3177" s="211" t="s">
        <v>1098</v>
      </c>
      <c r="E3177" s="208">
        <v>17679791</v>
      </c>
      <c r="F3177" s="208">
        <v>41198115.480000004</v>
      </c>
      <c r="G3177" s="208">
        <v>39175218.370000005</v>
      </c>
    </row>
    <row r="3178" spans="4:7">
      <c r="D3178" s="212" t="s">
        <v>1099</v>
      </c>
      <c r="E3178" s="208">
        <v>17679791</v>
      </c>
      <c r="F3178" s="208">
        <v>41198115.480000004</v>
      </c>
      <c r="G3178" s="208">
        <v>39175218.370000005</v>
      </c>
    </row>
    <row r="3179" spans="4:7">
      <c r="D3179" s="209" t="s">
        <v>283</v>
      </c>
      <c r="E3179" s="210">
        <v>0</v>
      </c>
      <c r="F3179" s="210">
        <v>0</v>
      </c>
      <c r="G3179" s="210">
        <v>0</v>
      </c>
    </row>
    <row r="3180" spans="4:7">
      <c r="D3180" s="211" t="s">
        <v>3203</v>
      </c>
      <c r="E3180" s="208">
        <v>0</v>
      </c>
      <c r="F3180" s="208">
        <v>0</v>
      </c>
      <c r="G3180" s="208">
        <v>0</v>
      </c>
    </row>
    <row r="3181" spans="4:7">
      <c r="D3181" s="212" t="s">
        <v>3202</v>
      </c>
      <c r="E3181" s="208">
        <v>0</v>
      </c>
      <c r="F3181" s="208">
        <v>0</v>
      </c>
      <c r="G3181" s="208">
        <v>0</v>
      </c>
    </row>
    <row r="3182" spans="4:7">
      <c r="D3182" s="209" t="s">
        <v>298</v>
      </c>
      <c r="E3182" s="210">
        <v>0</v>
      </c>
      <c r="F3182" s="210">
        <v>0</v>
      </c>
      <c r="G3182" s="210">
        <v>0</v>
      </c>
    </row>
    <row r="3183" spans="4:7">
      <c r="D3183" s="211" t="s">
        <v>3251</v>
      </c>
      <c r="E3183" s="208">
        <v>0</v>
      </c>
      <c r="F3183" s="208">
        <v>0</v>
      </c>
      <c r="G3183" s="208">
        <v>0</v>
      </c>
    </row>
    <row r="3184" spans="4:7">
      <c r="D3184" s="212" t="s">
        <v>3250</v>
      </c>
      <c r="E3184" s="208">
        <v>0</v>
      </c>
      <c r="F3184" s="208">
        <v>0</v>
      </c>
      <c r="G3184" s="208">
        <v>0</v>
      </c>
    </row>
    <row r="3185" spans="4:7">
      <c r="D3185" s="178" t="s">
        <v>295</v>
      </c>
      <c r="E3185" s="208">
        <v>542829466</v>
      </c>
      <c r="F3185" s="208">
        <v>461665768.19999999</v>
      </c>
      <c r="G3185" s="208">
        <v>214806778.32999998</v>
      </c>
    </row>
    <row r="3186" spans="4:7">
      <c r="D3186" s="209" t="s">
        <v>281</v>
      </c>
      <c r="E3186" s="210">
        <v>542829466</v>
      </c>
      <c r="F3186" s="210">
        <v>460564161.05000001</v>
      </c>
      <c r="G3186" s="210">
        <v>214806778.32999998</v>
      </c>
    </row>
    <row r="3187" spans="4:7">
      <c r="D3187" s="211" t="s">
        <v>2075</v>
      </c>
      <c r="E3187" s="208">
        <v>11249055</v>
      </c>
      <c r="F3187" s="208">
        <v>1</v>
      </c>
      <c r="G3187" s="208">
        <v>0</v>
      </c>
    </row>
    <row r="3188" spans="4:7">
      <c r="D3188" s="212" t="s">
        <v>2076</v>
      </c>
      <c r="E3188" s="208">
        <v>11249055</v>
      </c>
      <c r="F3188" s="208">
        <v>1</v>
      </c>
      <c r="G3188" s="208">
        <v>0</v>
      </c>
    </row>
    <row r="3189" spans="4:7">
      <c r="D3189" s="211" t="s">
        <v>2077</v>
      </c>
      <c r="E3189" s="208">
        <v>6755494</v>
      </c>
      <c r="F3189" s="208">
        <v>1</v>
      </c>
      <c r="G3189" s="208">
        <v>0</v>
      </c>
    </row>
    <row r="3190" spans="4:7">
      <c r="D3190" s="212" t="s">
        <v>2078</v>
      </c>
      <c r="E3190" s="208">
        <v>6755494</v>
      </c>
      <c r="F3190" s="208">
        <v>1</v>
      </c>
      <c r="G3190" s="208">
        <v>0</v>
      </c>
    </row>
    <row r="3191" spans="4:7">
      <c r="D3191" s="211" t="s">
        <v>2079</v>
      </c>
      <c r="E3191" s="208">
        <v>11249055</v>
      </c>
      <c r="F3191" s="208">
        <v>1</v>
      </c>
      <c r="G3191" s="208">
        <v>0</v>
      </c>
    </row>
    <row r="3192" spans="4:7">
      <c r="D3192" s="212" t="s">
        <v>2080</v>
      </c>
      <c r="E3192" s="208">
        <v>11249055</v>
      </c>
      <c r="F3192" s="208">
        <v>1</v>
      </c>
      <c r="G3192" s="208">
        <v>0</v>
      </c>
    </row>
    <row r="3193" spans="4:7">
      <c r="D3193" s="211" t="s">
        <v>2724</v>
      </c>
      <c r="E3193" s="208">
        <v>6755494</v>
      </c>
      <c r="F3193" s="208">
        <v>1</v>
      </c>
      <c r="G3193" s="208">
        <v>0</v>
      </c>
    </row>
    <row r="3194" spans="4:7">
      <c r="D3194" s="212" t="s">
        <v>2081</v>
      </c>
      <c r="E3194" s="208">
        <v>6755494</v>
      </c>
      <c r="F3194" s="208">
        <v>1</v>
      </c>
      <c r="G3194" s="208">
        <v>0</v>
      </c>
    </row>
    <row r="3195" spans="4:7">
      <c r="D3195" s="211" t="s">
        <v>2082</v>
      </c>
      <c r="E3195" s="208">
        <v>12531922</v>
      </c>
      <c r="F3195" s="208">
        <v>1</v>
      </c>
      <c r="G3195" s="208">
        <v>0</v>
      </c>
    </row>
    <row r="3196" spans="4:7">
      <c r="D3196" s="212" t="s">
        <v>2083</v>
      </c>
      <c r="E3196" s="208">
        <v>12531922</v>
      </c>
      <c r="F3196" s="208">
        <v>1</v>
      </c>
      <c r="G3196" s="208">
        <v>0</v>
      </c>
    </row>
    <row r="3197" spans="4:7">
      <c r="D3197" s="211" t="s">
        <v>2084</v>
      </c>
      <c r="E3197" s="208">
        <v>21825563</v>
      </c>
      <c r="F3197" s="208">
        <v>1</v>
      </c>
      <c r="G3197" s="208">
        <v>0</v>
      </c>
    </row>
    <row r="3198" spans="4:7">
      <c r="D3198" s="212" t="s">
        <v>2085</v>
      </c>
      <c r="E3198" s="208">
        <v>21825563</v>
      </c>
      <c r="F3198" s="208">
        <v>1</v>
      </c>
      <c r="G3198" s="208">
        <v>0</v>
      </c>
    </row>
    <row r="3199" spans="4:7">
      <c r="D3199" s="211" t="s">
        <v>2086</v>
      </c>
      <c r="E3199" s="208">
        <v>12531922</v>
      </c>
      <c r="F3199" s="208">
        <v>11716922</v>
      </c>
      <c r="G3199" s="208">
        <v>4114821.55</v>
      </c>
    </row>
    <row r="3200" spans="4:7">
      <c r="D3200" s="212" t="s">
        <v>2087</v>
      </c>
      <c r="E3200" s="208">
        <v>12531922</v>
      </c>
      <c r="F3200" s="208">
        <v>11716922</v>
      </c>
      <c r="G3200" s="208">
        <v>4114821.55</v>
      </c>
    </row>
    <row r="3201" spans="4:7">
      <c r="D3201" s="211" t="s">
        <v>2088</v>
      </c>
      <c r="E3201" s="208">
        <v>4785373</v>
      </c>
      <c r="F3201" s="208">
        <v>4378773</v>
      </c>
      <c r="G3201" s="208">
        <v>0</v>
      </c>
    </row>
    <row r="3202" spans="4:7">
      <c r="D3202" s="212" t="s">
        <v>2089</v>
      </c>
      <c r="E3202" s="208">
        <v>4785373</v>
      </c>
      <c r="F3202" s="208">
        <v>4378773</v>
      </c>
      <c r="G3202" s="208">
        <v>0</v>
      </c>
    </row>
    <row r="3203" spans="4:7">
      <c r="D3203" s="211" t="s">
        <v>2090</v>
      </c>
      <c r="E3203" s="208">
        <v>4785373</v>
      </c>
      <c r="F3203" s="208">
        <v>4378773</v>
      </c>
      <c r="G3203" s="208">
        <v>0</v>
      </c>
    </row>
    <row r="3204" spans="4:7">
      <c r="D3204" s="212" t="s">
        <v>2091</v>
      </c>
      <c r="E3204" s="208">
        <v>4785373</v>
      </c>
      <c r="F3204" s="208">
        <v>4378773</v>
      </c>
      <c r="G3204" s="208">
        <v>0</v>
      </c>
    </row>
    <row r="3205" spans="4:7">
      <c r="D3205" s="211" t="s">
        <v>2092</v>
      </c>
      <c r="E3205" s="208">
        <v>21825563</v>
      </c>
      <c r="F3205" s="208">
        <v>19061263</v>
      </c>
      <c r="G3205" s="208">
        <v>7396485.5199999996</v>
      </c>
    </row>
    <row r="3206" spans="4:7">
      <c r="D3206" s="212" t="s">
        <v>2093</v>
      </c>
      <c r="E3206" s="208">
        <v>21825563</v>
      </c>
      <c r="F3206" s="208">
        <v>19061263</v>
      </c>
      <c r="G3206" s="208">
        <v>7396485.5199999996</v>
      </c>
    </row>
    <row r="3207" spans="4:7">
      <c r="D3207" s="211" t="s">
        <v>2094</v>
      </c>
      <c r="E3207" s="208">
        <v>11249055</v>
      </c>
      <c r="F3207" s="208">
        <v>10019455</v>
      </c>
      <c r="G3207" s="208">
        <v>3801843.13</v>
      </c>
    </row>
    <row r="3208" spans="4:7">
      <c r="D3208" s="212" t="s">
        <v>2095</v>
      </c>
      <c r="E3208" s="208">
        <v>11249055</v>
      </c>
      <c r="F3208" s="208">
        <v>10019455</v>
      </c>
      <c r="G3208" s="208">
        <v>3801843.13</v>
      </c>
    </row>
    <row r="3209" spans="4:7">
      <c r="D3209" s="211" t="s">
        <v>2096</v>
      </c>
      <c r="E3209" s="208">
        <v>11249055</v>
      </c>
      <c r="F3209" s="208">
        <v>10019455</v>
      </c>
      <c r="G3209" s="208">
        <v>3801843.13</v>
      </c>
    </row>
    <row r="3210" spans="4:7">
      <c r="D3210" s="212" t="s">
        <v>2097</v>
      </c>
      <c r="E3210" s="208">
        <v>11249055</v>
      </c>
      <c r="F3210" s="208">
        <v>10019455</v>
      </c>
      <c r="G3210" s="208">
        <v>3801843.13</v>
      </c>
    </row>
    <row r="3211" spans="4:7">
      <c r="D3211" s="211" t="s">
        <v>2098</v>
      </c>
      <c r="E3211" s="208">
        <v>6755494</v>
      </c>
      <c r="F3211" s="208">
        <v>6394294</v>
      </c>
      <c r="G3211" s="208">
        <v>2138363.65</v>
      </c>
    </row>
    <row r="3212" spans="4:7">
      <c r="D3212" s="212" t="s">
        <v>2099</v>
      </c>
      <c r="E3212" s="208">
        <v>6755494</v>
      </c>
      <c r="F3212" s="208">
        <v>6394294</v>
      </c>
      <c r="G3212" s="208">
        <v>2138363.65</v>
      </c>
    </row>
    <row r="3213" spans="4:7">
      <c r="D3213" s="211" t="s">
        <v>2100</v>
      </c>
      <c r="E3213" s="208">
        <v>11249055</v>
      </c>
      <c r="F3213" s="208">
        <v>10019455</v>
      </c>
      <c r="G3213" s="208">
        <v>3801843.13</v>
      </c>
    </row>
    <row r="3214" spans="4:7">
      <c r="D3214" s="212" t="s">
        <v>2101</v>
      </c>
      <c r="E3214" s="208">
        <v>11249055</v>
      </c>
      <c r="F3214" s="208">
        <v>10019455</v>
      </c>
      <c r="G3214" s="208">
        <v>3801843.13</v>
      </c>
    </row>
    <row r="3215" spans="4:7">
      <c r="D3215" s="211" t="s">
        <v>534</v>
      </c>
      <c r="E3215" s="208">
        <v>1646396</v>
      </c>
      <c r="F3215" s="208">
        <v>2772636</v>
      </c>
      <c r="G3215" s="208">
        <v>0</v>
      </c>
    </row>
    <row r="3216" spans="4:7">
      <c r="D3216" s="212" t="s">
        <v>882</v>
      </c>
      <c r="E3216" s="208">
        <v>1646396</v>
      </c>
      <c r="F3216" s="208">
        <v>2772636</v>
      </c>
      <c r="G3216" s="208">
        <v>0</v>
      </c>
    </row>
    <row r="3217" spans="4:7">
      <c r="D3217" s="211" t="s">
        <v>2102</v>
      </c>
      <c r="E3217" s="208">
        <v>11249055</v>
      </c>
      <c r="F3217" s="208">
        <v>10161955</v>
      </c>
      <c r="G3217" s="208">
        <v>3928042.69</v>
      </c>
    </row>
    <row r="3218" spans="4:7">
      <c r="D3218" s="212" t="s">
        <v>2103</v>
      </c>
      <c r="E3218" s="208">
        <v>11249055</v>
      </c>
      <c r="F3218" s="208">
        <v>10161955</v>
      </c>
      <c r="G3218" s="208">
        <v>3928042.69</v>
      </c>
    </row>
    <row r="3219" spans="4:7">
      <c r="D3219" s="211" t="s">
        <v>2104</v>
      </c>
      <c r="E3219" s="208">
        <v>11249055</v>
      </c>
      <c r="F3219" s="208">
        <v>10022155</v>
      </c>
      <c r="G3219" s="208">
        <v>3776428.22</v>
      </c>
    </row>
    <row r="3220" spans="4:7">
      <c r="D3220" s="212" t="s">
        <v>2105</v>
      </c>
      <c r="E3220" s="208">
        <v>11249055</v>
      </c>
      <c r="F3220" s="208">
        <v>10022155</v>
      </c>
      <c r="G3220" s="208">
        <v>3776428.22</v>
      </c>
    </row>
    <row r="3221" spans="4:7">
      <c r="D3221" s="211" t="s">
        <v>2106</v>
      </c>
      <c r="E3221" s="208">
        <v>11249055</v>
      </c>
      <c r="F3221" s="208">
        <v>10022155</v>
      </c>
      <c r="G3221" s="208">
        <v>3776428.22</v>
      </c>
    </row>
    <row r="3222" spans="4:7">
      <c r="D3222" s="212" t="s">
        <v>2107</v>
      </c>
      <c r="E3222" s="208">
        <v>11249055</v>
      </c>
      <c r="F3222" s="208">
        <v>10022155</v>
      </c>
      <c r="G3222" s="208">
        <v>3776428.22</v>
      </c>
    </row>
    <row r="3223" spans="4:7">
      <c r="D3223" s="211" t="s">
        <v>3886</v>
      </c>
      <c r="E3223" s="208">
        <v>11249055</v>
      </c>
      <c r="F3223" s="208">
        <v>10022155</v>
      </c>
      <c r="G3223" s="208">
        <v>3776428.21</v>
      </c>
    </row>
    <row r="3224" spans="4:7">
      <c r="D3224" s="212" t="s">
        <v>2108</v>
      </c>
      <c r="E3224" s="208">
        <v>11249055</v>
      </c>
      <c r="F3224" s="208">
        <v>10022155</v>
      </c>
      <c r="G3224" s="208">
        <v>3776428.21</v>
      </c>
    </row>
    <row r="3225" spans="4:7">
      <c r="D3225" s="211" t="s">
        <v>535</v>
      </c>
      <c r="E3225" s="208">
        <v>29000000</v>
      </c>
      <c r="F3225" s="208">
        <v>87749.51</v>
      </c>
      <c r="G3225" s="208">
        <v>0</v>
      </c>
    </row>
    <row r="3226" spans="4:7">
      <c r="D3226" s="212" t="s">
        <v>883</v>
      </c>
      <c r="E3226" s="208">
        <v>29000000</v>
      </c>
      <c r="F3226" s="208">
        <v>87749.51</v>
      </c>
      <c r="G3226" s="208">
        <v>0</v>
      </c>
    </row>
    <row r="3227" spans="4:7">
      <c r="D3227" s="211" t="s">
        <v>3885</v>
      </c>
      <c r="E3227" s="208">
        <v>11249055</v>
      </c>
      <c r="F3227" s="208">
        <v>10124255</v>
      </c>
      <c r="G3227" s="208">
        <v>0</v>
      </c>
    </row>
    <row r="3228" spans="4:7">
      <c r="D3228" s="212" t="s">
        <v>2109</v>
      </c>
      <c r="E3228" s="208">
        <v>11249055</v>
      </c>
      <c r="F3228" s="208">
        <v>10124255</v>
      </c>
      <c r="G3228" s="208">
        <v>0</v>
      </c>
    </row>
    <row r="3229" spans="4:7">
      <c r="D3229" s="211" t="s">
        <v>536</v>
      </c>
      <c r="E3229" s="208">
        <v>21175912</v>
      </c>
      <c r="F3229" s="208">
        <v>19828053.300000001</v>
      </c>
      <c r="G3229" s="208">
        <v>0</v>
      </c>
    </row>
    <row r="3230" spans="4:7">
      <c r="D3230" s="212" t="s">
        <v>884</v>
      </c>
      <c r="E3230" s="208">
        <v>21175912</v>
      </c>
      <c r="F3230" s="208">
        <v>19828053.300000001</v>
      </c>
      <c r="G3230" s="208">
        <v>0</v>
      </c>
    </row>
    <row r="3231" spans="4:7">
      <c r="D3231" s="211" t="s">
        <v>3009</v>
      </c>
      <c r="E3231" s="208">
        <v>4103995</v>
      </c>
      <c r="F3231" s="208">
        <v>103995</v>
      </c>
      <c r="G3231" s="208">
        <v>0</v>
      </c>
    </row>
    <row r="3232" spans="4:7">
      <c r="D3232" s="212" t="s">
        <v>3010</v>
      </c>
      <c r="E3232" s="208">
        <v>4103995</v>
      </c>
      <c r="F3232" s="208">
        <v>103995</v>
      </c>
      <c r="G3232" s="208">
        <v>0</v>
      </c>
    </row>
    <row r="3233" spans="4:7">
      <c r="D3233" s="211" t="s">
        <v>537</v>
      </c>
      <c r="E3233" s="208">
        <v>24649618</v>
      </c>
      <c r="F3233" s="208">
        <v>12510075.24</v>
      </c>
      <c r="G3233" s="208">
        <v>3700992.06</v>
      </c>
    </row>
    <row r="3234" spans="4:7">
      <c r="D3234" s="212" t="s">
        <v>885</v>
      </c>
      <c r="E3234" s="208">
        <v>24649618</v>
      </c>
      <c r="F3234" s="208">
        <v>12510075.24</v>
      </c>
      <c r="G3234" s="208">
        <v>3700992.06</v>
      </c>
    </row>
    <row r="3235" spans="4:7">
      <c r="D3235" s="211" t="s">
        <v>538</v>
      </c>
      <c r="E3235" s="208">
        <v>6028024</v>
      </c>
      <c r="F3235" s="208">
        <v>6936234</v>
      </c>
      <c r="G3235" s="208">
        <v>1687581.97</v>
      </c>
    </row>
    <row r="3236" spans="4:7">
      <c r="D3236" s="212" t="s">
        <v>886</v>
      </c>
      <c r="E3236" s="208">
        <v>6028024</v>
      </c>
      <c r="F3236" s="208">
        <v>6936234</v>
      </c>
      <c r="G3236" s="208">
        <v>1687581.97</v>
      </c>
    </row>
    <row r="3237" spans="4:7">
      <c r="D3237" s="211" t="s">
        <v>539</v>
      </c>
      <c r="E3237" s="208">
        <v>45000000</v>
      </c>
      <c r="F3237" s="208">
        <v>103444438.25</v>
      </c>
      <c r="G3237" s="208">
        <v>93277146.950000003</v>
      </c>
    </row>
    <row r="3238" spans="4:7">
      <c r="D3238" s="212" t="s">
        <v>887</v>
      </c>
      <c r="E3238" s="208">
        <v>45000000</v>
      </c>
      <c r="F3238" s="208">
        <v>103444438.25</v>
      </c>
      <c r="G3238" s="208">
        <v>93277146.950000003</v>
      </c>
    </row>
    <row r="3239" spans="4:7">
      <c r="D3239" s="211" t="s">
        <v>540</v>
      </c>
      <c r="E3239" s="208">
        <v>16438254</v>
      </c>
      <c r="F3239" s="208">
        <v>9438254</v>
      </c>
      <c r="G3239" s="208">
        <v>0</v>
      </c>
    </row>
    <row r="3240" spans="4:7">
      <c r="D3240" s="212" t="s">
        <v>888</v>
      </c>
      <c r="E3240" s="208">
        <v>16438254</v>
      </c>
      <c r="F3240" s="208">
        <v>9438254</v>
      </c>
      <c r="G3240" s="208">
        <v>0</v>
      </c>
    </row>
    <row r="3241" spans="4:7">
      <c r="D3241" s="211" t="s">
        <v>541</v>
      </c>
      <c r="E3241" s="208">
        <v>8262236</v>
      </c>
      <c r="F3241" s="208">
        <v>3424596</v>
      </c>
      <c r="G3241" s="208">
        <v>0</v>
      </c>
    </row>
    <row r="3242" spans="4:7">
      <c r="D3242" s="212" t="s">
        <v>889</v>
      </c>
      <c r="E3242" s="208">
        <v>8262236</v>
      </c>
      <c r="F3242" s="208">
        <v>3424596</v>
      </c>
      <c r="G3242" s="208">
        <v>0</v>
      </c>
    </row>
    <row r="3243" spans="4:7">
      <c r="D3243" s="211" t="s">
        <v>542</v>
      </c>
      <c r="E3243" s="208">
        <v>69208419</v>
      </c>
      <c r="F3243" s="208">
        <v>29262800.68</v>
      </c>
      <c r="G3243" s="208">
        <v>17050315.48</v>
      </c>
    </row>
    <row r="3244" spans="4:7">
      <c r="D3244" s="212" t="s">
        <v>890</v>
      </c>
      <c r="E3244" s="208">
        <v>69208419</v>
      </c>
      <c r="F3244" s="208">
        <v>29262800.68</v>
      </c>
      <c r="G3244" s="208">
        <v>17050315.48</v>
      </c>
    </row>
    <row r="3245" spans="4:7">
      <c r="D3245" s="211" t="s">
        <v>543</v>
      </c>
      <c r="E3245" s="208">
        <v>75856452</v>
      </c>
      <c r="F3245" s="208">
        <v>80406671.969999999</v>
      </c>
      <c r="G3245" s="208">
        <v>57704077.630000003</v>
      </c>
    </row>
    <row r="3246" spans="4:7">
      <c r="D3246" s="212" t="s">
        <v>891</v>
      </c>
      <c r="E3246" s="208">
        <v>75856452</v>
      </c>
      <c r="F3246" s="208">
        <v>80406671.969999999</v>
      </c>
      <c r="G3246" s="208">
        <v>57704077.630000003</v>
      </c>
    </row>
    <row r="3247" spans="4:7">
      <c r="D3247" s="211" t="s">
        <v>3378</v>
      </c>
      <c r="E3247" s="208">
        <v>0</v>
      </c>
      <c r="F3247" s="208">
        <v>1882522.53</v>
      </c>
      <c r="G3247" s="208">
        <v>0</v>
      </c>
    </row>
    <row r="3248" spans="4:7">
      <c r="D3248" s="212" t="s">
        <v>3377</v>
      </c>
      <c r="E3248" s="208">
        <v>0</v>
      </c>
      <c r="F3248" s="208">
        <v>1882522.53</v>
      </c>
      <c r="G3248" s="208">
        <v>0</v>
      </c>
    </row>
    <row r="3249" spans="4:7">
      <c r="D3249" s="211" t="s">
        <v>3376</v>
      </c>
      <c r="E3249" s="208">
        <v>0</v>
      </c>
      <c r="F3249" s="208">
        <v>3125466.4</v>
      </c>
      <c r="G3249" s="208">
        <v>0</v>
      </c>
    </row>
    <row r="3250" spans="4:7">
      <c r="D3250" s="212" t="s">
        <v>3375</v>
      </c>
      <c r="E3250" s="208">
        <v>0</v>
      </c>
      <c r="F3250" s="208">
        <v>3125466.4</v>
      </c>
      <c r="G3250" s="208">
        <v>0</v>
      </c>
    </row>
    <row r="3251" spans="4:7">
      <c r="D3251" s="211" t="s">
        <v>3374</v>
      </c>
      <c r="E3251" s="208">
        <v>0</v>
      </c>
      <c r="F3251" s="208">
        <v>1337078.69</v>
      </c>
      <c r="G3251" s="208">
        <v>0</v>
      </c>
    </row>
    <row r="3252" spans="4:7">
      <c r="D3252" s="212" t="s">
        <v>3373</v>
      </c>
      <c r="E3252" s="208">
        <v>0</v>
      </c>
      <c r="F3252" s="208">
        <v>1337078.69</v>
      </c>
      <c r="G3252" s="208">
        <v>0</v>
      </c>
    </row>
    <row r="3253" spans="4:7">
      <c r="D3253" s="211" t="s">
        <v>3372</v>
      </c>
      <c r="E3253" s="208">
        <v>0</v>
      </c>
      <c r="F3253" s="208">
        <v>1337078.69</v>
      </c>
      <c r="G3253" s="208">
        <v>0</v>
      </c>
    </row>
    <row r="3254" spans="4:7">
      <c r="D3254" s="212" t="s">
        <v>3371</v>
      </c>
      <c r="E3254" s="208">
        <v>0</v>
      </c>
      <c r="F3254" s="208">
        <v>1337078.69</v>
      </c>
      <c r="G3254" s="208">
        <v>0</v>
      </c>
    </row>
    <row r="3255" spans="4:7">
      <c r="D3255" s="211" t="s">
        <v>544</v>
      </c>
      <c r="E3255" s="208">
        <v>1051764</v>
      </c>
      <c r="F3255" s="208">
        <v>1051764</v>
      </c>
      <c r="G3255" s="208">
        <v>0</v>
      </c>
    </row>
    <row r="3256" spans="4:7">
      <c r="D3256" s="212" t="s">
        <v>892</v>
      </c>
      <c r="E3256" s="208">
        <v>1051764</v>
      </c>
      <c r="F3256" s="208">
        <v>1051764</v>
      </c>
      <c r="G3256" s="208">
        <v>0</v>
      </c>
    </row>
    <row r="3257" spans="4:7">
      <c r="D3257" s="211" t="s">
        <v>545</v>
      </c>
      <c r="E3257" s="208">
        <v>29365648</v>
      </c>
      <c r="F3257" s="208">
        <v>57273675.789999999</v>
      </c>
      <c r="G3257" s="208">
        <v>1074136.79</v>
      </c>
    </row>
    <row r="3258" spans="4:7">
      <c r="D3258" s="212" t="s">
        <v>893</v>
      </c>
      <c r="E3258" s="208">
        <v>29365648</v>
      </c>
      <c r="F3258" s="208">
        <v>57273675.789999999</v>
      </c>
      <c r="G3258" s="208">
        <v>1074136.79</v>
      </c>
    </row>
    <row r="3259" spans="4:7">
      <c r="D3259" s="209" t="s">
        <v>298</v>
      </c>
      <c r="E3259" s="210">
        <v>0</v>
      </c>
      <c r="F3259" s="210">
        <v>1101607.1499999999</v>
      </c>
      <c r="G3259" s="210">
        <v>0</v>
      </c>
    </row>
    <row r="3260" spans="4:7">
      <c r="D3260" s="211" t="s">
        <v>539</v>
      </c>
      <c r="E3260" s="208">
        <v>0</v>
      </c>
      <c r="F3260" s="208">
        <v>0</v>
      </c>
      <c r="G3260" s="208">
        <v>0</v>
      </c>
    </row>
    <row r="3261" spans="4:7">
      <c r="D3261" s="212" t="s">
        <v>887</v>
      </c>
      <c r="E3261" s="208">
        <v>0</v>
      </c>
      <c r="F3261" s="208">
        <v>0</v>
      </c>
      <c r="G3261" s="208">
        <v>0</v>
      </c>
    </row>
    <row r="3262" spans="4:7">
      <c r="D3262" s="211" t="s">
        <v>3249</v>
      </c>
      <c r="E3262" s="208">
        <v>0</v>
      </c>
      <c r="F3262" s="208">
        <v>1101607.1499999999</v>
      </c>
      <c r="G3262" s="208">
        <v>0</v>
      </c>
    </row>
    <row r="3263" spans="4:7">
      <c r="D3263" s="212" t="s">
        <v>3248</v>
      </c>
      <c r="E3263" s="208">
        <v>0</v>
      </c>
      <c r="F3263" s="208">
        <v>1101607.1499999999</v>
      </c>
      <c r="G3263" s="208">
        <v>0</v>
      </c>
    </row>
    <row r="3264" spans="4:7">
      <c r="D3264" s="178" t="s">
        <v>546</v>
      </c>
      <c r="E3264" s="208">
        <v>480820595</v>
      </c>
      <c r="F3264" s="208">
        <v>509753929.51999998</v>
      </c>
      <c r="G3264" s="208">
        <v>361380630.90000004</v>
      </c>
    </row>
    <row r="3265" spans="4:7">
      <c r="D3265" s="209" t="s">
        <v>281</v>
      </c>
      <c r="E3265" s="210">
        <v>480820595</v>
      </c>
      <c r="F3265" s="210">
        <v>509753929.51999998</v>
      </c>
      <c r="G3265" s="210">
        <v>361380630.90000004</v>
      </c>
    </row>
    <row r="3266" spans="4:7">
      <c r="D3266" s="211" t="s">
        <v>3011</v>
      </c>
      <c r="E3266" s="208">
        <v>6304849</v>
      </c>
      <c r="F3266" s="208">
        <v>5989607</v>
      </c>
      <c r="G3266" s="208">
        <v>5989607</v>
      </c>
    </row>
    <row r="3267" spans="4:7">
      <c r="D3267" s="212" t="s">
        <v>3012</v>
      </c>
      <c r="E3267" s="208">
        <v>6304849</v>
      </c>
      <c r="F3267" s="208">
        <v>5989607</v>
      </c>
      <c r="G3267" s="208">
        <v>5989607</v>
      </c>
    </row>
    <row r="3268" spans="4:7">
      <c r="D3268" s="211" t="s">
        <v>547</v>
      </c>
      <c r="E3268" s="208">
        <v>1176208</v>
      </c>
      <c r="F3268" s="208">
        <v>109361043.06999999</v>
      </c>
      <c r="G3268" s="208">
        <v>75448320.920000002</v>
      </c>
    </row>
    <row r="3269" spans="4:7">
      <c r="D3269" s="212" t="s">
        <v>894</v>
      </c>
      <c r="E3269" s="208">
        <v>1176208</v>
      </c>
      <c r="F3269" s="208">
        <v>109361043.06999999</v>
      </c>
      <c r="G3269" s="208">
        <v>75448320.920000002</v>
      </c>
    </row>
    <row r="3270" spans="4:7">
      <c r="D3270" s="211" t="s">
        <v>548</v>
      </c>
      <c r="E3270" s="208">
        <v>395979</v>
      </c>
      <c r="F3270" s="208">
        <v>395979</v>
      </c>
      <c r="G3270" s="208">
        <v>0</v>
      </c>
    </row>
    <row r="3271" spans="4:7">
      <c r="D3271" s="212" t="s">
        <v>895</v>
      </c>
      <c r="E3271" s="208">
        <v>395979</v>
      </c>
      <c r="F3271" s="208">
        <v>395979</v>
      </c>
      <c r="G3271" s="208">
        <v>0</v>
      </c>
    </row>
    <row r="3272" spans="4:7">
      <c r="D3272" s="211" t="s">
        <v>549</v>
      </c>
      <c r="E3272" s="208">
        <v>366625</v>
      </c>
      <c r="F3272" s="208">
        <v>366625</v>
      </c>
      <c r="G3272" s="208">
        <v>0</v>
      </c>
    </row>
    <row r="3273" spans="4:7">
      <c r="D3273" s="212" t="s">
        <v>896</v>
      </c>
      <c r="E3273" s="208">
        <v>366625</v>
      </c>
      <c r="F3273" s="208">
        <v>366625</v>
      </c>
      <c r="G3273" s="208">
        <v>0</v>
      </c>
    </row>
    <row r="3274" spans="4:7">
      <c r="D3274" s="211" t="s">
        <v>550</v>
      </c>
      <c r="E3274" s="208">
        <v>1069096</v>
      </c>
      <c r="F3274" s="208">
        <v>1069096</v>
      </c>
      <c r="G3274" s="208">
        <v>0</v>
      </c>
    </row>
    <row r="3275" spans="4:7">
      <c r="D3275" s="212" t="s">
        <v>897</v>
      </c>
      <c r="E3275" s="208">
        <v>1069096</v>
      </c>
      <c r="F3275" s="208">
        <v>1069096</v>
      </c>
      <c r="G3275" s="208">
        <v>0</v>
      </c>
    </row>
    <row r="3276" spans="4:7">
      <c r="D3276" s="211" t="s">
        <v>551</v>
      </c>
      <c r="E3276" s="208">
        <v>395979</v>
      </c>
      <c r="F3276" s="208">
        <v>395979</v>
      </c>
      <c r="G3276" s="208">
        <v>0</v>
      </c>
    </row>
    <row r="3277" spans="4:7">
      <c r="D3277" s="212" t="s">
        <v>898</v>
      </c>
      <c r="E3277" s="208">
        <v>395979</v>
      </c>
      <c r="F3277" s="208">
        <v>395979</v>
      </c>
      <c r="G3277" s="208">
        <v>0</v>
      </c>
    </row>
    <row r="3278" spans="4:7">
      <c r="D3278" s="211" t="s">
        <v>552</v>
      </c>
      <c r="E3278" s="208">
        <v>2706487</v>
      </c>
      <c r="F3278" s="208">
        <v>4931238.88</v>
      </c>
      <c r="G3278" s="208">
        <v>2641361.35</v>
      </c>
    </row>
    <row r="3279" spans="4:7">
      <c r="D3279" s="212" t="s">
        <v>899</v>
      </c>
      <c r="E3279" s="208">
        <v>2706487</v>
      </c>
      <c r="F3279" s="208">
        <v>4931238.88</v>
      </c>
      <c r="G3279" s="208">
        <v>2641361.35</v>
      </c>
    </row>
    <row r="3280" spans="4:7">
      <c r="D3280" s="211" t="s">
        <v>553</v>
      </c>
      <c r="E3280" s="208">
        <v>5396255</v>
      </c>
      <c r="F3280" s="208">
        <v>1396255</v>
      </c>
      <c r="G3280" s="208">
        <v>0</v>
      </c>
    </row>
    <row r="3281" spans="4:7">
      <c r="D3281" s="212" t="s">
        <v>900</v>
      </c>
      <c r="E3281" s="208">
        <v>5396255</v>
      </c>
      <c r="F3281" s="208">
        <v>1396255</v>
      </c>
      <c r="G3281" s="208">
        <v>0</v>
      </c>
    </row>
    <row r="3282" spans="4:7">
      <c r="D3282" s="211" t="s">
        <v>554</v>
      </c>
      <c r="E3282" s="208">
        <v>359703</v>
      </c>
      <c r="F3282" s="208">
        <v>1561275.7</v>
      </c>
      <c r="G3282" s="208">
        <v>1427740.17</v>
      </c>
    </row>
    <row r="3283" spans="4:7">
      <c r="D3283" s="212" t="s">
        <v>901</v>
      </c>
      <c r="E3283" s="208">
        <v>359703</v>
      </c>
      <c r="F3283" s="208">
        <v>1561275.7</v>
      </c>
      <c r="G3283" s="208">
        <v>1427740.17</v>
      </c>
    </row>
    <row r="3284" spans="4:7">
      <c r="D3284" s="211" t="s">
        <v>555</v>
      </c>
      <c r="E3284" s="208">
        <v>10286248</v>
      </c>
      <c r="F3284" s="208">
        <v>1</v>
      </c>
      <c r="G3284" s="208">
        <v>0</v>
      </c>
    </row>
    <row r="3285" spans="4:7">
      <c r="D3285" s="212" t="s">
        <v>902</v>
      </c>
      <c r="E3285" s="208">
        <v>10286248</v>
      </c>
      <c r="F3285" s="208">
        <v>1</v>
      </c>
      <c r="G3285" s="208">
        <v>0</v>
      </c>
    </row>
    <row r="3286" spans="4:7">
      <c r="D3286" s="211" t="s">
        <v>2295</v>
      </c>
      <c r="E3286" s="208">
        <v>6731551</v>
      </c>
      <c r="F3286" s="208">
        <v>1558697</v>
      </c>
      <c r="G3286" s="208">
        <v>1558695.07</v>
      </c>
    </row>
    <row r="3287" spans="4:7">
      <c r="D3287" s="212" t="s">
        <v>2296</v>
      </c>
      <c r="E3287" s="208">
        <v>6731551</v>
      </c>
      <c r="F3287" s="208">
        <v>1558697</v>
      </c>
      <c r="G3287" s="208">
        <v>1558695.07</v>
      </c>
    </row>
    <row r="3288" spans="4:7">
      <c r="D3288" s="211" t="s">
        <v>2297</v>
      </c>
      <c r="E3288" s="208">
        <v>6731551</v>
      </c>
      <c r="F3288" s="208">
        <v>1558697</v>
      </c>
      <c r="G3288" s="208">
        <v>1558695.07</v>
      </c>
    </row>
    <row r="3289" spans="4:7">
      <c r="D3289" s="212" t="s">
        <v>2298</v>
      </c>
      <c r="E3289" s="208">
        <v>6731551</v>
      </c>
      <c r="F3289" s="208">
        <v>1558697</v>
      </c>
      <c r="G3289" s="208">
        <v>1558695.07</v>
      </c>
    </row>
    <row r="3290" spans="4:7">
      <c r="D3290" s="211" t="s">
        <v>2299</v>
      </c>
      <c r="E3290" s="208">
        <v>12486882</v>
      </c>
      <c r="F3290" s="208">
        <v>2704206</v>
      </c>
      <c r="G3290" s="208">
        <v>2704204.05</v>
      </c>
    </row>
    <row r="3291" spans="4:7">
      <c r="D3291" s="212" t="s">
        <v>2300</v>
      </c>
      <c r="E3291" s="208">
        <v>12486882</v>
      </c>
      <c r="F3291" s="208">
        <v>2704206</v>
      </c>
      <c r="G3291" s="208">
        <v>2704204.05</v>
      </c>
    </row>
    <row r="3292" spans="4:7">
      <c r="D3292" s="211" t="s">
        <v>556</v>
      </c>
      <c r="E3292" s="208">
        <v>14693812</v>
      </c>
      <c r="F3292" s="208">
        <v>63918756</v>
      </c>
      <c r="G3292" s="208">
        <v>35592339.149999999</v>
      </c>
    </row>
    <row r="3293" spans="4:7">
      <c r="D3293" s="212" t="s">
        <v>903</v>
      </c>
      <c r="E3293" s="208">
        <v>14693812</v>
      </c>
      <c r="F3293" s="208">
        <v>63918756</v>
      </c>
      <c r="G3293" s="208">
        <v>35592339.149999999</v>
      </c>
    </row>
    <row r="3294" spans="4:7">
      <c r="D3294" s="211" t="s">
        <v>557</v>
      </c>
      <c r="E3294" s="208">
        <v>1239531</v>
      </c>
      <c r="F3294" s="208">
        <v>9671849.0199999996</v>
      </c>
      <c r="G3294" s="208">
        <v>8978147.9100000001</v>
      </c>
    </row>
    <row r="3295" spans="4:7">
      <c r="D3295" s="212" t="s">
        <v>904</v>
      </c>
      <c r="E3295" s="208">
        <v>1239531</v>
      </c>
      <c r="F3295" s="208">
        <v>9671849.0199999996</v>
      </c>
      <c r="G3295" s="208">
        <v>8978147.9100000001</v>
      </c>
    </row>
    <row r="3296" spans="4:7">
      <c r="D3296" s="211" t="s">
        <v>3884</v>
      </c>
      <c r="E3296" s="208">
        <v>83390754</v>
      </c>
      <c r="F3296" s="208">
        <v>13314490</v>
      </c>
      <c r="G3296" s="208">
        <v>13314455.18</v>
      </c>
    </row>
    <row r="3297" spans="4:7">
      <c r="D3297" s="212" t="s">
        <v>2782</v>
      </c>
      <c r="E3297" s="208">
        <v>83390754</v>
      </c>
      <c r="F3297" s="208">
        <v>13314490</v>
      </c>
      <c r="G3297" s="208">
        <v>13314455.18</v>
      </c>
    </row>
    <row r="3298" spans="4:7">
      <c r="D3298" s="211" t="s">
        <v>2665</v>
      </c>
      <c r="E3298" s="208">
        <v>56208476</v>
      </c>
      <c r="F3298" s="208">
        <v>38803727.75</v>
      </c>
      <c r="G3298" s="208">
        <v>38772336.760000005</v>
      </c>
    </row>
    <row r="3299" spans="4:7">
      <c r="D3299" s="212" t="s">
        <v>2666</v>
      </c>
      <c r="E3299" s="208">
        <v>56208476</v>
      </c>
      <c r="F3299" s="208">
        <v>38803727.75</v>
      </c>
      <c r="G3299" s="208">
        <v>38772336.760000005</v>
      </c>
    </row>
    <row r="3300" spans="4:7">
      <c r="D3300" s="211" t="s">
        <v>2301</v>
      </c>
      <c r="E3300" s="208">
        <v>11208701</v>
      </c>
      <c r="F3300" s="208">
        <v>1</v>
      </c>
      <c r="G3300" s="208">
        <v>0</v>
      </c>
    </row>
    <row r="3301" spans="4:7">
      <c r="D3301" s="212" t="s">
        <v>2302</v>
      </c>
      <c r="E3301" s="208">
        <v>11208701</v>
      </c>
      <c r="F3301" s="208">
        <v>1</v>
      </c>
      <c r="G3301" s="208">
        <v>0</v>
      </c>
    </row>
    <row r="3302" spans="4:7">
      <c r="D3302" s="211" t="s">
        <v>3883</v>
      </c>
      <c r="E3302" s="208">
        <v>11548427</v>
      </c>
      <c r="F3302" s="208">
        <v>4944779</v>
      </c>
      <c r="G3302" s="208">
        <v>4367357.8899999997</v>
      </c>
    </row>
    <row r="3303" spans="4:7">
      <c r="D3303" s="212" t="s">
        <v>3013</v>
      </c>
      <c r="E3303" s="208">
        <v>11548427</v>
      </c>
      <c r="F3303" s="208">
        <v>4944779</v>
      </c>
      <c r="G3303" s="208">
        <v>4367357.8899999997</v>
      </c>
    </row>
    <row r="3304" spans="4:7">
      <c r="D3304" s="211" t="s">
        <v>2303</v>
      </c>
      <c r="E3304" s="208">
        <v>4768626</v>
      </c>
      <c r="F3304" s="208">
        <v>0</v>
      </c>
      <c r="G3304" s="208">
        <v>0</v>
      </c>
    </row>
    <row r="3305" spans="4:7">
      <c r="D3305" s="212" t="s">
        <v>2304</v>
      </c>
      <c r="E3305" s="208">
        <v>4768626</v>
      </c>
      <c r="F3305" s="208">
        <v>0</v>
      </c>
      <c r="G3305" s="208">
        <v>0</v>
      </c>
    </row>
    <row r="3306" spans="4:7">
      <c r="D3306" s="211" t="s">
        <v>3882</v>
      </c>
      <c r="E3306" s="208">
        <v>3589097</v>
      </c>
      <c r="F3306" s="208">
        <v>1845905</v>
      </c>
      <c r="G3306" s="208">
        <v>1845902.55</v>
      </c>
    </row>
    <row r="3307" spans="4:7">
      <c r="D3307" s="212" t="s">
        <v>3014</v>
      </c>
      <c r="E3307" s="208">
        <v>3589097</v>
      </c>
      <c r="F3307" s="208">
        <v>1845905</v>
      </c>
      <c r="G3307" s="208">
        <v>1845902.55</v>
      </c>
    </row>
    <row r="3308" spans="4:7">
      <c r="D3308" s="211" t="s">
        <v>2305</v>
      </c>
      <c r="E3308" s="208">
        <v>11208701</v>
      </c>
      <c r="F3308" s="208">
        <v>1</v>
      </c>
      <c r="G3308" s="208">
        <v>0</v>
      </c>
    </row>
    <row r="3309" spans="4:7">
      <c r="D3309" s="212" t="s">
        <v>2306</v>
      </c>
      <c r="E3309" s="208">
        <v>11208701</v>
      </c>
      <c r="F3309" s="208">
        <v>1</v>
      </c>
      <c r="G3309" s="208">
        <v>0</v>
      </c>
    </row>
    <row r="3310" spans="4:7">
      <c r="D3310" s="211" t="s">
        <v>2307</v>
      </c>
      <c r="E3310" s="208">
        <v>6731551</v>
      </c>
      <c r="F3310" s="208">
        <v>1</v>
      </c>
      <c r="G3310" s="208">
        <v>0</v>
      </c>
    </row>
    <row r="3311" spans="4:7">
      <c r="D3311" s="212" t="s">
        <v>2308</v>
      </c>
      <c r="E3311" s="208">
        <v>6731551</v>
      </c>
      <c r="F3311" s="208">
        <v>1</v>
      </c>
      <c r="G3311" s="208">
        <v>0</v>
      </c>
    </row>
    <row r="3312" spans="4:7">
      <c r="D3312" s="211" t="s">
        <v>2309</v>
      </c>
      <c r="E3312" s="208">
        <v>6731551</v>
      </c>
      <c r="F3312" s="208">
        <v>1</v>
      </c>
      <c r="G3312" s="208">
        <v>0</v>
      </c>
    </row>
    <row r="3313" spans="4:7">
      <c r="D3313" s="212" t="s">
        <v>2310</v>
      </c>
      <c r="E3313" s="208">
        <v>6731551</v>
      </c>
      <c r="F3313" s="208">
        <v>1</v>
      </c>
      <c r="G3313" s="208">
        <v>0</v>
      </c>
    </row>
    <row r="3314" spans="4:7">
      <c r="D3314" s="211" t="s">
        <v>2311</v>
      </c>
      <c r="E3314" s="208">
        <v>4768626</v>
      </c>
      <c r="F3314" s="208">
        <v>0</v>
      </c>
      <c r="G3314" s="208">
        <v>0</v>
      </c>
    </row>
    <row r="3315" spans="4:7">
      <c r="D3315" s="212" t="s">
        <v>2312</v>
      </c>
      <c r="E3315" s="208">
        <v>4768626</v>
      </c>
      <c r="F3315" s="208">
        <v>0</v>
      </c>
      <c r="G3315" s="208">
        <v>0</v>
      </c>
    </row>
    <row r="3316" spans="4:7">
      <c r="D3316" s="211" t="s">
        <v>3881</v>
      </c>
      <c r="E3316" s="208">
        <v>11208701</v>
      </c>
      <c r="F3316" s="208">
        <v>1</v>
      </c>
      <c r="G3316" s="208">
        <v>0</v>
      </c>
    </row>
    <row r="3317" spans="4:7">
      <c r="D3317" s="212" t="s">
        <v>2313</v>
      </c>
      <c r="E3317" s="208">
        <v>11208701</v>
      </c>
      <c r="F3317" s="208">
        <v>1</v>
      </c>
      <c r="G3317" s="208">
        <v>0</v>
      </c>
    </row>
    <row r="3318" spans="4:7">
      <c r="D3318" s="211" t="s">
        <v>558</v>
      </c>
      <c r="E3318" s="208">
        <v>2080099</v>
      </c>
      <c r="F3318" s="208">
        <v>5584429.2800000003</v>
      </c>
      <c r="G3318" s="208">
        <v>818100.28</v>
      </c>
    </row>
    <row r="3319" spans="4:7">
      <c r="D3319" s="212" t="s">
        <v>905</v>
      </c>
      <c r="E3319" s="208">
        <v>2080099</v>
      </c>
      <c r="F3319" s="208">
        <v>5584429.2800000003</v>
      </c>
      <c r="G3319" s="208">
        <v>818100.28</v>
      </c>
    </row>
    <row r="3320" spans="4:7">
      <c r="D3320" s="211" t="s">
        <v>1055</v>
      </c>
      <c r="E3320" s="208">
        <v>6223248</v>
      </c>
      <c r="F3320" s="208">
        <v>22447212.170000002</v>
      </c>
      <c r="G3320" s="208">
        <v>16628023.17</v>
      </c>
    </row>
    <row r="3321" spans="4:7">
      <c r="D3321" s="212" t="s">
        <v>1056</v>
      </c>
      <c r="E3321" s="208">
        <v>6223248</v>
      </c>
      <c r="F3321" s="208">
        <v>22447212.170000002</v>
      </c>
      <c r="G3321" s="208">
        <v>16628023.17</v>
      </c>
    </row>
    <row r="3322" spans="4:7">
      <c r="D3322" s="211" t="s">
        <v>3880</v>
      </c>
      <c r="E3322" s="208">
        <v>11208701</v>
      </c>
      <c r="F3322" s="208">
        <v>44073181.810000002</v>
      </c>
      <c r="G3322" s="208">
        <v>30582545.559999999</v>
      </c>
    </row>
    <row r="3323" spans="4:7">
      <c r="D3323" s="212" t="s">
        <v>3299</v>
      </c>
      <c r="E3323" s="208">
        <v>0</v>
      </c>
      <c r="F3323" s="208">
        <v>35193580.810000002</v>
      </c>
      <c r="G3323" s="208">
        <v>30582545.559999999</v>
      </c>
    </row>
    <row r="3324" spans="4:7">
      <c r="D3324" s="212" t="s">
        <v>2314</v>
      </c>
      <c r="E3324" s="208">
        <v>11208701</v>
      </c>
      <c r="F3324" s="208">
        <v>8879601</v>
      </c>
      <c r="G3324" s="208">
        <v>0</v>
      </c>
    </row>
    <row r="3325" spans="4:7">
      <c r="D3325" s="211" t="s">
        <v>2315</v>
      </c>
      <c r="E3325" s="208">
        <v>6731551</v>
      </c>
      <c r="F3325" s="208">
        <v>6172451</v>
      </c>
      <c r="G3325" s="208">
        <v>0</v>
      </c>
    </row>
    <row r="3326" spans="4:7">
      <c r="D3326" s="212" t="s">
        <v>2316</v>
      </c>
      <c r="E3326" s="208">
        <v>6731551</v>
      </c>
      <c r="F3326" s="208">
        <v>6172451</v>
      </c>
      <c r="G3326" s="208">
        <v>0</v>
      </c>
    </row>
    <row r="3327" spans="4:7">
      <c r="D3327" s="211" t="s">
        <v>2317</v>
      </c>
      <c r="E3327" s="208">
        <v>11208701</v>
      </c>
      <c r="F3327" s="208">
        <v>1</v>
      </c>
      <c r="G3327" s="208">
        <v>0</v>
      </c>
    </row>
    <row r="3328" spans="4:7">
      <c r="D3328" s="212" t="s">
        <v>2318</v>
      </c>
      <c r="E3328" s="208">
        <v>11208701</v>
      </c>
      <c r="F3328" s="208">
        <v>1</v>
      </c>
      <c r="G3328" s="208">
        <v>0</v>
      </c>
    </row>
    <row r="3329" spans="4:7">
      <c r="D3329" s="211" t="s">
        <v>2319</v>
      </c>
      <c r="E3329" s="208">
        <v>4768626</v>
      </c>
      <c r="F3329" s="208">
        <v>1</v>
      </c>
      <c r="G3329" s="208">
        <v>0</v>
      </c>
    </row>
    <row r="3330" spans="4:7">
      <c r="D3330" s="212" t="s">
        <v>2320</v>
      </c>
      <c r="E3330" s="208">
        <v>4768626</v>
      </c>
      <c r="F3330" s="208">
        <v>1</v>
      </c>
      <c r="G3330" s="208">
        <v>0</v>
      </c>
    </row>
    <row r="3331" spans="4:7">
      <c r="D3331" s="211" t="s">
        <v>2321</v>
      </c>
      <c r="E3331" s="208">
        <v>6731551</v>
      </c>
      <c r="F3331" s="208">
        <v>1</v>
      </c>
      <c r="G3331" s="208">
        <v>0</v>
      </c>
    </row>
    <row r="3332" spans="4:7">
      <c r="D3332" s="212" t="s">
        <v>2322</v>
      </c>
      <c r="E3332" s="208">
        <v>6731551</v>
      </c>
      <c r="F3332" s="208">
        <v>1</v>
      </c>
      <c r="G3332" s="208">
        <v>0</v>
      </c>
    </row>
    <row r="3333" spans="4:7">
      <c r="D3333" s="211" t="s">
        <v>2323</v>
      </c>
      <c r="E3333" s="208">
        <v>6731551</v>
      </c>
      <c r="F3333" s="208">
        <v>1</v>
      </c>
      <c r="G3333" s="208">
        <v>0</v>
      </c>
    </row>
    <row r="3334" spans="4:7">
      <c r="D3334" s="212" t="s">
        <v>2324</v>
      </c>
      <c r="E3334" s="208">
        <v>6731551</v>
      </c>
      <c r="F3334" s="208">
        <v>1</v>
      </c>
      <c r="G3334" s="208">
        <v>0</v>
      </c>
    </row>
    <row r="3335" spans="4:7">
      <c r="D3335" s="211" t="s">
        <v>3015</v>
      </c>
      <c r="E3335" s="208">
        <v>26373497</v>
      </c>
      <c r="F3335" s="208">
        <v>17895082.66</v>
      </c>
      <c r="G3335" s="208">
        <v>17895082.66</v>
      </c>
    </row>
    <row r="3336" spans="4:7">
      <c r="D3336" s="212" t="s">
        <v>3012</v>
      </c>
      <c r="E3336" s="208">
        <v>26373497</v>
      </c>
      <c r="F3336" s="208">
        <v>17895082.66</v>
      </c>
      <c r="G3336" s="208">
        <v>17895082.66</v>
      </c>
    </row>
    <row r="3337" spans="4:7">
      <c r="D3337" s="211" t="s">
        <v>3370</v>
      </c>
      <c r="E3337" s="208">
        <v>0</v>
      </c>
      <c r="F3337" s="208">
        <v>1875829.6</v>
      </c>
      <c r="G3337" s="208">
        <v>0</v>
      </c>
    </row>
    <row r="3338" spans="4:7">
      <c r="D3338" s="212" t="s">
        <v>3369</v>
      </c>
      <c r="E3338" s="208">
        <v>0</v>
      </c>
      <c r="F3338" s="208">
        <v>1875829.6</v>
      </c>
      <c r="G3338" s="208">
        <v>0</v>
      </c>
    </row>
    <row r="3339" spans="4:7">
      <c r="D3339" s="211" t="s">
        <v>3879</v>
      </c>
      <c r="E3339" s="208">
        <v>0</v>
      </c>
      <c r="F3339" s="208">
        <v>1875829.6</v>
      </c>
      <c r="G3339" s="208">
        <v>0</v>
      </c>
    </row>
    <row r="3340" spans="4:7">
      <c r="D3340" s="212" t="s">
        <v>3368</v>
      </c>
      <c r="E3340" s="208">
        <v>0</v>
      </c>
      <c r="F3340" s="208">
        <v>1875829.6</v>
      </c>
      <c r="G3340" s="208">
        <v>0</v>
      </c>
    </row>
    <row r="3341" spans="4:7">
      <c r="D3341" s="211" t="s">
        <v>1100</v>
      </c>
      <c r="E3341" s="208">
        <v>109550415</v>
      </c>
      <c r="F3341" s="208">
        <v>133575499.16</v>
      </c>
      <c r="G3341" s="208">
        <v>95526767.579999998</v>
      </c>
    </row>
    <row r="3342" spans="4:7">
      <c r="D3342" s="212" t="s">
        <v>1101</v>
      </c>
      <c r="E3342" s="208">
        <v>109550415</v>
      </c>
      <c r="F3342" s="208">
        <v>133575499.16</v>
      </c>
      <c r="G3342" s="208">
        <v>95526767.579999998</v>
      </c>
    </row>
    <row r="3343" spans="4:7">
      <c r="D3343" s="211" t="s">
        <v>3367</v>
      </c>
      <c r="E3343" s="208">
        <v>0</v>
      </c>
      <c r="F3343" s="208">
        <v>3114233.87</v>
      </c>
      <c r="G3343" s="208">
        <v>0</v>
      </c>
    </row>
    <row r="3344" spans="4:7">
      <c r="D3344" s="212" t="s">
        <v>3366</v>
      </c>
      <c r="E3344" s="208">
        <v>0</v>
      </c>
      <c r="F3344" s="208">
        <v>3114233.87</v>
      </c>
      <c r="G3344" s="208">
        <v>0</v>
      </c>
    </row>
    <row r="3345" spans="4:7">
      <c r="D3345" s="211" t="s">
        <v>3365</v>
      </c>
      <c r="E3345" s="208">
        <v>0</v>
      </c>
      <c r="F3345" s="208">
        <v>1332377.8899999999</v>
      </c>
      <c r="G3345" s="208">
        <v>0</v>
      </c>
    </row>
    <row r="3346" spans="4:7">
      <c r="D3346" s="212" t="s">
        <v>3364</v>
      </c>
      <c r="E3346" s="208">
        <v>0</v>
      </c>
      <c r="F3346" s="208">
        <v>1332377.8899999999</v>
      </c>
      <c r="G3346" s="208">
        <v>0</v>
      </c>
    </row>
    <row r="3347" spans="4:7">
      <c r="D3347" s="211" t="s">
        <v>559</v>
      </c>
      <c r="E3347" s="208">
        <v>813873</v>
      </c>
      <c r="F3347" s="208">
        <v>3922423.7800000003</v>
      </c>
      <c r="G3347" s="208">
        <v>3324115.67</v>
      </c>
    </row>
    <row r="3348" spans="4:7">
      <c r="D3348" s="212" t="s">
        <v>906</v>
      </c>
      <c r="E3348" s="208">
        <v>813873</v>
      </c>
      <c r="F3348" s="208">
        <v>3922423.7800000003</v>
      </c>
      <c r="G3348" s="208">
        <v>3324115.67</v>
      </c>
    </row>
    <row r="3349" spans="4:7">
      <c r="D3349" s="211" t="s">
        <v>560</v>
      </c>
      <c r="E3349" s="208">
        <v>472277</v>
      </c>
      <c r="F3349" s="208">
        <v>2691171.2800000003</v>
      </c>
      <c r="G3349" s="208">
        <v>2406832.91</v>
      </c>
    </row>
    <row r="3350" spans="4:7">
      <c r="D3350" s="212" t="s">
        <v>907</v>
      </c>
      <c r="E3350" s="208">
        <v>472277</v>
      </c>
      <c r="F3350" s="208">
        <v>2691171.2800000003</v>
      </c>
      <c r="G3350" s="208">
        <v>2406832.91</v>
      </c>
    </row>
    <row r="3351" spans="4:7">
      <c r="D3351" s="211" t="s">
        <v>561</v>
      </c>
      <c r="E3351" s="208">
        <v>2605992</v>
      </c>
      <c r="F3351" s="208">
        <v>1405992</v>
      </c>
      <c r="G3351" s="208">
        <v>0</v>
      </c>
    </row>
    <row r="3352" spans="4:7">
      <c r="D3352" s="212" t="s">
        <v>908</v>
      </c>
      <c r="E3352" s="208">
        <v>2605992</v>
      </c>
      <c r="F3352" s="208">
        <v>1405992</v>
      </c>
      <c r="G3352" s="208">
        <v>0</v>
      </c>
    </row>
    <row r="3353" spans="4:7">
      <c r="D3353" s="211" t="s">
        <v>3016</v>
      </c>
      <c r="E3353" s="208">
        <v>3616546</v>
      </c>
      <c r="F3353" s="208">
        <v>0</v>
      </c>
      <c r="G3353" s="208">
        <v>0</v>
      </c>
    </row>
    <row r="3354" spans="4:7">
      <c r="D3354" s="212" t="s">
        <v>3012</v>
      </c>
      <c r="E3354" s="208">
        <v>3616546</v>
      </c>
      <c r="F3354" s="208">
        <v>0</v>
      </c>
      <c r="G3354" s="208">
        <v>0</v>
      </c>
    </row>
    <row r="3355" spans="4:7">
      <c r="D3355" s="178" t="s">
        <v>562</v>
      </c>
      <c r="E3355" s="208">
        <v>1032177202</v>
      </c>
      <c r="F3355" s="208">
        <v>1630248715.9399998</v>
      </c>
      <c r="G3355" s="208">
        <v>1108795815.3699999</v>
      </c>
    </row>
    <row r="3356" spans="4:7">
      <c r="D3356" s="209" t="s">
        <v>281</v>
      </c>
      <c r="E3356" s="210">
        <v>1032177202</v>
      </c>
      <c r="F3356" s="210">
        <v>1524814185.9399998</v>
      </c>
      <c r="G3356" s="210">
        <v>1070257175.42</v>
      </c>
    </row>
    <row r="3357" spans="4:7">
      <c r="D3357" s="211" t="s">
        <v>1365</v>
      </c>
      <c r="E3357" s="208">
        <v>4561511</v>
      </c>
      <c r="F3357" s="208">
        <v>1991321.94</v>
      </c>
      <c r="G3357" s="208">
        <v>0</v>
      </c>
    </row>
    <row r="3358" spans="4:7">
      <c r="D3358" s="212" t="s">
        <v>1366</v>
      </c>
      <c r="E3358" s="208">
        <v>4561511</v>
      </c>
      <c r="F3358" s="208">
        <v>1991321.94</v>
      </c>
      <c r="G3358" s="208">
        <v>0</v>
      </c>
    </row>
    <row r="3359" spans="4:7">
      <c r="D3359" s="211" t="s">
        <v>1367</v>
      </c>
      <c r="E3359" s="208">
        <v>10954371</v>
      </c>
      <c r="F3359" s="208">
        <v>5273691.25</v>
      </c>
      <c r="G3359" s="208">
        <v>4218951.59</v>
      </c>
    </row>
    <row r="3360" spans="4:7">
      <c r="D3360" s="212" t="s">
        <v>1368</v>
      </c>
      <c r="E3360" s="208">
        <v>10954371</v>
      </c>
      <c r="F3360" s="208">
        <v>5273691.25</v>
      </c>
      <c r="G3360" s="208">
        <v>4218951.59</v>
      </c>
    </row>
    <row r="3361" spans="4:7">
      <c r="D3361" s="211" t="s">
        <v>1369</v>
      </c>
      <c r="E3361" s="208">
        <v>4561511</v>
      </c>
      <c r="F3361" s="208">
        <v>0.94</v>
      </c>
      <c r="G3361" s="208">
        <v>0</v>
      </c>
    </row>
    <row r="3362" spans="4:7">
      <c r="D3362" s="212" t="s">
        <v>1370</v>
      </c>
      <c r="E3362" s="208">
        <v>4561511</v>
      </c>
      <c r="F3362" s="208">
        <v>0.94</v>
      </c>
      <c r="G3362" s="208">
        <v>0</v>
      </c>
    </row>
    <row r="3363" spans="4:7">
      <c r="D3363" s="211" t="s">
        <v>1371</v>
      </c>
      <c r="E3363" s="208">
        <v>6510045</v>
      </c>
      <c r="F3363" s="208">
        <v>7412380.9500000002</v>
      </c>
      <c r="G3363" s="208">
        <v>5391204.46</v>
      </c>
    </row>
    <row r="3364" spans="4:7">
      <c r="D3364" s="212" t="s">
        <v>1372</v>
      </c>
      <c r="E3364" s="208">
        <v>6510045</v>
      </c>
      <c r="F3364" s="208">
        <v>6089404.6600000001</v>
      </c>
      <c r="G3364" s="208">
        <v>5391204.46</v>
      </c>
    </row>
    <row r="3365" spans="4:7">
      <c r="D3365" s="212" t="s">
        <v>3363</v>
      </c>
      <c r="E3365" s="208">
        <v>0</v>
      </c>
      <c r="F3365" s="208">
        <v>1322976.29</v>
      </c>
      <c r="G3365" s="208">
        <v>0</v>
      </c>
    </row>
    <row r="3366" spans="4:7">
      <c r="D3366" s="211" t="s">
        <v>1373</v>
      </c>
      <c r="E3366" s="208">
        <v>12223182</v>
      </c>
      <c r="F3366" s="208">
        <v>6619941.2700000005</v>
      </c>
      <c r="G3366" s="208">
        <v>5296964.9800000004</v>
      </c>
    </row>
    <row r="3367" spans="4:7">
      <c r="D3367" s="212" t="s">
        <v>1374</v>
      </c>
      <c r="E3367" s="208">
        <v>12223182</v>
      </c>
      <c r="F3367" s="208">
        <v>5296964.9800000004</v>
      </c>
      <c r="G3367" s="208">
        <v>5296964.9800000004</v>
      </c>
    </row>
    <row r="3368" spans="4:7">
      <c r="D3368" s="212" t="s">
        <v>3362</v>
      </c>
      <c r="E3368" s="208">
        <v>0</v>
      </c>
      <c r="F3368" s="208">
        <v>1322976.29</v>
      </c>
      <c r="G3368" s="208">
        <v>0</v>
      </c>
    </row>
    <row r="3369" spans="4:7">
      <c r="D3369" s="211" t="s">
        <v>1375</v>
      </c>
      <c r="E3369" s="208">
        <v>4561511</v>
      </c>
      <c r="F3369" s="208">
        <v>7083090.7599999998</v>
      </c>
      <c r="G3369" s="208">
        <v>3601439.74</v>
      </c>
    </row>
    <row r="3370" spans="4:7">
      <c r="D3370" s="212" t="s">
        <v>1376</v>
      </c>
      <c r="E3370" s="208">
        <v>4561511</v>
      </c>
      <c r="F3370" s="208">
        <v>3991321.94</v>
      </c>
      <c r="G3370" s="208">
        <v>3601439.74</v>
      </c>
    </row>
    <row r="3371" spans="4:7">
      <c r="D3371" s="212" t="s">
        <v>3361</v>
      </c>
      <c r="E3371" s="208">
        <v>0</v>
      </c>
      <c r="F3371" s="208">
        <v>3091768.82</v>
      </c>
      <c r="G3371" s="208">
        <v>0</v>
      </c>
    </row>
    <row r="3372" spans="4:7">
      <c r="D3372" s="211" t="s">
        <v>1377</v>
      </c>
      <c r="E3372" s="208">
        <v>6510045</v>
      </c>
      <c r="F3372" s="208">
        <v>1862445.41</v>
      </c>
      <c r="G3372" s="208">
        <v>0</v>
      </c>
    </row>
    <row r="3373" spans="4:7">
      <c r="D3373" s="212" t="s">
        <v>1378</v>
      </c>
      <c r="E3373" s="208">
        <v>6510045</v>
      </c>
      <c r="F3373" s="208">
        <v>1.66</v>
      </c>
      <c r="G3373" s="208">
        <v>0</v>
      </c>
    </row>
    <row r="3374" spans="4:7">
      <c r="D3374" s="212" t="s">
        <v>3360</v>
      </c>
      <c r="E3374" s="208">
        <v>0</v>
      </c>
      <c r="F3374" s="208">
        <v>1862443.75</v>
      </c>
      <c r="G3374" s="208">
        <v>0</v>
      </c>
    </row>
    <row r="3375" spans="4:7">
      <c r="D3375" s="211" t="s">
        <v>4183</v>
      </c>
      <c r="E3375" s="208">
        <v>0</v>
      </c>
      <c r="F3375" s="208">
        <v>15684815.470000001</v>
      </c>
      <c r="G3375" s="208">
        <v>0</v>
      </c>
    </row>
    <row r="3376" spans="4:7">
      <c r="D3376" s="212" t="s">
        <v>4182</v>
      </c>
      <c r="E3376" s="208">
        <v>0</v>
      </c>
      <c r="F3376" s="208">
        <v>15684815.470000001</v>
      </c>
      <c r="G3376" s="208">
        <v>0</v>
      </c>
    </row>
    <row r="3377" spans="4:7">
      <c r="D3377" s="211" t="s">
        <v>3878</v>
      </c>
      <c r="E3377" s="208">
        <v>0</v>
      </c>
      <c r="F3377" s="208">
        <v>392971546.03000003</v>
      </c>
      <c r="G3377" s="208">
        <v>362348951.01999998</v>
      </c>
    </row>
    <row r="3378" spans="4:7">
      <c r="D3378" s="212" t="s">
        <v>3667</v>
      </c>
      <c r="E3378" s="208">
        <v>0</v>
      </c>
      <c r="F3378" s="208">
        <v>71285213.359999999</v>
      </c>
      <c r="G3378" s="208">
        <v>71285213.349999994</v>
      </c>
    </row>
    <row r="3379" spans="4:7">
      <c r="D3379" s="212" t="s">
        <v>3666</v>
      </c>
      <c r="E3379" s="208">
        <v>0</v>
      </c>
      <c r="F3379" s="208">
        <v>321686332.67000002</v>
      </c>
      <c r="G3379" s="208">
        <v>291063737.67000002</v>
      </c>
    </row>
    <row r="3380" spans="4:7">
      <c r="D3380" s="211" t="s">
        <v>3359</v>
      </c>
      <c r="E3380" s="208">
        <v>0</v>
      </c>
      <c r="F3380" s="208">
        <v>1862443.75</v>
      </c>
      <c r="G3380" s="208">
        <v>0</v>
      </c>
    </row>
    <row r="3381" spans="4:7">
      <c r="D3381" s="212" t="s">
        <v>3358</v>
      </c>
      <c r="E3381" s="208">
        <v>0</v>
      </c>
      <c r="F3381" s="208">
        <v>1862443.75</v>
      </c>
      <c r="G3381" s="208">
        <v>0</v>
      </c>
    </row>
    <row r="3382" spans="4:7">
      <c r="D3382" s="211" t="s">
        <v>4244</v>
      </c>
      <c r="E3382" s="208">
        <v>0</v>
      </c>
      <c r="F3382" s="208">
        <v>86780000</v>
      </c>
      <c r="G3382" s="208">
        <v>0</v>
      </c>
    </row>
    <row r="3383" spans="4:7">
      <c r="D3383" s="212" t="s">
        <v>4243</v>
      </c>
      <c r="E3383" s="208">
        <v>0</v>
      </c>
      <c r="F3383" s="208">
        <v>86780000</v>
      </c>
      <c r="G3383" s="208">
        <v>0</v>
      </c>
    </row>
    <row r="3384" spans="4:7">
      <c r="D3384" s="211" t="s">
        <v>3357</v>
      </c>
      <c r="E3384" s="208">
        <v>0</v>
      </c>
      <c r="F3384" s="208">
        <v>1862443.75</v>
      </c>
      <c r="G3384" s="208">
        <v>0</v>
      </c>
    </row>
    <row r="3385" spans="4:7">
      <c r="D3385" s="212" t="s">
        <v>3356</v>
      </c>
      <c r="E3385" s="208">
        <v>0</v>
      </c>
      <c r="F3385" s="208">
        <v>1862443.75</v>
      </c>
      <c r="G3385" s="208">
        <v>0</v>
      </c>
    </row>
    <row r="3386" spans="4:7">
      <c r="D3386" s="211" t="s">
        <v>3355</v>
      </c>
      <c r="E3386" s="208">
        <v>0</v>
      </c>
      <c r="F3386" s="208">
        <v>3529701.53</v>
      </c>
      <c r="G3386" s="208">
        <v>0</v>
      </c>
    </row>
    <row r="3387" spans="4:7">
      <c r="D3387" s="212" t="s">
        <v>3354</v>
      </c>
      <c r="E3387" s="208">
        <v>0</v>
      </c>
      <c r="F3387" s="208">
        <v>3529701.53</v>
      </c>
      <c r="G3387" s="208">
        <v>0</v>
      </c>
    </row>
    <row r="3388" spans="4:7">
      <c r="D3388" s="211" t="s">
        <v>4307</v>
      </c>
      <c r="E3388" s="208">
        <v>0</v>
      </c>
      <c r="F3388" s="208">
        <v>42248435</v>
      </c>
      <c r="G3388" s="208">
        <v>0</v>
      </c>
    </row>
    <row r="3389" spans="4:7">
      <c r="D3389" s="212" t="s">
        <v>4308</v>
      </c>
      <c r="E3389" s="208">
        <v>0</v>
      </c>
      <c r="F3389" s="208">
        <v>42248435</v>
      </c>
      <c r="G3389" s="208">
        <v>0</v>
      </c>
    </row>
    <row r="3390" spans="4:7">
      <c r="D3390" s="211" t="s">
        <v>3353</v>
      </c>
      <c r="E3390" s="208">
        <v>0</v>
      </c>
      <c r="F3390" s="208">
        <v>1322976.29</v>
      </c>
      <c r="G3390" s="208">
        <v>0</v>
      </c>
    </row>
    <row r="3391" spans="4:7">
      <c r="D3391" s="212" t="s">
        <v>3352</v>
      </c>
      <c r="E3391" s="208">
        <v>0</v>
      </c>
      <c r="F3391" s="208">
        <v>1322976.29</v>
      </c>
      <c r="G3391" s="208">
        <v>0</v>
      </c>
    </row>
    <row r="3392" spans="4:7">
      <c r="D3392" s="211" t="s">
        <v>1033</v>
      </c>
      <c r="E3392" s="208">
        <v>17110090</v>
      </c>
      <c r="F3392" s="208">
        <v>36001206</v>
      </c>
      <c r="G3392" s="208">
        <v>25114937.309999999</v>
      </c>
    </row>
    <row r="3393" spans="4:7">
      <c r="D3393" s="212" t="s">
        <v>1034</v>
      </c>
      <c r="E3393" s="208">
        <v>17110090</v>
      </c>
      <c r="F3393" s="208">
        <v>36001206</v>
      </c>
      <c r="G3393" s="208">
        <v>25114937.309999999</v>
      </c>
    </row>
    <row r="3394" spans="4:7">
      <c r="D3394" s="211" t="s">
        <v>563</v>
      </c>
      <c r="E3394" s="208">
        <v>27732712</v>
      </c>
      <c r="F3394" s="208">
        <v>28026124.34</v>
      </c>
      <c r="G3394" s="208">
        <v>22811006.190000001</v>
      </c>
    </row>
    <row r="3395" spans="4:7">
      <c r="D3395" s="212" t="s">
        <v>909</v>
      </c>
      <c r="E3395" s="208">
        <v>27732712</v>
      </c>
      <c r="F3395" s="208">
        <v>28026124.34</v>
      </c>
      <c r="G3395" s="208">
        <v>22811006.190000001</v>
      </c>
    </row>
    <row r="3396" spans="4:7">
      <c r="D3396" s="211" t="s">
        <v>564</v>
      </c>
      <c r="E3396" s="208">
        <v>4945292</v>
      </c>
      <c r="F3396" s="208">
        <v>2945292</v>
      </c>
      <c r="G3396" s="208">
        <v>0</v>
      </c>
    </row>
    <row r="3397" spans="4:7">
      <c r="D3397" s="212" t="s">
        <v>910</v>
      </c>
      <c r="E3397" s="208">
        <v>4945292</v>
      </c>
      <c r="F3397" s="208">
        <v>2945292</v>
      </c>
      <c r="G3397" s="208">
        <v>0</v>
      </c>
    </row>
    <row r="3398" spans="4:7">
      <c r="D3398" s="211" t="s">
        <v>3877</v>
      </c>
      <c r="E3398" s="208">
        <v>1764860</v>
      </c>
      <c r="F3398" s="208">
        <v>6292803.7300000004</v>
      </c>
      <c r="G3398" s="208">
        <v>5866224</v>
      </c>
    </row>
    <row r="3399" spans="4:7">
      <c r="D3399" s="212" t="s">
        <v>911</v>
      </c>
      <c r="E3399" s="208">
        <v>1764860</v>
      </c>
      <c r="F3399" s="208">
        <v>6292803.7300000004</v>
      </c>
      <c r="G3399" s="208">
        <v>5866224</v>
      </c>
    </row>
    <row r="3400" spans="4:7">
      <c r="D3400" s="211" t="s">
        <v>389</v>
      </c>
      <c r="E3400" s="208">
        <v>0</v>
      </c>
      <c r="F3400" s="208">
        <v>20594591.18</v>
      </c>
      <c r="G3400" s="208">
        <v>0</v>
      </c>
    </row>
    <row r="3401" spans="4:7">
      <c r="D3401" s="212" t="s">
        <v>723</v>
      </c>
      <c r="E3401" s="208">
        <v>0</v>
      </c>
      <c r="F3401" s="208">
        <v>20594591.18</v>
      </c>
      <c r="G3401" s="208">
        <v>0</v>
      </c>
    </row>
    <row r="3402" spans="4:7">
      <c r="D3402" s="211" t="s">
        <v>2783</v>
      </c>
      <c r="E3402" s="208">
        <v>19151206</v>
      </c>
      <c r="F3402" s="208">
        <v>18193646</v>
      </c>
      <c r="G3402" s="208">
        <v>18193646</v>
      </c>
    </row>
    <row r="3403" spans="4:7">
      <c r="D3403" s="212" t="s">
        <v>2784</v>
      </c>
      <c r="E3403" s="208">
        <v>19151206</v>
      </c>
      <c r="F3403" s="208">
        <v>18193646</v>
      </c>
      <c r="G3403" s="208">
        <v>18193646</v>
      </c>
    </row>
    <row r="3404" spans="4:7">
      <c r="D3404" s="211" t="s">
        <v>565</v>
      </c>
      <c r="E3404" s="208">
        <v>5742217</v>
      </c>
      <c r="F3404" s="208">
        <v>33001870.359999999</v>
      </c>
      <c r="G3404" s="208">
        <v>16711929.359999999</v>
      </c>
    </row>
    <row r="3405" spans="4:7">
      <c r="D3405" s="212" t="s">
        <v>912</v>
      </c>
      <c r="E3405" s="208">
        <v>5742217</v>
      </c>
      <c r="F3405" s="208">
        <v>33001870.359999999</v>
      </c>
      <c r="G3405" s="208">
        <v>16711929.359999999</v>
      </c>
    </row>
    <row r="3406" spans="4:7">
      <c r="D3406" s="211" t="s">
        <v>3876</v>
      </c>
      <c r="E3406" s="208">
        <v>1999367</v>
      </c>
      <c r="F3406" s="208">
        <v>490</v>
      </c>
      <c r="G3406" s="208">
        <v>0</v>
      </c>
    </row>
    <row r="3407" spans="4:7">
      <c r="D3407" s="212" t="s">
        <v>4209</v>
      </c>
      <c r="E3407" s="208">
        <v>1999367</v>
      </c>
      <c r="F3407" s="208">
        <v>490</v>
      </c>
      <c r="G3407" s="208">
        <v>0</v>
      </c>
    </row>
    <row r="3408" spans="4:7">
      <c r="D3408" s="211" t="s">
        <v>566</v>
      </c>
      <c r="E3408" s="208">
        <v>2724072</v>
      </c>
      <c r="F3408" s="208">
        <v>5000000</v>
      </c>
      <c r="G3408" s="208">
        <v>0</v>
      </c>
    </row>
    <row r="3409" spans="4:7">
      <c r="D3409" s="212" t="s">
        <v>913</v>
      </c>
      <c r="E3409" s="208">
        <v>2724072</v>
      </c>
      <c r="F3409" s="208">
        <v>5000000</v>
      </c>
      <c r="G3409" s="208">
        <v>0</v>
      </c>
    </row>
    <row r="3410" spans="4:7">
      <c r="D3410" s="211" t="s">
        <v>3017</v>
      </c>
      <c r="E3410" s="208">
        <v>4562691</v>
      </c>
      <c r="F3410" s="208">
        <v>4562691</v>
      </c>
      <c r="G3410" s="208">
        <v>0</v>
      </c>
    </row>
    <row r="3411" spans="4:7">
      <c r="D3411" s="212" t="s">
        <v>3018</v>
      </c>
      <c r="E3411" s="208">
        <v>4562691</v>
      </c>
      <c r="F3411" s="208">
        <v>4562691</v>
      </c>
      <c r="G3411" s="208">
        <v>0</v>
      </c>
    </row>
    <row r="3412" spans="4:7">
      <c r="D3412" s="211" t="s">
        <v>3019</v>
      </c>
      <c r="E3412" s="208">
        <v>15225234</v>
      </c>
      <c r="F3412" s="208">
        <v>1</v>
      </c>
      <c r="G3412" s="208">
        <v>0</v>
      </c>
    </row>
    <row r="3413" spans="4:7">
      <c r="D3413" s="212" t="s">
        <v>3020</v>
      </c>
      <c r="E3413" s="208">
        <v>15225234</v>
      </c>
      <c r="F3413" s="208">
        <v>1</v>
      </c>
      <c r="G3413" s="208">
        <v>0</v>
      </c>
    </row>
    <row r="3414" spans="4:7">
      <c r="D3414" s="211" t="s">
        <v>3021</v>
      </c>
      <c r="E3414" s="208">
        <v>7694092</v>
      </c>
      <c r="F3414" s="208">
        <v>694092</v>
      </c>
      <c r="G3414" s="208">
        <v>0</v>
      </c>
    </row>
    <row r="3415" spans="4:7">
      <c r="D3415" s="212" t="s">
        <v>3022</v>
      </c>
      <c r="E3415" s="208">
        <v>7694092</v>
      </c>
      <c r="F3415" s="208">
        <v>694092</v>
      </c>
      <c r="G3415" s="208">
        <v>0</v>
      </c>
    </row>
    <row r="3416" spans="4:7">
      <c r="D3416" s="211" t="s">
        <v>567</v>
      </c>
      <c r="E3416" s="208">
        <v>51505022</v>
      </c>
      <c r="F3416" s="208">
        <v>41757129</v>
      </c>
      <c r="G3416" s="208">
        <v>29894272.300000001</v>
      </c>
    </row>
    <row r="3417" spans="4:7">
      <c r="D3417" s="212" t="s">
        <v>914</v>
      </c>
      <c r="E3417" s="208">
        <v>51505022</v>
      </c>
      <c r="F3417" s="208">
        <v>41757129</v>
      </c>
      <c r="G3417" s="208">
        <v>29894272.300000001</v>
      </c>
    </row>
    <row r="3418" spans="4:7">
      <c r="D3418" s="211" t="s">
        <v>568</v>
      </c>
      <c r="E3418" s="208">
        <v>34929333</v>
      </c>
      <c r="F3418" s="208">
        <v>38207094.310000002</v>
      </c>
      <c r="G3418" s="208">
        <v>21863345.850000001</v>
      </c>
    </row>
    <row r="3419" spans="4:7">
      <c r="D3419" s="212" t="s">
        <v>915</v>
      </c>
      <c r="E3419" s="208">
        <v>34929333</v>
      </c>
      <c r="F3419" s="208">
        <v>38207094.310000002</v>
      </c>
      <c r="G3419" s="208">
        <v>21863345.850000001</v>
      </c>
    </row>
    <row r="3420" spans="4:7">
      <c r="D3420" s="211" t="s">
        <v>3875</v>
      </c>
      <c r="E3420" s="208">
        <v>87879417</v>
      </c>
      <c r="F3420" s="208">
        <v>120148170.54000001</v>
      </c>
      <c r="G3420" s="208">
        <v>120148170.41</v>
      </c>
    </row>
    <row r="3421" spans="4:7">
      <c r="D3421" s="212" t="s">
        <v>2785</v>
      </c>
      <c r="E3421" s="208">
        <v>87879417</v>
      </c>
      <c r="F3421" s="208">
        <v>120148170.54000001</v>
      </c>
      <c r="G3421" s="208">
        <v>120148170.41</v>
      </c>
    </row>
    <row r="3422" spans="4:7">
      <c r="D3422" s="211" t="s">
        <v>3874</v>
      </c>
      <c r="E3422" s="208">
        <v>18159739</v>
      </c>
      <c r="F3422" s="208">
        <v>4159739</v>
      </c>
      <c r="G3422" s="208">
        <v>2721268.93</v>
      </c>
    </row>
    <row r="3423" spans="4:7">
      <c r="D3423" s="212" t="s">
        <v>2807</v>
      </c>
      <c r="E3423" s="208">
        <v>18159739</v>
      </c>
      <c r="F3423" s="208">
        <v>4159739</v>
      </c>
      <c r="G3423" s="208">
        <v>2721268.93</v>
      </c>
    </row>
    <row r="3424" spans="4:7">
      <c r="D3424" s="211" t="s">
        <v>2786</v>
      </c>
      <c r="E3424" s="208">
        <v>18141523</v>
      </c>
      <c r="F3424" s="208">
        <v>41681838.909999996</v>
      </c>
      <c r="G3424" s="208">
        <v>41681838.909999996</v>
      </c>
    </row>
    <row r="3425" spans="4:7">
      <c r="D3425" s="212" t="s">
        <v>2787</v>
      </c>
      <c r="E3425" s="208">
        <v>18141523</v>
      </c>
      <c r="F3425" s="208">
        <v>41681838.909999996</v>
      </c>
      <c r="G3425" s="208">
        <v>41681838.909999996</v>
      </c>
    </row>
    <row r="3426" spans="4:7">
      <c r="D3426" s="211" t="s">
        <v>4300</v>
      </c>
      <c r="E3426" s="208">
        <v>0</v>
      </c>
      <c r="F3426" s="208">
        <v>3000000</v>
      </c>
      <c r="G3426" s="208">
        <v>0</v>
      </c>
    </row>
    <row r="3427" spans="4:7">
      <c r="D3427" s="212" t="s">
        <v>4301</v>
      </c>
      <c r="E3427" s="208">
        <v>0</v>
      </c>
      <c r="F3427" s="208">
        <v>3000000</v>
      </c>
      <c r="G3427" s="208">
        <v>0</v>
      </c>
    </row>
    <row r="3428" spans="4:7">
      <c r="D3428" s="211" t="s">
        <v>3023</v>
      </c>
      <c r="E3428" s="208">
        <v>7564426</v>
      </c>
      <c r="F3428" s="208">
        <v>564426</v>
      </c>
      <c r="G3428" s="208">
        <v>0</v>
      </c>
    </row>
    <row r="3429" spans="4:7">
      <c r="D3429" s="212" t="s">
        <v>3024</v>
      </c>
      <c r="E3429" s="208">
        <v>7564426</v>
      </c>
      <c r="F3429" s="208">
        <v>564426</v>
      </c>
      <c r="G3429" s="208">
        <v>0</v>
      </c>
    </row>
    <row r="3430" spans="4:7">
      <c r="D3430" s="211" t="s">
        <v>2667</v>
      </c>
      <c r="E3430" s="208">
        <v>18611549</v>
      </c>
      <c r="F3430" s="208">
        <v>2000389</v>
      </c>
      <c r="G3430" s="208">
        <v>1957598.75</v>
      </c>
    </row>
    <row r="3431" spans="4:7">
      <c r="D3431" s="212" t="s">
        <v>2668</v>
      </c>
      <c r="E3431" s="208">
        <v>18611549</v>
      </c>
      <c r="F3431" s="208">
        <v>2000389</v>
      </c>
      <c r="G3431" s="208">
        <v>1957598.75</v>
      </c>
    </row>
    <row r="3432" spans="4:7">
      <c r="D3432" s="211" t="s">
        <v>2669</v>
      </c>
      <c r="E3432" s="208">
        <v>37326861</v>
      </c>
      <c r="F3432" s="208">
        <v>30145008</v>
      </c>
      <c r="G3432" s="208">
        <v>30125615.199999999</v>
      </c>
    </row>
    <row r="3433" spans="4:7">
      <c r="D3433" s="212" t="s">
        <v>2670</v>
      </c>
      <c r="E3433" s="208">
        <v>37326861</v>
      </c>
      <c r="F3433" s="208">
        <v>30145008</v>
      </c>
      <c r="G3433" s="208">
        <v>30125615.199999999</v>
      </c>
    </row>
    <row r="3434" spans="4:7">
      <c r="D3434" s="211" t="s">
        <v>2671</v>
      </c>
      <c r="E3434" s="208">
        <v>44273355</v>
      </c>
      <c r="F3434" s="208">
        <v>21498919</v>
      </c>
      <c r="G3434" s="208">
        <v>21498730</v>
      </c>
    </row>
    <row r="3435" spans="4:7">
      <c r="D3435" s="212" t="s">
        <v>2672</v>
      </c>
      <c r="E3435" s="208">
        <v>40250191</v>
      </c>
      <c r="F3435" s="208">
        <v>21498917</v>
      </c>
      <c r="G3435" s="208">
        <v>21498730</v>
      </c>
    </row>
    <row r="3436" spans="4:7">
      <c r="D3436" s="212" t="s">
        <v>2788</v>
      </c>
      <c r="E3436" s="208">
        <v>4023164</v>
      </c>
      <c r="F3436" s="208">
        <v>2</v>
      </c>
      <c r="G3436" s="208">
        <v>0</v>
      </c>
    </row>
    <row r="3437" spans="4:7">
      <c r="D3437" s="211" t="s">
        <v>2789</v>
      </c>
      <c r="E3437" s="208">
        <v>2390995</v>
      </c>
      <c r="F3437" s="208">
        <v>2</v>
      </c>
      <c r="G3437" s="208">
        <v>0</v>
      </c>
    </row>
    <row r="3438" spans="4:7">
      <c r="D3438" s="212" t="s">
        <v>2790</v>
      </c>
      <c r="E3438" s="208">
        <v>2390995</v>
      </c>
      <c r="F3438" s="208">
        <v>2</v>
      </c>
      <c r="G3438" s="208">
        <v>0</v>
      </c>
    </row>
    <row r="3439" spans="4:7">
      <c r="D3439" s="211" t="s">
        <v>2325</v>
      </c>
      <c r="E3439" s="208">
        <v>6683666</v>
      </c>
      <c r="F3439" s="208">
        <v>1</v>
      </c>
      <c r="G3439" s="208">
        <v>0</v>
      </c>
    </row>
    <row r="3440" spans="4:7">
      <c r="D3440" s="212" t="s">
        <v>2326</v>
      </c>
      <c r="E3440" s="208">
        <v>6683666</v>
      </c>
      <c r="F3440" s="208">
        <v>1</v>
      </c>
      <c r="G3440" s="208">
        <v>0</v>
      </c>
    </row>
    <row r="3441" spans="4:7">
      <c r="D3441" s="211" t="s">
        <v>569</v>
      </c>
      <c r="E3441" s="208">
        <v>19505331</v>
      </c>
      <c r="F3441" s="208">
        <v>70329003.800000012</v>
      </c>
      <c r="G3441" s="208">
        <v>32112778.329999998</v>
      </c>
    </row>
    <row r="3442" spans="4:7">
      <c r="D3442" s="212" t="s">
        <v>916</v>
      </c>
      <c r="E3442" s="208">
        <v>14770199</v>
      </c>
      <c r="F3442" s="208">
        <v>70329002.800000012</v>
      </c>
      <c r="G3442" s="208">
        <v>32112778.329999998</v>
      </c>
    </row>
    <row r="3443" spans="4:7">
      <c r="D3443" s="212" t="s">
        <v>2327</v>
      </c>
      <c r="E3443" s="208">
        <v>4735132</v>
      </c>
      <c r="F3443" s="208">
        <v>1</v>
      </c>
      <c r="G3443" s="208">
        <v>0</v>
      </c>
    </row>
    <row r="3444" spans="4:7">
      <c r="D3444" s="211" t="s">
        <v>3025</v>
      </c>
      <c r="E3444" s="208">
        <v>11127992</v>
      </c>
      <c r="F3444" s="208">
        <v>1</v>
      </c>
      <c r="G3444" s="208">
        <v>0</v>
      </c>
    </row>
    <row r="3445" spans="4:7">
      <c r="D3445" s="212" t="s">
        <v>2558</v>
      </c>
      <c r="E3445" s="208">
        <v>11127992</v>
      </c>
      <c r="F3445" s="208">
        <v>1</v>
      </c>
      <c r="G3445" s="208">
        <v>0</v>
      </c>
    </row>
    <row r="3446" spans="4:7">
      <c r="D3446" s="211" t="s">
        <v>3873</v>
      </c>
      <c r="E3446" s="208">
        <v>2789356</v>
      </c>
      <c r="F3446" s="208">
        <v>2</v>
      </c>
      <c r="G3446" s="208">
        <v>0</v>
      </c>
    </row>
    <row r="3447" spans="4:7">
      <c r="D3447" s="212" t="s">
        <v>3026</v>
      </c>
      <c r="E3447" s="208">
        <v>2789356</v>
      </c>
      <c r="F3447" s="208">
        <v>2</v>
      </c>
      <c r="G3447" s="208">
        <v>0</v>
      </c>
    </row>
    <row r="3448" spans="4:7">
      <c r="D3448" s="211" t="s">
        <v>2725</v>
      </c>
      <c r="E3448" s="208">
        <v>11127992</v>
      </c>
      <c r="F3448" s="208">
        <v>1</v>
      </c>
      <c r="G3448" s="208">
        <v>0</v>
      </c>
    </row>
    <row r="3449" spans="4:7">
      <c r="D3449" s="212" t="s">
        <v>2328</v>
      </c>
      <c r="E3449" s="208">
        <v>11127992</v>
      </c>
      <c r="F3449" s="208">
        <v>1</v>
      </c>
      <c r="G3449" s="208">
        <v>0</v>
      </c>
    </row>
    <row r="3450" spans="4:7">
      <c r="D3450" s="211" t="s">
        <v>2329</v>
      </c>
      <c r="E3450" s="208">
        <v>6683666</v>
      </c>
      <c r="F3450" s="208">
        <v>1</v>
      </c>
      <c r="G3450" s="208">
        <v>0</v>
      </c>
    </row>
    <row r="3451" spans="4:7">
      <c r="D3451" s="212" t="s">
        <v>2330</v>
      </c>
      <c r="E3451" s="208">
        <v>6683666</v>
      </c>
      <c r="F3451" s="208">
        <v>1</v>
      </c>
      <c r="G3451" s="208">
        <v>0</v>
      </c>
    </row>
    <row r="3452" spans="4:7">
      <c r="D3452" s="211" t="s">
        <v>2331</v>
      </c>
      <c r="E3452" s="208">
        <v>6683666</v>
      </c>
      <c r="F3452" s="208">
        <v>1</v>
      </c>
      <c r="G3452" s="208">
        <v>0</v>
      </c>
    </row>
    <row r="3453" spans="4:7">
      <c r="D3453" s="212" t="s">
        <v>2332</v>
      </c>
      <c r="E3453" s="208">
        <v>6683666</v>
      </c>
      <c r="F3453" s="208">
        <v>1</v>
      </c>
      <c r="G3453" s="208">
        <v>0</v>
      </c>
    </row>
    <row r="3454" spans="4:7">
      <c r="D3454" s="211" t="s">
        <v>3872</v>
      </c>
      <c r="E3454" s="208">
        <v>13760435</v>
      </c>
      <c r="F3454" s="208">
        <v>2</v>
      </c>
      <c r="G3454" s="208">
        <v>0</v>
      </c>
    </row>
    <row r="3455" spans="4:7">
      <c r="D3455" s="212" t="s">
        <v>3027</v>
      </c>
      <c r="E3455" s="208">
        <v>13760435</v>
      </c>
      <c r="F3455" s="208">
        <v>2</v>
      </c>
      <c r="G3455" s="208">
        <v>0</v>
      </c>
    </row>
    <row r="3456" spans="4:7">
      <c r="D3456" s="211" t="s">
        <v>3871</v>
      </c>
      <c r="E3456" s="208">
        <v>6683666</v>
      </c>
      <c r="F3456" s="208">
        <v>1</v>
      </c>
      <c r="G3456" s="208">
        <v>0</v>
      </c>
    </row>
    <row r="3457" spans="4:7">
      <c r="D3457" s="212" t="s">
        <v>2333</v>
      </c>
      <c r="E3457" s="208">
        <v>6683666</v>
      </c>
      <c r="F3457" s="208">
        <v>1</v>
      </c>
      <c r="G3457" s="208">
        <v>0</v>
      </c>
    </row>
    <row r="3458" spans="4:7">
      <c r="D3458" s="211" t="s">
        <v>3028</v>
      </c>
      <c r="E3458" s="208">
        <v>2049849</v>
      </c>
      <c r="F3458" s="208">
        <v>149849</v>
      </c>
      <c r="G3458" s="208">
        <v>0</v>
      </c>
    </row>
    <row r="3459" spans="4:7">
      <c r="D3459" s="212" t="s">
        <v>3029</v>
      </c>
      <c r="E3459" s="208">
        <v>2049849</v>
      </c>
      <c r="F3459" s="208">
        <v>149849</v>
      </c>
      <c r="G3459" s="208">
        <v>0</v>
      </c>
    </row>
    <row r="3460" spans="4:7">
      <c r="D3460" s="211" t="s">
        <v>3870</v>
      </c>
      <c r="E3460" s="208">
        <v>10106363</v>
      </c>
      <c r="F3460" s="208">
        <v>2</v>
      </c>
      <c r="G3460" s="208">
        <v>0</v>
      </c>
    </row>
    <row r="3461" spans="4:7">
      <c r="D3461" s="212" t="s">
        <v>4208</v>
      </c>
      <c r="E3461" s="208">
        <v>10106363</v>
      </c>
      <c r="F3461" s="208">
        <v>2</v>
      </c>
      <c r="G3461" s="208">
        <v>0</v>
      </c>
    </row>
    <row r="3462" spans="4:7">
      <c r="D3462" s="211" t="s">
        <v>2334</v>
      </c>
      <c r="E3462" s="208">
        <v>6683666</v>
      </c>
      <c r="F3462" s="208">
        <v>2683666</v>
      </c>
      <c r="G3462" s="208">
        <v>0</v>
      </c>
    </row>
    <row r="3463" spans="4:7">
      <c r="D3463" s="212" t="s">
        <v>2335</v>
      </c>
      <c r="E3463" s="208">
        <v>6683666</v>
      </c>
      <c r="F3463" s="208">
        <v>2683666</v>
      </c>
      <c r="G3463" s="208">
        <v>0</v>
      </c>
    </row>
    <row r="3464" spans="4:7">
      <c r="D3464" s="211" t="s">
        <v>3869</v>
      </c>
      <c r="E3464" s="208">
        <v>8886803</v>
      </c>
      <c r="F3464" s="208">
        <v>2</v>
      </c>
      <c r="G3464" s="208">
        <v>0</v>
      </c>
    </row>
    <row r="3465" spans="4:7">
      <c r="D3465" s="212" t="s">
        <v>3030</v>
      </c>
      <c r="E3465" s="208">
        <v>8886803</v>
      </c>
      <c r="F3465" s="208">
        <v>2</v>
      </c>
      <c r="G3465" s="208">
        <v>0</v>
      </c>
    </row>
    <row r="3466" spans="4:7">
      <c r="D3466" s="211" t="s">
        <v>2336</v>
      </c>
      <c r="E3466" s="208">
        <v>11127992</v>
      </c>
      <c r="F3466" s="208">
        <v>6381647</v>
      </c>
      <c r="G3466" s="208">
        <v>0</v>
      </c>
    </row>
    <row r="3467" spans="4:7">
      <c r="D3467" s="212" t="s">
        <v>2337</v>
      </c>
      <c r="E3467" s="208">
        <v>11127992</v>
      </c>
      <c r="F3467" s="208">
        <v>6381647</v>
      </c>
      <c r="G3467" s="208">
        <v>0</v>
      </c>
    </row>
    <row r="3468" spans="4:7">
      <c r="D3468" s="211" t="s">
        <v>3868</v>
      </c>
      <c r="E3468" s="208">
        <v>9277539</v>
      </c>
      <c r="F3468" s="208">
        <v>2</v>
      </c>
      <c r="G3468" s="208">
        <v>0</v>
      </c>
    </row>
    <row r="3469" spans="4:7">
      <c r="D3469" s="212" t="s">
        <v>3031</v>
      </c>
      <c r="E3469" s="208">
        <v>9277539</v>
      </c>
      <c r="F3469" s="208">
        <v>2</v>
      </c>
      <c r="G3469" s="208">
        <v>0</v>
      </c>
    </row>
    <row r="3470" spans="4:7">
      <c r="D3470" s="211" t="s">
        <v>2338</v>
      </c>
      <c r="E3470" s="208">
        <v>4735132</v>
      </c>
      <c r="F3470" s="208">
        <v>0</v>
      </c>
      <c r="G3470" s="208">
        <v>0</v>
      </c>
    </row>
    <row r="3471" spans="4:7">
      <c r="D3471" s="212" t="s">
        <v>2339</v>
      </c>
      <c r="E3471" s="208">
        <v>4735132</v>
      </c>
      <c r="F3471" s="208">
        <v>0</v>
      </c>
      <c r="G3471" s="208">
        <v>0</v>
      </c>
    </row>
    <row r="3472" spans="4:7">
      <c r="D3472" s="211" t="s">
        <v>3867</v>
      </c>
      <c r="E3472" s="208">
        <v>8375826</v>
      </c>
      <c r="F3472" s="208">
        <v>2</v>
      </c>
      <c r="G3472" s="208">
        <v>0</v>
      </c>
    </row>
    <row r="3473" spans="4:7">
      <c r="D3473" s="212" t="s">
        <v>2791</v>
      </c>
      <c r="E3473" s="208">
        <v>8375826</v>
      </c>
      <c r="F3473" s="208">
        <v>2</v>
      </c>
      <c r="G3473" s="208">
        <v>0</v>
      </c>
    </row>
    <row r="3474" spans="4:7">
      <c r="D3474" s="211" t="s">
        <v>2340</v>
      </c>
      <c r="E3474" s="208">
        <v>6683666</v>
      </c>
      <c r="F3474" s="208">
        <v>1</v>
      </c>
      <c r="G3474" s="208">
        <v>0</v>
      </c>
    </row>
    <row r="3475" spans="4:7">
      <c r="D3475" s="212" t="s">
        <v>2341</v>
      </c>
      <c r="E3475" s="208">
        <v>6683666</v>
      </c>
      <c r="F3475" s="208">
        <v>1</v>
      </c>
      <c r="G3475" s="208">
        <v>0</v>
      </c>
    </row>
    <row r="3476" spans="4:7">
      <c r="D3476" s="211" t="s">
        <v>3866</v>
      </c>
      <c r="E3476" s="208">
        <v>2522874</v>
      </c>
      <c r="F3476" s="208">
        <v>6500001</v>
      </c>
      <c r="G3476" s="208">
        <v>0</v>
      </c>
    </row>
    <row r="3477" spans="4:7">
      <c r="D3477" s="212" t="s">
        <v>2792</v>
      </c>
      <c r="E3477" s="208">
        <v>2522874</v>
      </c>
      <c r="F3477" s="208">
        <v>6500001</v>
      </c>
      <c r="G3477" s="208">
        <v>0</v>
      </c>
    </row>
    <row r="3478" spans="4:7">
      <c r="D3478" s="211" t="s">
        <v>2342</v>
      </c>
      <c r="E3478" s="208">
        <v>6683666</v>
      </c>
      <c r="F3478" s="208">
        <v>1</v>
      </c>
      <c r="G3478" s="208">
        <v>0</v>
      </c>
    </row>
    <row r="3479" spans="4:7">
      <c r="D3479" s="212" t="s">
        <v>2343</v>
      </c>
      <c r="E3479" s="208">
        <v>6683666</v>
      </c>
      <c r="F3479" s="208">
        <v>1</v>
      </c>
      <c r="G3479" s="208">
        <v>0</v>
      </c>
    </row>
    <row r="3480" spans="4:7">
      <c r="D3480" s="211" t="s">
        <v>2344</v>
      </c>
      <c r="E3480" s="208">
        <v>6683666</v>
      </c>
      <c r="F3480" s="208">
        <v>5435921.5700000003</v>
      </c>
      <c r="G3480" s="208">
        <v>5435919.5700000003</v>
      </c>
    </row>
    <row r="3481" spans="4:7">
      <c r="D3481" s="212" t="s">
        <v>2345</v>
      </c>
      <c r="E3481" s="208">
        <v>6683666</v>
      </c>
      <c r="F3481" s="208">
        <v>5435921.5700000003</v>
      </c>
      <c r="G3481" s="208">
        <v>5435919.5700000003</v>
      </c>
    </row>
    <row r="3482" spans="4:7">
      <c r="D3482" s="211" t="s">
        <v>2346</v>
      </c>
      <c r="E3482" s="208">
        <v>11127992</v>
      </c>
      <c r="F3482" s="208">
        <v>1</v>
      </c>
      <c r="G3482" s="208">
        <v>0</v>
      </c>
    </row>
    <row r="3483" spans="4:7">
      <c r="D3483" s="212" t="s">
        <v>2347</v>
      </c>
      <c r="E3483" s="208">
        <v>11127992</v>
      </c>
      <c r="F3483" s="208">
        <v>1</v>
      </c>
      <c r="G3483" s="208">
        <v>0</v>
      </c>
    </row>
    <row r="3484" spans="4:7">
      <c r="D3484" s="211" t="s">
        <v>3865</v>
      </c>
      <c r="E3484" s="208">
        <v>29858470</v>
      </c>
      <c r="F3484" s="208">
        <v>18327948</v>
      </c>
      <c r="G3484" s="208">
        <v>0</v>
      </c>
    </row>
    <row r="3485" spans="4:7">
      <c r="D3485" s="212" t="s">
        <v>2673</v>
      </c>
      <c r="E3485" s="208">
        <v>29858470</v>
      </c>
      <c r="F3485" s="208">
        <v>18327948</v>
      </c>
      <c r="G3485" s="208">
        <v>0</v>
      </c>
    </row>
    <row r="3486" spans="4:7">
      <c r="D3486" s="211" t="s">
        <v>3864</v>
      </c>
      <c r="E3486" s="208">
        <v>4735132</v>
      </c>
      <c r="F3486" s="208">
        <v>22280174.77</v>
      </c>
      <c r="G3486" s="208">
        <v>16516341.15</v>
      </c>
    </row>
    <row r="3487" spans="4:7">
      <c r="D3487" s="212" t="s">
        <v>3183</v>
      </c>
      <c r="E3487" s="208">
        <v>0</v>
      </c>
      <c r="F3487" s="208">
        <v>22280173.77</v>
      </c>
      <c r="G3487" s="208">
        <v>16516341.15</v>
      </c>
    </row>
    <row r="3488" spans="4:7">
      <c r="D3488" s="212" t="s">
        <v>2348</v>
      </c>
      <c r="E3488" s="208">
        <v>4735132</v>
      </c>
      <c r="F3488" s="208">
        <v>1</v>
      </c>
      <c r="G3488" s="208">
        <v>0</v>
      </c>
    </row>
    <row r="3489" spans="4:7">
      <c r="D3489" s="211" t="s">
        <v>3863</v>
      </c>
      <c r="E3489" s="208">
        <v>103869279</v>
      </c>
      <c r="F3489" s="208">
        <v>198845978.12</v>
      </c>
      <c r="G3489" s="208">
        <v>198845978.12</v>
      </c>
    </row>
    <row r="3490" spans="4:7">
      <c r="D3490" s="212" t="s">
        <v>2793</v>
      </c>
      <c r="E3490" s="208">
        <v>103869279</v>
      </c>
      <c r="F3490" s="208">
        <v>198845978.12</v>
      </c>
      <c r="G3490" s="208">
        <v>198845978.12</v>
      </c>
    </row>
    <row r="3491" spans="4:7">
      <c r="D3491" s="211" t="s">
        <v>2349</v>
      </c>
      <c r="E3491" s="208">
        <v>6683666</v>
      </c>
      <c r="F3491" s="208">
        <v>1520749.16</v>
      </c>
      <c r="G3491" s="208">
        <v>1520747.83</v>
      </c>
    </row>
    <row r="3492" spans="4:7">
      <c r="D3492" s="212" t="s">
        <v>2350</v>
      </c>
      <c r="E3492" s="208">
        <v>6683666</v>
      </c>
      <c r="F3492" s="208">
        <v>1520749.16</v>
      </c>
      <c r="G3492" s="208">
        <v>1520747.83</v>
      </c>
    </row>
    <row r="3493" spans="4:7">
      <c r="D3493" s="211" t="s">
        <v>3862</v>
      </c>
      <c r="E3493" s="208">
        <v>4735132</v>
      </c>
      <c r="F3493" s="208">
        <v>1076684.1499999999</v>
      </c>
      <c r="G3493" s="208">
        <v>1076683.03</v>
      </c>
    </row>
    <row r="3494" spans="4:7">
      <c r="D3494" s="212" t="s">
        <v>2351</v>
      </c>
      <c r="E3494" s="208">
        <v>4735132</v>
      </c>
      <c r="F3494" s="208">
        <v>1076684.1499999999</v>
      </c>
      <c r="G3494" s="208">
        <v>1076683.03</v>
      </c>
    </row>
    <row r="3495" spans="4:7">
      <c r="D3495" s="211" t="s">
        <v>1102</v>
      </c>
      <c r="E3495" s="208">
        <v>27415621</v>
      </c>
      <c r="F3495" s="208">
        <v>33355724.899999999</v>
      </c>
      <c r="G3495" s="208">
        <v>7521422.5999999996</v>
      </c>
    </row>
    <row r="3496" spans="4:7">
      <c r="D3496" s="212" t="s">
        <v>1103</v>
      </c>
      <c r="E3496" s="208">
        <v>25073159</v>
      </c>
      <c r="F3496" s="208">
        <v>33355723.899999999</v>
      </c>
      <c r="G3496" s="208">
        <v>7521422.5999999996</v>
      </c>
    </row>
    <row r="3497" spans="4:7">
      <c r="D3497" s="212" t="s">
        <v>3032</v>
      </c>
      <c r="E3497" s="208">
        <v>2342462</v>
      </c>
      <c r="F3497" s="208">
        <v>1</v>
      </c>
      <c r="G3497" s="208">
        <v>0</v>
      </c>
    </row>
    <row r="3498" spans="4:7">
      <c r="D3498" s="211" t="s">
        <v>2352</v>
      </c>
      <c r="E3498" s="208">
        <v>6683666</v>
      </c>
      <c r="F3498" s="208">
        <v>1520747.83</v>
      </c>
      <c r="G3498" s="208">
        <v>1520747.83</v>
      </c>
    </row>
    <row r="3499" spans="4:7">
      <c r="D3499" s="212" t="s">
        <v>2353</v>
      </c>
      <c r="E3499" s="208">
        <v>6683666</v>
      </c>
      <c r="F3499" s="208">
        <v>1520747.83</v>
      </c>
      <c r="G3499" s="208">
        <v>1520747.83</v>
      </c>
    </row>
    <row r="3500" spans="4:7">
      <c r="D3500" s="211" t="s">
        <v>2354</v>
      </c>
      <c r="E3500" s="208">
        <v>6683666</v>
      </c>
      <c r="F3500" s="208">
        <v>1469099.75</v>
      </c>
      <c r="G3500" s="208">
        <v>1469098.28</v>
      </c>
    </row>
    <row r="3501" spans="4:7">
      <c r="D3501" s="212" t="s">
        <v>2355</v>
      </c>
      <c r="E3501" s="208">
        <v>6683666</v>
      </c>
      <c r="F3501" s="208">
        <v>1469099.75</v>
      </c>
      <c r="G3501" s="208">
        <v>1469098.28</v>
      </c>
    </row>
    <row r="3502" spans="4:7">
      <c r="D3502" s="211" t="s">
        <v>2356</v>
      </c>
      <c r="E3502" s="208">
        <v>6683666</v>
      </c>
      <c r="F3502" s="208">
        <v>1520749.15</v>
      </c>
      <c r="G3502" s="208">
        <v>1520747.83</v>
      </c>
    </row>
    <row r="3503" spans="4:7">
      <c r="D3503" s="212" t="s">
        <v>2357</v>
      </c>
      <c r="E3503" s="208">
        <v>6683666</v>
      </c>
      <c r="F3503" s="208">
        <v>1520749.15</v>
      </c>
      <c r="G3503" s="208">
        <v>1520747.83</v>
      </c>
    </row>
    <row r="3504" spans="4:7">
      <c r="D3504" s="211" t="s">
        <v>2358</v>
      </c>
      <c r="E3504" s="208">
        <v>4735132</v>
      </c>
      <c r="F3504" s="208">
        <v>1076684.1499999999</v>
      </c>
      <c r="G3504" s="208">
        <v>1076683.03</v>
      </c>
    </row>
    <row r="3505" spans="4:7">
      <c r="D3505" s="212" t="s">
        <v>2359</v>
      </c>
      <c r="E3505" s="208">
        <v>4735132</v>
      </c>
      <c r="F3505" s="208">
        <v>1076684.1499999999</v>
      </c>
      <c r="G3505" s="208">
        <v>1076683.03</v>
      </c>
    </row>
    <row r="3506" spans="4:7">
      <c r="D3506" s="211" t="s">
        <v>2360</v>
      </c>
      <c r="E3506" s="208">
        <v>6683666</v>
      </c>
      <c r="F3506" s="208">
        <v>1</v>
      </c>
      <c r="G3506" s="208">
        <v>0</v>
      </c>
    </row>
    <row r="3507" spans="4:7">
      <c r="D3507" s="212" t="s">
        <v>2361</v>
      </c>
      <c r="E3507" s="208">
        <v>6683666</v>
      </c>
      <c r="F3507" s="208">
        <v>1</v>
      </c>
      <c r="G3507" s="208">
        <v>0</v>
      </c>
    </row>
    <row r="3508" spans="4:7">
      <c r="D3508" s="211" t="s">
        <v>2362</v>
      </c>
      <c r="E3508" s="208">
        <v>11127992</v>
      </c>
      <c r="F3508" s="208">
        <v>1</v>
      </c>
      <c r="G3508" s="208">
        <v>0</v>
      </c>
    </row>
    <row r="3509" spans="4:7">
      <c r="D3509" s="212" t="s">
        <v>2363</v>
      </c>
      <c r="E3509" s="208">
        <v>11127992</v>
      </c>
      <c r="F3509" s="208">
        <v>1</v>
      </c>
      <c r="G3509" s="208">
        <v>0</v>
      </c>
    </row>
    <row r="3510" spans="4:7">
      <c r="D3510" s="211" t="s">
        <v>3861</v>
      </c>
      <c r="E3510" s="208">
        <v>11768758</v>
      </c>
      <c r="F3510" s="208">
        <v>27000002</v>
      </c>
      <c r="G3510" s="208">
        <v>27000000</v>
      </c>
    </row>
    <row r="3511" spans="4:7">
      <c r="D3511" s="212" t="s">
        <v>3033</v>
      </c>
      <c r="E3511" s="208">
        <v>11768758</v>
      </c>
      <c r="F3511" s="208">
        <v>27000002</v>
      </c>
      <c r="G3511" s="208">
        <v>27000000</v>
      </c>
    </row>
    <row r="3512" spans="4:7">
      <c r="D3512" s="211" t="s">
        <v>2364</v>
      </c>
      <c r="E3512" s="208">
        <v>4735132</v>
      </c>
      <c r="F3512" s="208">
        <v>4735132</v>
      </c>
      <c r="G3512" s="208">
        <v>2242599.13</v>
      </c>
    </row>
    <row r="3513" spans="4:7">
      <c r="D3513" s="212" t="s">
        <v>2365</v>
      </c>
      <c r="E3513" s="208">
        <v>4735132</v>
      </c>
      <c r="F3513" s="208">
        <v>4735132</v>
      </c>
      <c r="G3513" s="208">
        <v>2242599.13</v>
      </c>
    </row>
    <row r="3514" spans="4:7">
      <c r="D3514" s="211" t="s">
        <v>3860</v>
      </c>
      <c r="E3514" s="208">
        <v>29745219</v>
      </c>
      <c r="F3514" s="208">
        <v>1</v>
      </c>
      <c r="G3514" s="208">
        <v>0</v>
      </c>
    </row>
    <row r="3515" spans="4:7">
      <c r="D3515" s="212" t="s">
        <v>2794</v>
      </c>
      <c r="E3515" s="208">
        <v>29745219</v>
      </c>
      <c r="F3515" s="208">
        <v>1</v>
      </c>
      <c r="G3515" s="208">
        <v>0</v>
      </c>
    </row>
    <row r="3516" spans="4:7">
      <c r="D3516" s="211" t="s">
        <v>2366</v>
      </c>
      <c r="E3516" s="208">
        <v>4735132</v>
      </c>
      <c r="F3516" s="208">
        <v>1</v>
      </c>
      <c r="G3516" s="208">
        <v>0</v>
      </c>
    </row>
    <row r="3517" spans="4:7">
      <c r="D3517" s="212" t="s">
        <v>2367</v>
      </c>
      <c r="E3517" s="208">
        <v>4735132</v>
      </c>
      <c r="F3517" s="208">
        <v>1</v>
      </c>
      <c r="G3517" s="208">
        <v>0</v>
      </c>
    </row>
    <row r="3518" spans="4:7">
      <c r="D3518" s="211" t="s">
        <v>3859</v>
      </c>
      <c r="E3518" s="208">
        <v>9395859</v>
      </c>
      <c r="F3518" s="208">
        <v>18500002</v>
      </c>
      <c r="G3518" s="208">
        <v>11108376.91</v>
      </c>
    </row>
    <row r="3519" spans="4:7">
      <c r="D3519" s="212" t="s">
        <v>3033</v>
      </c>
      <c r="E3519" s="208">
        <v>9395859</v>
      </c>
      <c r="F3519" s="208">
        <v>18500002</v>
      </c>
      <c r="G3519" s="208">
        <v>11108376.91</v>
      </c>
    </row>
    <row r="3520" spans="4:7">
      <c r="D3520" s="211" t="s">
        <v>2368</v>
      </c>
      <c r="E3520" s="208">
        <v>4735132</v>
      </c>
      <c r="F3520" s="208">
        <v>4735132</v>
      </c>
      <c r="G3520" s="208">
        <v>2238882.44</v>
      </c>
    </row>
    <row r="3521" spans="4:7">
      <c r="D3521" s="212" t="s">
        <v>2369</v>
      </c>
      <c r="E3521" s="208">
        <v>4735132</v>
      </c>
      <c r="F3521" s="208">
        <v>4735132</v>
      </c>
      <c r="G3521" s="208">
        <v>2238882.44</v>
      </c>
    </row>
    <row r="3522" spans="4:7">
      <c r="D3522" s="211" t="s">
        <v>2370</v>
      </c>
      <c r="E3522" s="208">
        <v>4735132</v>
      </c>
      <c r="F3522" s="208">
        <v>4735132</v>
      </c>
      <c r="G3522" s="208">
        <v>2251611.59</v>
      </c>
    </row>
    <row r="3523" spans="4:7">
      <c r="D3523" s="212" t="s">
        <v>2371</v>
      </c>
      <c r="E3523" s="208">
        <v>4735132</v>
      </c>
      <c r="F3523" s="208">
        <v>4735132</v>
      </c>
      <c r="G3523" s="208">
        <v>2251611.59</v>
      </c>
    </row>
    <row r="3524" spans="4:7">
      <c r="D3524" s="211" t="s">
        <v>3034</v>
      </c>
      <c r="E3524" s="208">
        <v>4735132</v>
      </c>
      <c r="F3524" s="208">
        <v>5327021.32</v>
      </c>
      <c r="G3524" s="208">
        <v>1065404.26</v>
      </c>
    </row>
    <row r="3525" spans="4:7">
      <c r="D3525" s="212" t="s">
        <v>2559</v>
      </c>
      <c r="E3525" s="208">
        <v>4735132</v>
      </c>
      <c r="F3525" s="208">
        <v>5327021.32</v>
      </c>
      <c r="G3525" s="208">
        <v>1065404.26</v>
      </c>
    </row>
    <row r="3526" spans="4:7">
      <c r="D3526" s="211" t="s">
        <v>2372</v>
      </c>
      <c r="E3526" s="208">
        <v>11127992</v>
      </c>
      <c r="F3526" s="208">
        <v>8518990.8599999994</v>
      </c>
      <c r="G3526" s="208">
        <v>2503798.1800000002</v>
      </c>
    </row>
    <row r="3527" spans="4:7">
      <c r="D3527" s="212" t="s">
        <v>2373</v>
      </c>
      <c r="E3527" s="208">
        <v>11127992</v>
      </c>
      <c r="F3527" s="208">
        <v>8518990.8599999994</v>
      </c>
      <c r="G3527" s="208">
        <v>2503798.1800000002</v>
      </c>
    </row>
    <row r="3528" spans="4:7">
      <c r="D3528" s="211" t="s">
        <v>2374</v>
      </c>
      <c r="E3528" s="208">
        <v>4735132</v>
      </c>
      <c r="F3528" s="208">
        <v>5327021.32</v>
      </c>
      <c r="G3528" s="208">
        <v>1065404.26</v>
      </c>
    </row>
    <row r="3529" spans="4:7">
      <c r="D3529" s="212" t="s">
        <v>2375</v>
      </c>
      <c r="E3529" s="208">
        <v>4735132</v>
      </c>
      <c r="F3529" s="208">
        <v>5327021.32</v>
      </c>
      <c r="G3529" s="208">
        <v>1065404.26</v>
      </c>
    </row>
    <row r="3530" spans="4:7">
      <c r="D3530" s="211" t="s">
        <v>2376</v>
      </c>
      <c r="E3530" s="208">
        <v>6683666</v>
      </c>
      <c r="F3530" s="208">
        <v>7519124.0300000003</v>
      </c>
      <c r="G3530" s="208">
        <v>1503824.81</v>
      </c>
    </row>
    <row r="3531" spans="4:7">
      <c r="D3531" s="212" t="s">
        <v>2377</v>
      </c>
      <c r="E3531" s="208">
        <v>6683666</v>
      </c>
      <c r="F3531" s="208">
        <v>7519124.0300000003</v>
      </c>
      <c r="G3531" s="208">
        <v>1503824.81</v>
      </c>
    </row>
    <row r="3532" spans="4:7">
      <c r="D3532" s="211" t="s">
        <v>2378</v>
      </c>
      <c r="E3532" s="208">
        <v>6683666</v>
      </c>
      <c r="F3532" s="208">
        <v>7519124.0300000003</v>
      </c>
      <c r="G3532" s="208">
        <v>1503824.81</v>
      </c>
    </row>
    <row r="3533" spans="4:7">
      <c r="D3533" s="212" t="s">
        <v>2379</v>
      </c>
      <c r="E3533" s="208">
        <v>6683666</v>
      </c>
      <c r="F3533" s="208">
        <v>7519124.0300000003</v>
      </c>
      <c r="G3533" s="208">
        <v>1503824.81</v>
      </c>
    </row>
    <row r="3534" spans="4:7">
      <c r="D3534" s="211" t="s">
        <v>2380</v>
      </c>
      <c r="E3534" s="208">
        <v>4735132</v>
      </c>
      <c r="F3534" s="208">
        <v>5327021.32</v>
      </c>
      <c r="G3534" s="208">
        <v>1065404.26</v>
      </c>
    </row>
    <row r="3535" spans="4:7">
      <c r="D3535" s="212" t="s">
        <v>2381</v>
      </c>
      <c r="E3535" s="208">
        <v>4735132</v>
      </c>
      <c r="F3535" s="208">
        <v>5327021.32</v>
      </c>
      <c r="G3535" s="208">
        <v>1065404.26</v>
      </c>
    </row>
    <row r="3536" spans="4:7">
      <c r="D3536" s="211" t="s">
        <v>2382</v>
      </c>
      <c r="E3536" s="208">
        <v>6683666</v>
      </c>
      <c r="F3536" s="208">
        <v>1</v>
      </c>
      <c r="G3536" s="208">
        <v>0</v>
      </c>
    </row>
    <row r="3537" spans="4:7">
      <c r="D3537" s="212" t="s">
        <v>2383</v>
      </c>
      <c r="E3537" s="208">
        <v>6683666</v>
      </c>
      <c r="F3537" s="208">
        <v>1</v>
      </c>
      <c r="G3537" s="208">
        <v>0</v>
      </c>
    </row>
    <row r="3538" spans="4:7">
      <c r="D3538" s="211" t="s">
        <v>2384</v>
      </c>
      <c r="E3538" s="208">
        <v>6683666</v>
      </c>
      <c r="F3538" s="208">
        <v>1</v>
      </c>
      <c r="G3538" s="208">
        <v>0</v>
      </c>
    </row>
    <row r="3539" spans="4:7">
      <c r="D3539" s="212" t="s">
        <v>2385</v>
      </c>
      <c r="E3539" s="208">
        <v>6683666</v>
      </c>
      <c r="F3539" s="208">
        <v>1</v>
      </c>
      <c r="G3539" s="208">
        <v>0</v>
      </c>
    </row>
    <row r="3540" spans="4:7">
      <c r="D3540" s="211" t="s">
        <v>2386</v>
      </c>
      <c r="E3540" s="208">
        <v>4735132</v>
      </c>
      <c r="F3540" s="208">
        <v>4735132</v>
      </c>
      <c r="G3540" s="208">
        <v>0</v>
      </c>
    </row>
    <row r="3541" spans="4:7">
      <c r="D3541" s="212" t="s">
        <v>2387</v>
      </c>
      <c r="E3541" s="208">
        <v>4735132</v>
      </c>
      <c r="F3541" s="208">
        <v>4735132</v>
      </c>
      <c r="G3541" s="208">
        <v>0</v>
      </c>
    </row>
    <row r="3542" spans="4:7">
      <c r="D3542" s="211" t="s">
        <v>3858</v>
      </c>
      <c r="E3542" s="208">
        <v>5901674</v>
      </c>
      <c r="F3542" s="208">
        <v>5647535</v>
      </c>
      <c r="G3542" s="208">
        <v>5647535</v>
      </c>
    </row>
    <row r="3543" spans="4:7">
      <c r="D3543" s="212" t="s">
        <v>2795</v>
      </c>
      <c r="E3543" s="208">
        <v>5901674</v>
      </c>
      <c r="F3543" s="208">
        <v>5647535</v>
      </c>
      <c r="G3543" s="208">
        <v>5647535</v>
      </c>
    </row>
    <row r="3544" spans="4:7">
      <c r="D3544" s="211" t="s">
        <v>2388</v>
      </c>
      <c r="E3544" s="208">
        <v>4735132</v>
      </c>
      <c r="F3544" s="208">
        <v>4735132</v>
      </c>
      <c r="G3544" s="208">
        <v>0</v>
      </c>
    </row>
    <row r="3545" spans="4:7">
      <c r="D3545" s="212" t="s">
        <v>2389</v>
      </c>
      <c r="E3545" s="208">
        <v>4735132</v>
      </c>
      <c r="F3545" s="208">
        <v>4735132</v>
      </c>
      <c r="G3545" s="208">
        <v>0</v>
      </c>
    </row>
    <row r="3546" spans="4:7">
      <c r="D3546" s="211" t="s">
        <v>2390</v>
      </c>
      <c r="E3546" s="208">
        <v>4735132</v>
      </c>
      <c r="F3546" s="208">
        <v>0</v>
      </c>
      <c r="G3546" s="208">
        <v>0</v>
      </c>
    </row>
    <row r="3547" spans="4:7">
      <c r="D3547" s="212" t="s">
        <v>2391</v>
      </c>
      <c r="E3547" s="208">
        <v>4735132</v>
      </c>
      <c r="F3547" s="208">
        <v>0</v>
      </c>
      <c r="G3547" s="208">
        <v>0</v>
      </c>
    </row>
    <row r="3548" spans="4:7">
      <c r="D3548" s="211" t="s">
        <v>3035</v>
      </c>
      <c r="E3548" s="208">
        <v>2803807</v>
      </c>
      <c r="F3548" s="208">
        <v>2</v>
      </c>
      <c r="G3548" s="208">
        <v>0</v>
      </c>
    </row>
    <row r="3549" spans="4:7">
      <c r="D3549" s="212" t="s">
        <v>3036</v>
      </c>
      <c r="E3549" s="208">
        <v>2803807</v>
      </c>
      <c r="F3549" s="208">
        <v>2</v>
      </c>
      <c r="G3549" s="208">
        <v>0</v>
      </c>
    </row>
    <row r="3550" spans="4:7">
      <c r="D3550" s="211" t="s">
        <v>3037</v>
      </c>
      <c r="E3550" s="208">
        <v>8145788</v>
      </c>
      <c r="F3550" s="208">
        <v>2997269</v>
      </c>
      <c r="G3550" s="208">
        <v>2997267.17</v>
      </c>
    </row>
    <row r="3551" spans="4:7">
      <c r="D3551" s="212" t="s">
        <v>3038</v>
      </c>
      <c r="E3551" s="208">
        <v>8145788</v>
      </c>
      <c r="F3551" s="208">
        <v>2997269</v>
      </c>
      <c r="G3551" s="208">
        <v>2997267.17</v>
      </c>
    </row>
    <row r="3552" spans="4:7">
      <c r="D3552" s="209" t="s">
        <v>283</v>
      </c>
      <c r="E3552" s="210">
        <v>0</v>
      </c>
      <c r="F3552" s="210">
        <v>73500000</v>
      </c>
      <c r="G3552" s="210">
        <v>13059123.16</v>
      </c>
    </row>
    <row r="3553" spans="4:7">
      <c r="D3553" s="211" t="s">
        <v>3184</v>
      </c>
      <c r="E3553" s="208">
        <v>0</v>
      </c>
      <c r="F3553" s="208">
        <v>73500000</v>
      </c>
      <c r="G3553" s="208">
        <v>13059123.16</v>
      </c>
    </row>
    <row r="3554" spans="4:7">
      <c r="D3554" s="212" t="s">
        <v>3185</v>
      </c>
      <c r="E3554" s="208">
        <v>0</v>
      </c>
      <c r="F3554" s="208">
        <v>73500000</v>
      </c>
      <c r="G3554" s="208">
        <v>13059123.16</v>
      </c>
    </row>
    <row r="3555" spans="4:7">
      <c r="D3555" s="209" t="s">
        <v>298</v>
      </c>
      <c r="E3555" s="210">
        <v>0</v>
      </c>
      <c r="F3555" s="210">
        <v>31934530</v>
      </c>
      <c r="G3555" s="210">
        <v>25479516.789999999</v>
      </c>
    </row>
    <row r="3556" spans="4:7">
      <c r="D3556" s="211" t="s">
        <v>1033</v>
      </c>
      <c r="E3556" s="208">
        <v>0</v>
      </c>
      <c r="F3556" s="208">
        <v>31934530</v>
      </c>
      <c r="G3556" s="208">
        <v>25479516.789999999</v>
      </c>
    </row>
    <row r="3557" spans="4:7">
      <c r="D3557" s="212" t="s">
        <v>1034</v>
      </c>
      <c r="E3557" s="208">
        <v>0</v>
      </c>
      <c r="F3557" s="208">
        <v>31934530</v>
      </c>
      <c r="G3557" s="208">
        <v>25479516.789999999</v>
      </c>
    </row>
    <row r="3558" spans="4:7">
      <c r="D3558" s="178" t="s">
        <v>570</v>
      </c>
      <c r="E3558" s="208">
        <v>707064865</v>
      </c>
      <c r="F3558" s="208">
        <v>1213496608.0599999</v>
      </c>
      <c r="G3558" s="208">
        <v>860857760</v>
      </c>
    </row>
    <row r="3559" spans="4:7">
      <c r="D3559" s="209" t="s">
        <v>281</v>
      </c>
      <c r="E3559" s="210">
        <v>707064865</v>
      </c>
      <c r="F3559" s="210">
        <v>1123496608.0599999</v>
      </c>
      <c r="G3559" s="210">
        <v>847124000</v>
      </c>
    </row>
    <row r="3560" spans="4:7">
      <c r="D3560" s="211" t="s">
        <v>3351</v>
      </c>
      <c r="E3560" s="208">
        <v>0</v>
      </c>
      <c r="F3560" s="208">
        <v>3091768.82</v>
      </c>
      <c r="G3560" s="208">
        <v>0</v>
      </c>
    </row>
    <row r="3561" spans="4:7">
      <c r="D3561" s="212" t="s">
        <v>3350</v>
      </c>
      <c r="E3561" s="208">
        <v>0</v>
      </c>
      <c r="F3561" s="208">
        <v>3091768.82</v>
      </c>
      <c r="G3561" s="208">
        <v>0</v>
      </c>
    </row>
    <row r="3562" spans="4:7">
      <c r="D3562" s="211" t="s">
        <v>3349</v>
      </c>
      <c r="E3562" s="208">
        <v>0</v>
      </c>
      <c r="F3562" s="208">
        <v>1322976.29</v>
      </c>
      <c r="G3562" s="208">
        <v>0</v>
      </c>
    </row>
    <row r="3563" spans="4:7">
      <c r="D3563" s="212" t="s">
        <v>3348</v>
      </c>
      <c r="E3563" s="208">
        <v>0</v>
      </c>
      <c r="F3563" s="208">
        <v>1322976.29</v>
      </c>
      <c r="G3563" s="208">
        <v>0</v>
      </c>
    </row>
    <row r="3564" spans="4:7">
      <c r="D3564" s="211" t="s">
        <v>3347</v>
      </c>
      <c r="E3564" s="208">
        <v>0</v>
      </c>
      <c r="F3564" s="208">
        <v>1862443.75</v>
      </c>
      <c r="G3564" s="208">
        <v>0</v>
      </c>
    </row>
    <row r="3565" spans="4:7">
      <c r="D3565" s="212" t="s">
        <v>3346</v>
      </c>
      <c r="E3565" s="208">
        <v>0</v>
      </c>
      <c r="F3565" s="208">
        <v>1862443.75</v>
      </c>
      <c r="G3565" s="208">
        <v>0</v>
      </c>
    </row>
    <row r="3566" spans="4:7">
      <c r="D3566" s="211" t="s">
        <v>571</v>
      </c>
      <c r="E3566" s="208">
        <v>43345560</v>
      </c>
      <c r="F3566" s="208">
        <v>211836988</v>
      </c>
      <c r="G3566" s="208">
        <v>204869886.71000001</v>
      </c>
    </row>
    <row r="3567" spans="4:7">
      <c r="D3567" s="212" t="s">
        <v>917</v>
      </c>
      <c r="E3567" s="208">
        <v>43345560</v>
      </c>
      <c r="F3567" s="208">
        <v>211836988</v>
      </c>
      <c r="G3567" s="208">
        <v>204869886.71000001</v>
      </c>
    </row>
    <row r="3568" spans="4:7">
      <c r="D3568" s="211" t="s">
        <v>2726</v>
      </c>
      <c r="E3568" s="208">
        <v>4718384</v>
      </c>
      <c r="F3568" s="208">
        <v>1318621.6399999999</v>
      </c>
      <c r="G3568" s="208">
        <v>1318621.6200000001</v>
      </c>
    </row>
    <row r="3569" spans="4:7">
      <c r="D3569" s="212" t="s">
        <v>1798</v>
      </c>
      <c r="E3569" s="208">
        <v>4718384</v>
      </c>
      <c r="F3569" s="208">
        <v>1318621.6399999999</v>
      </c>
      <c r="G3569" s="208">
        <v>1318621.6200000001</v>
      </c>
    </row>
    <row r="3570" spans="4:7">
      <c r="D3570" s="211" t="s">
        <v>4242</v>
      </c>
      <c r="E3570" s="208">
        <v>0</v>
      </c>
      <c r="F3570" s="208">
        <v>62943000</v>
      </c>
      <c r="G3570" s="208">
        <v>62134719.43</v>
      </c>
    </row>
    <row r="3571" spans="4:7">
      <c r="D3571" s="212" t="s">
        <v>4241</v>
      </c>
      <c r="E3571" s="208">
        <v>0</v>
      </c>
      <c r="F3571" s="208">
        <v>62943000</v>
      </c>
      <c r="G3571" s="208">
        <v>62134719.43</v>
      </c>
    </row>
    <row r="3572" spans="4:7">
      <c r="D3572" s="211" t="s">
        <v>3857</v>
      </c>
      <c r="E3572" s="208">
        <v>0</v>
      </c>
      <c r="F3572" s="208">
        <v>17494937.260000002</v>
      </c>
      <c r="G3572" s="208">
        <v>2096457.51</v>
      </c>
    </row>
    <row r="3573" spans="4:7">
      <c r="D3573" s="212" t="s">
        <v>3728</v>
      </c>
      <c r="E3573" s="208">
        <v>0</v>
      </c>
      <c r="F3573" s="208">
        <v>17494937.260000002</v>
      </c>
      <c r="G3573" s="208">
        <v>2096457.51</v>
      </c>
    </row>
    <row r="3574" spans="4:7">
      <c r="D3574" s="211" t="s">
        <v>1799</v>
      </c>
      <c r="E3574" s="208">
        <v>4718384</v>
      </c>
      <c r="F3574" s="208">
        <v>1648278.02</v>
      </c>
      <c r="G3574" s="208">
        <v>1318620.6200000001</v>
      </c>
    </row>
    <row r="3575" spans="4:7">
      <c r="D3575" s="212" t="s">
        <v>1800</v>
      </c>
      <c r="E3575" s="208">
        <v>4718384</v>
      </c>
      <c r="F3575" s="208">
        <v>1648278.02</v>
      </c>
      <c r="G3575" s="208">
        <v>1318620.6200000001</v>
      </c>
    </row>
    <row r="3576" spans="4:7">
      <c r="D3576" s="211" t="s">
        <v>3856</v>
      </c>
      <c r="E3576" s="208">
        <v>0</v>
      </c>
      <c r="F3576" s="208">
        <v>30000000</v>
      </c>
      <c r="G3576" s="208">
        <v>0</v>
      </c>
    </row>
    <row r="3577" spans="4:7">
      <c r="D3577" s="212" t="s">
        <v>3665</v>
      </c>
      <c r="E3577" s="208">
        <v>0</v>
      </c>
      <c r="F3577" s="208">
        <v>30000000</v>
      </c>
      <c r="G3577" s="208">
        <v>0</v>
      </c>
    </row>
    <row r="3578" spans="4:7">
      <c r="D3578" s="211" t="s">
        <v>572</v>
      </c>
      <c r="E3578" s="208">
        <v>11838218</v>
      </c>
      <c r="F3578" s="208">
        <v>9537968.3499999996</v>
      </c>
      <c r="G3578" s="208">
        <v>0</v>
      </c>
    </row>
    <row r="3579" spans="4:7">
      <c r="D3579" s="212" t="s">
        <v>918</v>
      </c>
      <c r="E3579" s="208">
        <v>11838218</v>
      </c>
      <c r="F3579" s="208">
        <v>9537968.3499999996</v>
      </c>
      <c r="G3579" s="208">
        <v>0</v>
      </c>
    </row>
    <row r="3580" spans="4:7">
      <c r="D3580" s="211" t="s">
        <v>3664</v>
      </c>
      <c r="E3580" s="208">
        <v>0</v>
      </c>
      <c r="F3580" s="208">
        <v>30000000</v>
      </c>
      <c r="G3580" s="208">
        <v>18343443.879999999</v>
      </c>
    </row>
    <row r="3581" spans="4:7">
      <c r="D3581" s="212" t="s">
        <v>3663</v>
      </c>
      <c r="E3581" s="208">
        <v>0</v>
      </c>
      <c r="F3581" s="208">
        <v>30000000</v>
      </c>
      <c r="G3581" s="208">
        <v>18343443.879999999</v>
      </c>
    </row>
    <row r="3582" spans="4:7">
      <c r="D3582" s="211" t="s">
        <v>2674</v>
      </c>
      <c r="E3582" s="208">
        <v>60128042</v>
      </c>
      <c r="F3582" s="208">
        <v>116872737.09999999</v>
      </c>
      <c r="G3582" s="208">
        <v>73687353.460000008</v>
      </c>
    </row>
    <row r="3583" spans="4:7">
      <c r="D3583" s="212" t="s">
        <v>2675</v>
      </c>
      <c r="E3583" s="208">
        <v>60128042</v>
      </c>
      <c r="F3583" s="208">
        <v>54771737.100000001</v>
      </c>
      <c r="G3583" s="208">
        <v>53687353.460000001</v>
      </c>
    </row>
    <row r="3584" spans="4:7">
      <c r="D3584" s="212" t="s">
        <v>3662</v>
      </c>
      <c r="E3584" s="208">
        <v>0</v>
      </c>
      <c r="F3584" s="208">
        <v>62101000</v>
      </c>
      <c r="G3584" s="208">
        <v>20000000</v>
      </c>
    </row>
    <row r="3585" spans="4:7">
      <c r="D3585" s="211" t="s">
        <v>2727</v>
      </c>
      <c r="E3585" s="208">
        <v>128563109</v>
      </c>
      <c r="F3585" s="208">
        <v>108060636</v>
      </c>
      <c r="G3585" s="208">
        <v>108053780.11</v>
      </c>
    </row>
    <row r="3586" spans="4:7">
      <c r="D3586" s="212" t="s">
        <v>2676</v>
      </c>
      <c r="E3586" s="208">
        <v>128563109</v>
      </c>
      <c r="F3586" s="208">
        <v>108060636</v>
      </c>
      <c r="G3586" s="208">
        <v>108053780.11</v>
      </c>
    </row>
    <row r="3587" spans="4:7">
      <c r="D3587" s="211" t="s">
        <v>573</v>
      </c>
      <c r="E3587" s="208">
        <v>17947328</v>
      </c>
      <c r="F3587" s="208">
        <v>3</v>
      </c>
      <c r="G3587" s="208">
        <v>0</v>
      </c>
    </row>
    <row r="3588" spans="4:7">
      <c r="D3588" s="212" t="s">
        <v>919</v>
      </c>
      <c r="E3588" s="208">
        <v>17947328</v>
      </c>
      <c r="F3588" s="208">
        <v>3</v>
      </c>
      <c r="G3588" s="208">
        <v>0</v>
      </c>
    </row>
    <row r="3589" spans="4:7">
      <c r="D3589" s="211" t="s">
        <v>1801</v>
      </c>
      <c r="E3589" s="208">
        <v>11087637</v>
      </c>
      <c r="F3589" s="208">
        <v>7087637</v>
      </c>
      <c r="G3589" s="208">
        <v>3664097.86</v>
      </c>
    </row>
    <row r="3590" spans="4:7">
      <c r="D3590" s="212" t="s">
        <v>1802</v>
      </c>
      <c r="E3590" s="208">
        <v>11087637</v>
      </c>
      <c r="F3590" s="208">
        <v>7087637</v>
      </c>
      <c r="G3590" s="208">
        <v>3664097.86</v>
      </c>
    </row>
    <row r="3591" spans="4:7">
      <c r="D3591" s="211" t="s">
        <v>1803</v>
      </c>
      <c r="E3591" s="208">
        <v>6659723</v>
      </c>
      <c r="F3591" s="208">
        <v>3494120</v>
      </c>
      <c r="G3591" s="208">
        <v>3494119.42</v>
      </c>
    </row>
    <row r="3592" spans="4:7">
      <c r="D3592" s="212" t="s">
        <v>1804</v>
      </c>
      <c r="E3592" s="208">
        <v>6659723</v>
      </c>
      <c r="F3592" s="208">
        <v>3494120</v>
      </c>
      <c r="G3592" s="208">
        <v>3494119.42</v>
      </c>
    </row>
    <row r="3593" spans="4:7">
      <c r="D3593" s="211" t="s">
        <v>1805</v>
      </c>
      <c r="E3593" s="208">
        <v>6659723</v>
      </c>
      <c r="F3593" s="208">
        <v>2659723</v>
      </c>
      <c r="G3593" s="208">
        <v>0</v>
      </c>
    </row>
    <row r="3594" spans="4:7">
      <c r="D3594" s="212" t="s">
        <v>1806</v>
      </c>
      <c r="E3594" s="208">
        <v>6659723</v>
      </c>
      <c r="F3594" s="208">
        <v>2659723</v>
      </c>
      <c r="G3594" s="208">
        <v>0</v>
      </c>
    </row>
    <row r="3595" spans="4:7">
      <c r="D3595" s="211" t="s">
        <v>1807</v>
      </c>
      <c r="E3595" s="208">
        <v>4718384</v>
      </c>
      <c r="F3595" s="208">
        <v>1</v>
      </c>
      <c r="G3595" s="208">
        <v>0</v>
      </c>
    </row>
    <row r="3596" spans="4:7">
      <c r="D3596" s="212" t="s">
        <v>1808</v>
      </c>
      <c r="E3596" s="208">
        <v>4718384</v>
      </c>
      <c r="F3596" s="208">
        <v>1</v>
      </c>
      <c r="G3596" s="208">
        <v>0</v>
      </c>
    </row>
    <row r="3597" spans="4:7">
      <c r="D3597" s="211" t="s">
        <v>1809</v>
      </c>
      <c r="E3597" s="208">
        <v>11087637</v>
      </c>
      <c r="F3597" s="208">
        <v>6087637</v>
      </c>
      <c r="G3597" s="208">
        <v>0</v>
      </c>
    </row>
    <row r="3598" spans="4:7">
      <c r="D3598" s="212" t="s">
        <v>1810</v>
      </c>
      <c r="E3598" s="208">
        <v>11087637</v>
      </c>
      <c r="F3598" s="208">
        <v>6087637</v>
      </c>
      <c r="G3598" s="208">
        <v>0</v>
      </c>
    </row>
    <row r="3599" spans="4:7">
      <c r="D3599" s="211" t="s">
        <v>1811</v>
      </c>
      <c r="E3599" s="208">
        <v>4718384</v>
      </c>
      <c r="F3599" s="208">
        <v>1</v>
      </c>
      <c r="G3599" s="208">
        <v>0</v>
      </c>
    </row>
    <row r="3600" spans="4:7">
      <c r="D3600" s="212" t="s">
        <v>1812</v>
      </c>
      <c r="E3600" s="208">
        <v>4718384</v>
      </c>
      <c r="F3600" s="208">
        <v>1</v>
      </c>
      <c r="G3600" s="208">
        <v>0</v>
      </c>
    </row>
    <row r="3601" spans="4:7">
      <c r="D3601" s="211" t="s">
        <v>1813</v>
      </c>
      <c r="E3601" s="208">
        <v>6659723</v>
      </c>
      <c r="F3601" s="208">
        <v>1534918</v>
      </c>
      <c r="G3601" s="208">
        <v>1534916.2</v>
      </c>
    </row>
    <row r="3602" spans="4:7">
      <c r="D3602" s="212" t="s">
        <v>1814</v>
      </c>
      <c r="E3602" s="208">
        <v>6659723</v>
      </c>
      <c r="F3602" s="208">
        <v>1534918</v>
      </c>
      <c r="G3602" s="208">
        <v>1534916.2</v>
      </c>
    </row>
    <row r="3603" spans="4:7">
      <c r="D3603" s="211" t="s">
        <v>1815</v>
      </c>
      <c r="E3603" s="208">
        <v>6659723</v>
      </c>
      <c r="F3603" s="208">
        <v>1534918</v>
      </c>
      <c r="G3603" s="208">
        <v>1534916.2</v>
      </c>
    </row>
    <row r="3604" spans="4:7">
      <c r="D3604" s="212" t="s">
        <v>1816</v>
      </c>
      <c r="E3604" s="208">
        <v>6659723</v>
      </c>
      <c r="F3604" s="208">
        <v>1534918</v>
      </c>
      <c r="G3604" s="208">
        <v>1534916.2</v>
      </c>
    </row>
    <row r="3605" spans="4:7">
      <c r="D3605" s="211" t="s">
        <v>3855</v>
      </c>
      <c r="E3605" s="208">
        <v>6659723</v>
      </c>
      <c r="F3605" s="208">
        <v>6659723</v>
      </c>
      <c r="G3605" s="208">
        <v>6077167.9699999997</v>
      </c>
    </row>
    <row r="3606" spans="4:7">
      <c r="D3606" s="212" t="s">
        <v>1817</v>
      </c>
      <c r="E3606" s="208">
        <v>6659723</v>
      </c>
      <c r="F3606" s="208">
        <v>6659723</v>
      </c>
      <c r="G3606" s="208">
        <v>6077167.9699999997</v>
      </c>
    </row>
    <row r="3607" spans="4:7">
      <c r="D3607" s="211" t="s">
        <v>574</v>
      </c>
      <c r="E3607" s="208">
        <v>166366052</v>
      </c>
      <c r="F3607" s="208">
        <v>271558306</v>
      </c>
      <c r="G3607" s="208">
        <v>170229344.81999999</v>
      </c>
    </row>
    <row r="3608" spans="4:7">
      <c r="D3608" s="212" t="s">
        <v>920</v>
      </c>
      <c r="E3608" s="208">
        <v>166366052</v>
      </c>
      <c r="F3608" s="208">
        <v>271558306</v>
      </c>
      <c r="G3608" s="208">
        <v>170229344.81999999</v>
      </c>
    </row>
    <row r="3609" spans="4:7">
      <c r="D3609" s="211" t="s">
        <v>3854</v>
      </c>
      <c r="E3609" s="208">
        <v>4718384</v>
      </c>
      <c r="F3609" s="208">
        <v>4718384</v>
      </c>
      <c r="G3609" s="208">
        <v>2339505.31</v>
      </c>
    </row>
    <row r="3610" spans="4:7">
      <c r="D3610" s="212" t="s">
        <v>1818</v>
      </c>
      <c r="E3610" s="208">
        <v>4718384</v>
      </c>
      <c r="F3610" s="208">
        <v>4718384</v>
      </c>
      <c r="G3610" s="208">
        <v>2339505.31</v>
      </c>
    </row>
    <row r="3611" spans="4:7">
      <c r="D3611" s="211" t="s">
        <v>575</v>
      </c>
      <c r="E3611" s="208">
        <v>3900459</v>
      </c>
      <c r="F3611" s="208">
        <v>6607438.9400000004</v>
      </c>
      <c r="G3611" s="208">
        <v>5285950.3499999996</v>
      </c>
    </row>
    <row r="3612" spans="4:7">
      <c r="D3612" s="212" t="s">
        <v>921</v>
      </c>
      <c r="E3612" s="208">
        <v>3900459</v>
      </c>
      <c r="F3612" s="208">
        <v>6607438.9400000004</v>
      </c>
      <c r="G3612" s="208">
        <v>5285950.3499999996</v>
      </c>
    </row>
    <row r="3613" spans="4:7">
      <c r="D3613" s="211" t="s">
        <v>1819</v>
      </c>
      <c r="E3613" s="208">
        <v>11087637</v>
      </c>
      <c r="F3613" s="208">
        <v>11087637</v>
      </c>
      <c r="G3613" s="208">
        <v>5397014.0899999999</v>
      </c>
    </row>
    <row r="3614" spans="4:7">
      <c r="D3614" s="212" t="s">
        <v>1820</v>
      </c>
      <c r="E3614" s="208">
        <v>11087637</v>
      </c>
      <c r="F3614" s="208">
        <v>11087637</v>
      </c>
      <c r="G3614" s="208">
        <v>5397014.0899999999</v>
      </c>
    </row>
    <row r="3615" spans="4:7">
      <c r="D3615" s="211" t="s">
        <v>1821</v>
      </c>
      <c r="E3615" s="208">
        <v>4718384</v>
      </c>
      <c r="F3615" s="208">
        <v>4718384</v>
      </c>
      <c r="G3615" s="208">
        <v>2139824.25</v>
      </c>
    </row>
    <row r="3616" spans="4:7">
      <c r="D3616" s="212" t="s">
        <v>1822</v>
      </c>
      <c r="E3616" s="208">
        <v>4718384</v>
      </c>
      <c r="F3616" s="208">
        <v>4718384</v>
      </c>
      <c r="G3616" s="208">
        <v>2139824.25</v>
      </c>
    </row>
    <row r="3617" spans="4:7">
      <c r="D3617" s="211" t="s">
        <v>3853</v>
      </c>
      <c r="E3617" s="208">
        <v>6659723</v>
      </c>
      <c r="F3617" s="208">
        <v>3254707.15</v>
      </c>
      <c r="G3617" s="208">
        <v>3254704.87</v>
      </c>
    </row>
    <row r="3618" spans="4:7">
      <c r="D3618" s="212" t="s">
        <v>1823</v>
      </c>
      <c r="E3618" s="208">
        <v>6659723</v>
      </c>
      <c r="F3618" s="208">
        <v>3254707.15</v>
      </c>
      <c r="G3618" s="208">
        <v>3254704.87</v>
      </c>
    </row>
    <row r="3619" spans="4:7">
      <c r="D3619" s="211" t="s">
        <v>2728</v>
      </c>
      <c r="E3619" s="208">
        <v>7102971</v>
      </c>
      <c r="F3619" s="208">
        <v>1</v>
      </c>
      <c r="G3619" s="208">
        <v>0</v>
      </c>
    </row>
    <row r="3620" spans="4:7">
      <c r="D3620" s="212" t="s">
        <v>1035</v>
      </c>
      <c r="E3620" s="208">
        <v>7102971</v>
      </c>
      <c r="F3620" s="208">
        <v>1</v>
      </c>
      <c r="G3620" s="208">
        <v>0</v>
      </c>
    </row>
    <row r="3621" spans="4:7">
      <c r="D3621" s="211" t="s">
        <v>1824</v>
      </c>
      <c r="E3621" s="208">
        <v>6659723</v>
      </c>
      <c r="F3621" s="208">
        <v>3254707.15</v>
      </c>
      <c r="G3621" s="208">
        <v>3254704.87</v>
      </c>
    </row>
    <row r="3622" spans="4:7">
      <c r="D3622" s="212" t="s">
        <v>1825</v>
      </c>
      <c r="E3622" s="208">
        <v>6659723</v>
      </c>
      <c r="F3622" s="208">
        <v>3254707.15</v>
      </c>
      <c r="G3622" s="208">
        <v>3254704.87</v>
      </c>
    </row>
    <row r="3623" spans="4:7">
      <c r="D3623" s="211" t="s">
        <v>3661</v>
      </c>
      <c r="E3623" s="208">
        <v>0</v>
      </c>
      <c r="F3623" s="208">
        <v>30000000</v>
      </c>
      <c r="G3623" s="208">
        <v>20000000</v>
      </c>
    </row>
    <row r="3624" spans="4:7">
      <c r="D3624" s="212" t="s">
        <v>3660</v>
      </c>
      <c r="E3624" s="208">
        <v>0</v>
      </c>
      <c r="F3624" s="208">
        <v>30000000</v>
      </c>
      <c r="G3624" s="208">
        <v>20000000</v>
      </c>
    </row>
    <row r="3625" spans="4:7">
      <c r="D3625" s="211" t="s">
        <v>3039</v>
      </c>
      <c r="E3625" s="208">
        <v>7517059</v>
      </c>
      <c r="F3625" s="208">
        <v>0</v>
      </c>
      <c r="G3625" s="208">
        <v>0</v>
      </c>
    </row>
    <row r="3626" spans="4:7">
      <c r="D3626" s="212" t="s">
        <v>3040</v>
      </c>
      <c r="E3626" s="208">
        <v>7517059</v>
      </c>
      <c r="F3626" s="208">
        <v>0</v>
      </c>
      <c r="G3626" s="208">
        <v>0</v>
      </c>
    </row>
    <row r="3627" spans="4:7">
      <c r="D3627" s="211" t="s">
        <v>3041</v>
      </c>
      <c r="E3627" s="208">
        <v>4170092</v>
      </c>
      <c r="F3627" s="208">
        <v>0</v>
      </c>
      <c r="G3627" s="208">
        <v>0</v>
      </c>
    </row>
    <row r="3628" spans="4:7">
      <c r="D3628" s="212" t="s">
        <v>3042</v>
      </c>
      <c r="E3628" s="208">
        <v>4170092</v>
      </c>
      <c r="F3628" s="208">
        <v>0</v>
      </c>
      <c r="G3628" s="208">
        <v>0</v>
      </c>
    </row>
    <row r="3629" spans="4:7">
      <c r="D3629" s="211" t="s">
        <v>3043</v>
      </c>
      <c r="E3629" s="208">
        <v>3591040</v>
      </c>
      <c r="F3629" s="208">
        <v>0</v>
      </c>
      <c r="G3629" s="208">
        <v>0</v>
      </c>
    </row>
    <row r="3630" spans="4:7">
      <c r="D3630" s="212" t="s">
        <v>3044</v>
      </c>
      <c r="E3630" s="208">
        <v>3591040</v>
      </c>
      <c r="F3630" s="208">
        <v>0</v>
      </c>
      <c r="G3630" s="208">
        <v>0</v>
      </c>
    </row>
    <row r="3631" spans="4:7">
      <c r="D3631" s="211" t="s">
        <v>3045</v>
      </c>
      <c r="E3631" s="208">
        <v>2180781</v>
      </c>
      <c r="F3631" s="208">
        <v>2</v>
      </c>
      <c r="G3631" s="208">
        <v>0</v>
      </c>
    </row>
    <row r="3632" spans="4:7">
      <c r="D3632" s="212" t="s">
        <v>3046</v>
      </c>
      <c r="E3632" s="208">
        <v>2180781</v>
      </c>
      <c r="F3632" s="208">
        <v>2</v>
      </c>
      <c r="G3632" s="208">
        <v>0</v>
      </c>
    </row>
    <row r="3633" spans="4:7">
      <c r="D3633" s="211" t="s">
        <v>3047</v>
      </c>
      <c r="E3633" s="208">
        <v>18409193</v>
      </c>
      <c r="F3633" s="208">
        <v>1</v>
      </c>
      <c r="G3633" s="208">
        <v>0</v>
      </c>
    </row>
    <row r="3634" spans="4:7">
      <c r="D3634" s="212" t="s">
        <v>3048</v>
      </c>
      <c r="E3634" s="208">
        <v>18409193</v>
      </c>
      <c r="F3634" s="208">
        <v>1</v>
      </c>
      <c r="G3634" s="208">
        <v>0</v>
      </c>
    </row>
    <row r="3635" spans="4:7">
      <c r="D3635" s="211" t="s">
        <v>1104</v>
      </c>
      <c r="E3635" s="208">
        <v>115901234</v>
      </c>
      <c r="F3635" s="208">
        <v>159986431.76999998</v>
      </c>
      <c r="G3635" s="208">
        <v>147094850.44999999</v>
      </c>
    </row>
    <row r="3636" spans="4:7">
      <c r="D3636" s="212" t="s">
        <v>1105</v>
      </c>
      <c r="E3636" s="208">
        <v>115901234</v>
      </c>
      <c r="F3636" s="208">
        <v>159986431.76999998</v>
      </c>
      <c r="G3636" s="208">
        <v>147094850.44999999</v>
      </c>
    </row>
    <row r="3637" spans="4:7">
      <c r="D3637" s="211" t="s">
        <v>3049</v>
      </c>
      <c r="E3637" s="208">
        <v>3942648</v>
      </c>
      <c r="F3637" s="208">
        <v>0</v>
      </c>
      <c r="G3637" s="208">
        <v>0</v>
      </c>
    </row>
    <row r="3638" spans="4:7">
      <c r="D3638" s="212" t="s">
        <v>3050</v>
      </c>
      <c r="E3638" s="208">
        <v>3942648</v>
      </c>
      <c r="F3638" s="208">
        <v>0</v>
      </c>
      <c r="G3638" s="208">
        <v>0</v>
      </c>
    </row>
    <row r="3639" spans="4:7">
      <c r="D3639" s="211" t="s">
        <v>3051</v>
      </c>
      <c r="E3639" s="208">
        <v>3969803</v>
      </c>
      <c r="F3639" s="208">
        <v>169803</v>
      </c>
      <c r="G3639" s="208">
        <v>0</v>
      </c>
    </row>
    <row r="3640" spans="4:7">
      <c r="D3640" s="212" t="s">
        <v>3052</v>
      </c>
      <c r="E3640" s="208">
        <v>3969803</v>
      </c>
      <c r="F3640" s="208">
        <v>169803</v>
      </c>
      <c r="G3640" s="208">
        <v>0</v>
      </c>
    </row>
    <row r="3641" spans="4:7">
      <c r="D3641" s="211" t="s">
        <v>3345</v>
      </c>
      <c r="E3641" s="208">
        <v>0</v>
      </c>
      <c r="F3641" s="208">
        <v>3091768.82</v>
      </c>
      <c r="G3641" s="208">
        <v>0</v>
      </c>
    </row>
    <row r="3642" spans="4:7">
      <c r="D3642" s="212" t="s">
        <v>3344</v>
      </c>
      <c r="E3642" s="208">
        <v>0</v>
      </c>
      <c r="F3642" s="208">
        <v>3091768.82</v>
      </c>
      <c r="G3642" s="208">
        <v>0</v>
      </c>
    </row>
    <row r="3643" spans="4:7">
      <c r="D3643" s="209" t="s">
        <v>283</v>
      </c>
      <c r="E3643" s="210">
        <v>0</v>
      </c>
      <c r="F3643" s="210">
        <v>90000000</v>
      </c>
      <c r="G3643" s="210">
        <v>13733760</v>
      </c>
    </row>
    <row r="3644" spans="4:7">
      <c r="D3644" s="211" t="s">
        <v>571</v>
      </c>
      <c r="E3644" s="208">
        <v>0</v>
      </c>
      <c r="F3644" s="208">
        <v>90000000</v>
      </c>
      <c r="G3644" s="208">
        <v>13733760</v>
      </c>
    </row>
    <row r="3645" spans="4:7">
      <c r="D3645" s="212" t="s">
        <v>917</v>
      </c>
      <c r="E3645" s="208">
        <v>0</v>
      </c>
      <c r="F3645" s="208">
        <v>90000000</v>
      </c>
      <c r="G3645" s="208">
        <v>13733760</v>
      </c>
    </row>
    <row r="3646" spans="4:7">
      <c r="D3646" s="178" t="s">
        <v>576</v>
      </c>
      <c r="E3646" s="208">
        <v>283034350</v>
      </c>
      <c r="F3646" s="208">
        <v>1634629196.74</v>
      </c>
      <c r="G3646" s="208">
        <v>1459927332.8599999</v>
      </c>
    </row>
    <row r="3647" spans="4:7">
      <c r="D3647" s="209" t="s">
        <v>281</v>
      </c>
      <c r="E3647" s="210">
        <v>283034350</v>
      </c>
      <c r="F3647" s="210">
        <v>1277908268.9400001</v>
      </c>
      <c r="G3647" s="210">
        <v>1103960600.4099998</v>
      </c>
    </row>
    <row r="3648" spans="4:7">
      <c r="D3648" s="211" t="s">
        <v>3343</v>
      </c>
      <c r="E3648" s="208">
        <v>0</v>
      </c>
      <c r="F3648" s="208">
        <v>1332377.8899999999</v>
      </c>
      <c r="G3648" s="208">
        <v>0</v>
      </c>
    </row>
    <row r="3649" spans="4:7">
      <c r="D3649" s="212" t="s">
        <v>3342</v>
      </c>
      <c r="E3649" s="208">
        <v>0</v>
      </c>
      <c r="F3649" s="208">
        <v>1332377.8899999999</v>
      </c>
      <c r="G3649" s="208">
        <v>0</v>
      </c>
    </row>
    <row r="3650" spans="4:7">
      <c r="D3650" s="211" t="s">
        <v>3341</v>
      </c>
      <c r="E3650" s="208">
        <v>0</v>
      </c>
      <c r="F3650" s="208">
        <v>1332377.8899999999</v>
      </c>
      <c r="G3650" s="208">
        <v>0</v>
      </c>
    </row>
    <row r="3651" spans="4:7">
      <c r="D3651" s="212" t="s">
        <v>3340</v>
      </c>
      <c r="E3651" s="208">
        <v>0</v>
      </c>
      <c r="F3651" s="208">
        <v>1332377.8899999999</v>
      </c>
      <c r="G3651" s="208">
        <v>0</v>
      </c>
    </row>
    <row r="3652" spans="4:7">
      <c r="D3652" s="211" t="s">
        <v>3852</v>
      </c>
      <c r="E3652" s="208">
        <v>0</v>
      </c>
      <c r="F3652" s="208">
        <v>75940588.459999993</v>
      </c>
      <c r="G3652" s="208">
        <v>75940588.459999993</v>
      </c>
    </row>
    <row r="3653" spans="4:7">
      <c r="D3653" s="212" t="s">
        <v>3659</v>
      </c>
      <c r="E3653" s="208">
        <v>0</v>
      </c>
      <c r="F3653" s="208">
        <v>75940588.459999993</v>
      </c>
      <c r="G3653" s="208">
        <v>75940588.459999993</v>
      </c>
    </row>
    <row r="3654" spans="4:7">
      <c r="D3654" s="211" t="s">
        <v>3339</v>
      </c>
      <c r="E3654" s="208">
        <v>0</v>
      </c>
      <c r="F3654" s="208">
        <v>1332377.8899999999</v>
      </c>
      <c r="G3654" s="208">
        <v>0</v>
      </c>
    </row>
    <row r="3655" spans="4:7">
      <c r="D3655" s="212" t="s">
        <v>3338</v>
      </c>
      <c r="E3655" s="208">
        <v>0</v>
      </c>
      <c r="F3655" s="208">
        <v>1332377.8899999999</v>
      </c>
      <c r="G3655" s="208">
        <v>0</v>
      </c>
    </row>
    <row r="3656" spans="4:7">
      <c r="D3656" s="211" t="s">
        <v>3337</v>
      </c>
      <c r="E3656" s="208">
        <v>0</v>
      </c>
      <c r="F3656" s="208">
        <v>1332377.8899999999</v>
      </c>
      <c r="G3656" s="208">
        <v>0</v>
      </c>
    </row>
    <row r="3657" spans="4:7">
      <c r="D3657" s="212" t="s">
        <v>3336</v>
      </c>
      <c r="E3657" s="208">
        <v>0</v>
      </c>
      <c r="F3657" s="208">
        <v>1332377.8899999999</v>
      </c>
      <c r="G3657" s="208">
        <v>0</v>
      </c>
    </row>
    <row r="3658" spans="4:7">
      <c r="D3658" s="211" t="s">
        <v>577</v>
      </c>
      <c r="E3658" s="208">
        <v>46832035</v>
      </c>
      <c r="F3658" s="208">
        <v>46832035</v>
      </c>
      <c r="G3658" s="208">
        <v>25297330</v>
      </c>
    </row>
    <row r="3659" spans="4:7">
      <c r="D3659" s="212" t="s">
        <v>922</v>
      </c>
      <c r="E3659" s="208">
        <v>46832035</v>
      </c>
      <c r="F3659" s="208">
        <v>46832035</v>
      </c>
      <c r="G3659" s="208">
        <v>25297330</v>
      </c>
    </row>
    <row r="3660" spans="4:7">
      <c r="D3660" s="211" t="s">
        <v>3658</v>
      </c>
      <c r="E3660" s="208">
        <v>0</v>
      </c>
      <c r="F3660" s="208">
        <v>467879664.75999999</v>
      </c>
      <c r="G3660" s="208">
        <v>462879664.75999999</v>
      </c>
    </row>
    <row r="3661" spans="4:7">
      <c r="D3661" s="212" t="s">
        <v>3657</v>
      </c>
      <c r="E3661" s="208">
        <v>0</v>
      </c>
      <c r="F3661" s="208">
        <v>467879664.75999999</v>
      </c>
      <c r="G3661" s="208">
        <v>462879664.75999999</v>
      </c>
    </row>
    <row r="3662" spans="4:7">
      <c r="D3662" s="211" t="s">
        <v>3656</v>
      </c>
      <c r="E3662" s="208">
        <v>0</v>
      </c>
      <c r="F3662" s="208">
        <v>3872178.4</v>
      </c>
      <c r="G3662" s="208">
        <v>0</v>
      </c>
    </row>
    <row r="3663" spans="4:7">
      <c r="D3663" s="212" t="s">
        <v>3655</v>
      </c>
      <c r="E3663" s="208">
        <v>0</v>
      </c>
      <c r="F3663" s="208">
        <v>3872178.4</v>
      </c>
      <c r="G3663" s="208">
        <v>0</v>
      </c>
    </row>
    <row r="3664" spans="4:7">
      <c r="D3664" s="211" t="s">
        <v>578</v>
      </c>
      <c r="E3664" s="208">
        <v>70741</v>
      </c>
      <c r="F3664" s="208">
        <v>70741</v>
      </c>
      <c r="G3664" s="208">
        <v>0</v>
      </c>
    </row>
    <row r="3665" spans="4:7">
      <c r="D3665" s="212" t="s">
        <v>923</v>
      </c>
      <c r="E3665" s="208">
        <v>70741</v>
      </c>
      <c r="F3665" s="208">
        <v>70741</v>
      </c>
      <c r="G3665" s="208">
        <v>0</v>
      </c>
    </row>
    <row r="3666" spans="4:7">
      <c r="D3666" s="211" t="s">
        <v>1826</v>
      </c>
      <c r="E3666" s="208">
        <v>11208701</v>
      </c>
      <c r="F3666" s="208">
        <v>7630646.7000000002</v>
      </c>
      <c r="G3666" s="208">
        <v>6588220.0199999996</v>
      </c>
    </row>
    <row r="3667" spans="4:7">
      <c r="D3667" s="212" t="s">
        <v>1827</v>
      </c>
      <c r="E3667" s="208">
        <v>11208701</v>
      </c>
      <c r="F3667" s="208">
        <v>7630646.7000000002</v>
      </c>
      <c r="G3667" s="208">
        <v>6588220.0199999996</v>
      </c>
    </row>
    <row r="3668" spans="4:7">
      <c r="D3668" s="211" t="s">
        <v>1828</v>
      </c>
      <c r="E3668" s="208">
        <v>4768626</v>
      </c>
      <c r="F3668" s="208">
        <v>1096331.6100000001</v>
      </c>
      <c r="G3668" s="208">
        <v>1096330.6100000001</v>
      </c>
    </row>
    <row r="3669" spans="4:7">
      <c r="D3669" s="212" t="s">
        <v>1829</v>
      </c>
      <c r="E3669" s="208">
        <v>4768626</v>
      </c>
      <c r="F3669" s="208">
        <v>1096331.6100000001</v>
      </c>
      <c r="G3669" s="208">
        <v>1096330.6100000001</v>
      </c>
    </row>
    <row r="3670" spans="4:7">
      <c r="D3670" s="211" t="s">
        <v>3851</v>
      </c>
      <c r="E3670" s="208">
        <v>13545371</v>
      </c>
      <c r="F3670" s="208">
        <v>10000002</v>
      </c>
      <c r="G3670" s="208">
        <v>10000000</v>
      </c>
    </row>
    <row r="3671" spans="4:7">
      <c r="D3671" s="212" t="s">
        <v>3053</v>
      </c>
      <c r="E3671" s="208">
        <v>13545371</v>
      </c>
      <c r="F3671" s="208">
        <v>10000002</v>
      </c>
      <c r="G3671" s="208">
        <v>10000000</v>
      </c>
    </row>
    <row r="3672" spans="4:7">
      <c r="D3672" s="211" t="s">
        <v>1830</v>
      </c>
      <c r="E3672" s="208">
        <v>4768626</v>
      </c>
      <c r="F3672" s="208">
        <v>3027605.84</v>
      </c>
      <c r="G3672" s="208">
        <v>2641350.4300000002</v>
      </c>
    </row>
    <row r="3673" spans="4:7">
      <c r="D3673" s="212" t="s">
        <v>1831</v>
      </c>
      <c r="E3673" s="208">
        <v>4768626</v>
      </c>
      <c r="F3673" s="208">
        <v>3027605.84</v>
      </c>
      <c r="G3673" s="208">
        <v>2641350.4300000002</v>
      </c>
    </row>
    <row r="3674" spans="4:7">
      <c r="D3674" s="211" t="s">
        <v>3850</v>
      </c>
      <c r="E3674" s="208">
        <v>0</v>
      </c>
      <c r="F3674" s="208">
        <v>16587517.560000001</v>
      </c>
      <c r="G3674" s="208">
        <v>9951197.8699999992</v>
      </c>
    </row>
    <row r="3675" spans="4:7">
      <c r="D3675" s="212" t="s">
        <v>3186</v>
      </c>
      <c r="E3675" s="208">
        <v>0</v>
      </c>
      <c r="F3675" s="208">
        <v>16587517.560000001</v>
      </c>
      <c r="G3675" s="208">
        <v>9951197.8699999992</v>
      </c>
    </row>
    <row r="3676" spans="4:7">
      <c r="D3676" s="211" t="s">
        <v>2729</v>
      </c>
      <c r="E3676" s="208">
        <v>4768626</v>
      </c>
      <c r="F3676" s="208">
        <v>2641672.89</v>
      </c>
      <c r="G3676" s="208">
        <v>2641350.42</v>
      </c>
    </row>
    <row r="3677" spans="4:7">
      <c r="D3677" s="212" t="s">
        <v>1832</v>
      </c>
      <c r="E3677" s="208">
        <v>4768626</v>
      </c>
      <c r="F3677" s="208">
        <v>2641672.89</v>
      </c>
      <c r="G3677" s="208">
        <v>2641350.42</v>
      </c>
    </row>
    <row r="3678" spans="4:7">
      <c r="D3678" s="211" t="s">
        <v>3849</v>
      </c>
      <c r="E3678" s="208">
        <v>64364085</v>
      </c>
      <c r="F3678" s="208">
        <v>24319995</v>
      </c>
      <c r="G3678" s="208">
        <v>21555582.550000001</v>
      </c>
    </row>
    <row r="3679" spans="4:7">
      <c r="D3679" s="212" t="s">
        <v>2796</v>
      </c>
      <c r="E3679" s="208">
        <v>64364085</v>
      </c>
      <c r="F3679" s="208">
        <v>24319995</v>
      </c>
      <c r="G3679" s="208">
        <v>21555582.550000001</v>
      </c>
    </row>
    <row r="3680" spans="4:7">
      <c r="D3680" s="211" t="s">
        <v>4240</v>
      </c>
      <c r="E3680" s="208">
        <v>0</v>
      </c>
      <c r="F3680" s="208">
        <v>20500000</v>
      </c>
      <c r="G3680" s="208">
        <v>20464059.219999999</v>
      </c>
    </row>
    <row r="3681" spans="4:7">
      <c r="D3681" s="212" t="s">
        <v>4239</v>
      </c>
      <c r="E3681" s="208">
        <v>0</v>
      </c>
      <c r="F3681" s="208">
        <v>20500000</v>
      </c>
      <c r="G3681" s="208">
        <v>20464059.219999999</v>
      </c>
    </row>
    <row r="3682" spans="4:7">
      <c r="D3682" s="211" t="s">
        <v>1106</v>
      </c>
      <c r="E3682" s="208">
        <v>79847085</v>
      </c>
      <c r="F3682" s="208">
        <v>324258310</v>
      </c>
      <c r="G3682" s="208">
        <v>324258309</v>
      </c>
    </row>
    <row r="3683" spans="4:7">
      <c r="D3683" s="212" t="s">
        <v>1107</v>
      </c>
      <c r="E3683" s="208">
        <v>79847085</v>
      </c>
      <c r="F3683" s="208">
        <v>324258310</v>
      </c>
      <c r="G3683" s="208">
        <v>324258309</v>
      </c>
    </row>
    <row r="3684" spans="4:7">
      <c r="D3684" s="211" t="s">
        <v>3054</v>
      </c>
      <c r="E3684" s="208">
        <v>3668981</v>
      </c>
      <c r="F3684" s="208">
        <v>16283973</v>
      </c>
      <c r="G3684" s="208">
        <v>16283971.310000001</v>
      </c>
    </row>
    <row r="3685" spans="4:7">
      <c r="D3685" s="212" t="s">
        <v>3055</v>
      </c>
      <c r="E3685" s="208">
        <v>3668981</v>
      </c>
      <c r="F3685" s="208">
        <v>16283973</v>
      </c>
      <c r="G3685" s="208">
        <v>16283971.310000001</v>
      </c>
    </row>
    <row r="3686" spans="4:7">
      <c r="D3686" s="211" t="s">
        <v>3654</v>
      </c>
      <c r="E3686" s="208">
        <v>0</v>
      </c>
      <c r="F3686" s="208">
        <v>7232102.0300000003</v>
      </c>
      <c r="G3686" s="208">
        <v>7231916.0300000003</v>
      </c>
    </row>
    <row r="3687" spans="4:7">
      <c r="D3687" s="212" t="s">
        <v>3653</v>
      </c>
      <c r="E3687" s="208">
        <v>0</v>
      </c>
      <c r="F3687" s="208">
        <v>7232102.0300000003</v>
      </c>
      <c r="G3687" s="208">
        <v>7231916.0300000003</v>
      </c>
    </row>
    <row r="3688" spans="4:7">
      <c r="D3688" s="211" t="s">
        <v>3056</v>
      </c>
      <c r="E3688" s="208">
        <v>21215749</v>
      </c>
      <c r="F3688" s="208">
        <v>139381092</v>
      </c>
      <c r="G3688" s="208">
        <v>17106528.600000001</v>
      </c>
    </row>
    <row r="3689" spans="4:7">
      <c r="D3689" s="212" t="s">
        <v>3057</v>
      </c>
      <c r="E3689" s="208">
        <v>21215749</v>
      </c>
      <c r="F3689" s="208">
        <v>139381092</v>
      </c>
      <c r="G3689" s="208">
        <v>17106528.600000001</v>
      </c>
    </row>
    <row r="3690" spans="4:7">
      <c r="D3690" s="211" t="s">
        <v>1108</v>
      </c>
      <c r="E3690" s="208">
        <v>25651770</v>
      </c>
      <c r="F3690" s="208">
        <v>22049203.5</v>
      </c>
      <c r="G3690" s="208">
        <v>22049103.5</v>
      </c>
    </row>
    <row r="3691" spans="4:7">
      <c r="D3691" s="212" t="s">
        <v>1109</v>
      </c>
      <c r="E3691" s="208">
        <v>25651770</v>
      </c>
      <c r="F3691" s="208">
        <v>22049203.5</v>
      </c>
      <c r="G3691" s="208">
        <v>22049103.5</v>
      </c>
    </row>
    <row r="3692" spans="4:7">
      <c r="D3692" s="211" t="s">
        <v>2556</v>
      </c>
      <c r="E3692" s="208">
        <v>2323954</v>
      </c>
      <c r="F3692" s="208">
        <v>5000000</v>
      </c>
      <c r="G3692" s="208">
        <v>0</v>
      </c>
    </row>
    <row r="3693" spans="4:7">
      <c r="D3693" s="212" t="s">
        <v>2557</v>
      </c>
      <c r="E3693" s="208">
        <v>2323954</v>
      </c>
      <c r="F3693" s="208">
        <v>5000000</v>
      </c>
      <c r="G3693" s="208">
        <v>0</v>
      </c>
    </row>
    <row r="3694" spans="4:7">
      <c r="D3694" s="211" t="s">
        <v>3652</v>
      </c>
      <c r="E3694" s="208">
        <v>0</v>
      </c>
      <c r="F3694" s="208">
        <v>51305097.630000003</v>
      </c>
      <c r="G3694" s="208">
        <v>51305097.630000003</v>
      </c>
    </row>
    <row r="3695" spans="4:7">
      <c r="D3695" s="212" t="s">
        <v>3651</v>
      </c>
      <c r="E3695" s="208">
        <v>0</v>
      </c>
      <c r="F3695" s="208">
        <v>51305097.630000003</v>
      </c>
      <c r="G3695" s="208">
        <v>51305097.630000003</v>
      </c>
    </row>
    <row r="3696" spans="4:7">
      <c r="D3696" s="211" t="s">
        <v>4238</v>
      </c>
      <c r="E3696" s="208">
        <v>0</v>
      </c>
      <c r="F3696" s="208">
        <v>26670000</v>
      </c>
      <c r="G3696" s="208">
        <v>26670000</v>
      </c>
    </row>
    <row r="3697" spans="4:7">
      <c r="D3697" s="212" t="s">
        <v>4237</v>
      </c>
      <c r="E3697" s="208">
        <v>0</v>
      </c>
      <c r="F3697" s="208">
        <v>26670000</v>
      </c>
      <c r="G3697" s="208">
        <v>26670000</v>
      </c>
    </row>
    <row r="3698" spans="4:7">
      <c r="D3698" s="209" t="s">
        <v>283</v>
      </c>
      <c r="E3698" s="210">
        <v>0</v>
      </c>
      <c r="F3698" s="210">
        <v>112900000</v>
      </c>
      <c r="G3698" s="210">
        <v>112889249.70999999</v>
      </c>
    </row>
    <row r="3699" spans="4:7">
      <c r="D3699" s="211" t="s">
        <v>3247</v>
      </c>
      <c r="E3699" s="208">
        <v>0</v>
      </c>
      <c r="F3699" s="208">
        <v>112900000</v>
      </c>
      <c r="G3699" s="208">
        <v>112889249.70999999</v>
      </c>
    </row>
    <row r="3700" spans="4:7">
      <c r="D3700" s="212" t="s">
        <v>3246</v>
      </c>
      <c r="E3700" s="208">
        <v>0</v>
      </c>
      <c r="F3700" s="208">
        <v>112900000</v>
      </c>
      <c r="G3700" s="208">
        <v>112889249.70999999</v>
      </c>
    </row>
    <row r="3701" spans="4:7">
      <c r="D3701" s="209" t="s">
        <v>298</v>
      </c>
      <c r="E3701" s="210">
        <v>0</v>
      </c>
      <c r="F3701" s="210">
        <v>243820927.80000001</v>
      </c>
      <c r="G3701" s="210">
        <v>243077482.74000001</v>
      </c>
    </row>
    <row r="3702" spans="4:7">
      <c r="D3702" s="211" t="s">
        <v>3658</v>
      </c>
      <c r="E3702" s="208">
        <v>0</v>
      </c>
      <c r="F3702" s="208">
        <v>243820927.80000001</v>
      </c>
      <c r="G3702" s="208">
        <v>243077482.74000001</v>
      </c>
    </row>
    <row r="3703" spans="4:7">
      <c r="D3703" s="212" t="s">
        <v>3657</v>
      </c>
      <c r="E3703" s="208">
        <v>0</v>
      </c>
      <c r="F3703" s="208">
        <v>243820927.80000001</v>
      </c>
      <c r="G3703" s="208">
        <v>243077482.74000001</v>
      </c>
    </row>
    <row r="3704" spans="4:7">
      <c r="D3704" s="178" t="s">
        <v>296</v>
      </c>
      <c r="E3704" s="208">
        <v>32680162768</v>
      </c>
      <c r="F3704" s="208">
        <v>31021661641.180016</v>
      </c>
      <c r="G3704" s="208">
        <v>20756371165.969994</v>
      </c>
    </row>
    <row r="3705" spans="4:7">
      <c r="D3705" s="209" t="s">
        <v>281</v>
      </c>
      <c r="E3705" s="210">
        <v>19509391672</v>
      </c>
      <c r="F3705" s="210">
        <v>21092750265.030014</v>
      </c>
      <c r="G3705" s="210">
        <v>14593625022.979994</v>
      </c>
    </row>
    <row r="3706" spans="4:7">
      <c r="D3706" s="211" t="s">
        <v>3848</v>
      </c>
      <c r="E3706" s="208">
        <v>16772660</v>
      </c>
      <c r="F3706" s="208">
        <v>6000001.7199999997</v>
      </c>
      <c r="G3706" s="208">
        <v>0</v>
      </c>
    </row>
    <row r="3707" spans="4:7">
      <c r="D3707" s="212" t="s">
        <v>1379</v>
      </c>
      <c r="E3707" s="208">
        <v>12087770</v>
      </c>
      <c r="F3707" s="208">
        <v>6000000.7199999997</v>
      </c>
      <c r="G3707" s="208">
        <v>0</v>
      </c>
    </row>
    <row r="3708" spans="4:7">
      <c r="D3708" s="212" t="s">
        <v>2392</v>
      </c>
      <c r="E3708" s="208">
        <v>4684890</v>
      </c>
      <c r="F3708" s="208">
        <v>1</v>
      </c>
      <c r="G3708" s="208">
        <v>0</v>
      </c>
    </row>
    <row r="3709" spans="4:7">
      <c r="D3709" s="211" t="s">
        <v>3847</v>
      </c>
      <c r="E3709" s="208">
        <v>97001045</v>
      </c>
      <c r="F3709" s="208">
        <v>2670000</v>
      </c>
      <c r="G3709" s="208">
        <v>2665811.65</v>
      </c>
    </row>
    <row r="3710" spans="4:7">
      <c r="D3710" s="212" t="s">
        <v>2806</v>
      </c>
      <c r="E3710" s="208">
        <v>97001045</v>
      </c>
      <c r="F3710" s="208">
        <v>0</v>
      </c>
      <c r="G3710" s="208">
        <v>0</v>
      </c>
    </row>
    <row r="3711" spans="4:7">
      <c r="D3711" s="212" t="s">
        <v>4236</v>
      </c>
      <c r="E3711" s="208">
        <v>0</v>
      </c>
      <c r="F3711" s="208">
        <v>2670000</v>
      </c>
      <c r="G3711" s="208">
        <v>2665811.65</v>
      </c>
    </row>
    <row r="3712" spans="4:7">
      <c r="D3712" s="211" t="s">
        <v>3846</v>
      </c>
      <c r="E3712" s="208">
        <v>0</v>
      </c>
      <c r="F3712" s="208">
        <v>48540344.420000002</v>
      </c>
      <c r="G3712" s="208">
        <v>48185916.68</v>
      </c>
    </row>
    <row r="3713" spans="4:7">
      <c r="D3713" s="212" t="s">
        <v>3650</v>
      </c>
      <c r="E3713" s="208">
        <v>0</v>
      </c>
      <c r="F3713" s="208">
        <v>48540344.420000002</v>
      </c>
      <c r="G3713" s="208">
        <v>48185916.68</v>
      </c>
    </row>
    <row r="3714" spans="4:7">
      <c r="D3714" s="211" t="s">
        <v>4181</v>
      </c>
      <c r="E3714" s="208">
        <v>0</v>
      </c>
      <c r="F3714" s="208">
        <v>22751347.009999998</v>
      </c>
      <c r="G3714" s="208">
        <v>0</v>
      </c>
    </row>
    <row r="3715" spans="4:7">
      <c r="D3715" s="212" t="s">
        <v>4180</v>
      </c>
      <c r="E3715" s="208">
        <v>0</v>
      </c>
      <c r="F3715" s="208">
        <v>22751347.009999998</v>
      </c>
      <c r="G3715" s="208">
        <v>0</v>
      </c>
    </row>
    <row r="3716" spans="4:7">
      <c r="D3716" s="211" t="s">
        <v>2730</v>
      </c>
      <c r="E3716" s="208">
        <v>727894513</v>
      </c>
      <c r="F3716" s="208">
        <v>2407748339.5999999</v>
      </c>
      <c r="G3716" s="208">
        <v>1746241451.3099999</v>
      </c>
    </row>
    <row r="3717" spans="4:7">
      <c r="D3717" s="212" t="s">
        <v>924</v>
      </c>
      <c r="E3717" s="208">
        <v>727894513</v>
      </c>
      <c r="F3717" s="208">
        <v>2407748339.5999999</v>
      </c>
      <c r="G3717" s="208">
        <v>1746241451.3099999</v>
      </c>
    </row>
    <row r="3718" spans="4:7">
      <c r="D3718" s="211" t="s">
        <v>3845</v>
      </c>
      <c r="E3718" s="208">
        <v>0</v>
      </c>
      <c r="F3718" s="208">
        <v>4722667</v>
      </c>
      <c r="G3718" s="208">
        <v>4722666.55</v>
      </c>
    </row>
    <row r="3719" spans="4:7">
      <c r="D3719" s="212" t="s">
        <v>3631</v>
      </c>
      <c r="E3719" s="208">
        <v>0</v>
      </c>
      <c r="F3719" s="208">
        <v>4722667</v>
      </c>
      <c r="G3719" s="208">
        <v>4722666.55</v>
      </c>
    </row>
    <row r="3720" spans="4:7">
      <c r="D3720" s="211" t="s">
        <v>3844</v>
      </c>
      <c r="E3720" s="208">
        <v>17444853</v>
      </c>
      <c r="F3720" s="208">
        <v>11611838.550000001</v>
      </c>
      <c r="G3720" s="208">
        <v>2591626.14</v>
      </c>
    </row>
    <row r="3721" spans="4:7">
      <c r="D3721" s="212" t="s">
        <v>1380</v>
      </c>
      <c r="E3721" s="208">
        <v>10833015</v>
      </c>
      <c r="F3721" s="208">
        <v>5000000.55</v>
      </c>
      <c r="G3721" s="208">
        <v>0</v>
      </c>
    </row>
    <row r="3722" spans="4:7">
      <c r="D3722" s="212" t="s">
        <v>2393</v>
      </c>
      <c r="E3722" s="208">
        <v>6611838</v>
      </c>
      <c r="F3722" s="208">
        <v>6611838</v>
      </c>
      <c r="G3722" s="208">
        <v>2591626.14</v>
      </c>
    </row>
    <row r="3723" spans="4:7">
      <c r="D3723" s="211" t="s">
        <v>579</v>
      </c>
      <c r="E3723" s="208">
        <v>82000000</v>
      </c>
      <c r="F3723" s="208">
        <v>82000000</v>
      </c>
      <c r="G3723" s="208">
        <v>36115140.469999999</v>
      </c>
    </row>
    <row r="3724" spans="4:7">
      <c r="D3724" s="212" t="s">
        <v>925</v>
      </c>
      <c r="E3724" s="208">
        <v>82000000</v>
      </c>
      <c r="F3724" s="208">
        <v>82000000</v>
      </c>
      <c r="G3724" s="208">
        <v>36115140.469999999</v>
      </c>
    </row>
    <row r="3725" spans="4:7">
      <c r="D3725" s="211" t="s">
        <v>3767</v>
      </c>
      <c r="E3725" s="208">
        <v>5702897166</v>
      </c>
      <c r="F3725" s="208">
        <v>3185050455.1500001</v>
      </c>
      <c r="G3725" s="208">
        <v>1829349281.8399999</v>
      </c>
    </row>
    <row r="3726" spans="4:7">
      <c r="D3726" s="212" t="s">
        <v>1110</v>
      </c>
      <c r="E3726" s="208">
        <v>5702897166</v>
      </c>
      <c r="F3726" s="208">
        <v>3185050455.1500001</v>
      </c>
      <c r="G3726" s="208">
        <v>1829349281.8399999</v>
      </c>
    </row>
    <row r="3727" spans="4:7">
      <c r="D3727" s="211" t="s">
        <v>3843</v>
      </c>
      <c r="E3727" s="208">
        <v>10833015</v>
      </c>
      <c r="F3727" s="208">
        <v>4308874.4399999995</v>
      </c>
      <c r="G3727" s="208">
        <v>0</v>
      </c>
    </row>
    <row r="3728" spans="4:7">
      <c r="D3728" s="212" t="s">
        <v>1381</v>
      </c>
      <c r="E3728" s="208">
        <v>10833015</v>
      </c>
      <c r="F3728" s="208">
        <v>3000000.55</v>
      </c>
      <c r="G3728" s="208">
        <v>0</v>
      </c>
    </row>
    <row r="3729" spans="4:7">
      <c r="D3729" s="212" t="s">
        <v>3335</v>
      </c>
      <c r="E3729" s="208">
        <v>0</v>
      </c>
      <c r="F3729" s="208">
        <v>1308873.8899999999</v>
      </c>
      <c r="G3729" s="208">
        <v>0</v>
      </c>
    </row>
    <row r="3730" spans="4:7">
      <c r="D3730" s="211" t="s">
        <v>3842</v>
      </c>
      <c r="E3730" s="208">
        <v>300000000</v>
      </c>
      <c r="F3730" s="208">
        <v>150000000</v>
      </c>
      <c r="G3730" s="208">
        <v>0</v>
      </c>
    </row>
    <row r="3731" spans="4:7">
      <c r="D3731" s="212" t="s">
        <v>3058</v>
      </c>
      <c r="E3731" s="208">
        <v>300000000</v>
      </c>
      <c r="F3731" s="208">
        <v>150000000</v>
      </c>
      <c r="G3731" s="208">
        <v>0</v>
      </c>
    </row>
    <row r="3732" spans="4:7">
      <c r="D3732" s="211" t="s">
        <v>580</v>
      </c>
      <c r="E3732" s="208">
        <v>222845527</v>
      </c>
      <c r="F3732" s="208">
        <v>2985845527</v>
      </c>
      <c r="G3732" s="208">
        <v>1895467119.03</v>
      </c>
    </row>
    <row r="3733" spans="4:7">
      <c r="D3733" s="212" t="s">
        <v>927</v>
      </c>
      <c r="E3733" s="208">
        <v>222845527</v>
      </c>
      <c r="F3733" s="208">
        <v>2985845527</v>
      </c>
      <c r="G3733" s="208">
        <v>1895467119.03</v>
      </c>
    </row>
    <row r="3734" spans="4:7">
      <c r="D3734" s="211" t="s">
        <v>3841</v>
      </c>
      <c r="E3734" s="208">
        <v>4510977</v>
      </c>
      <c r="F3734" s="208">
        <v>7005176.1600000001</v>
      </c>
      <c r="G3734" s="208">
        <v>1848528.31</v>
      </c>
    </row>
    <row r="3735" spans="4:7">
      <c r="D3735" s="212" t="s">
        <v>1382</v>
      </c>
      <c r="E3735" s="208">
        <v>4510977</v>
      </c>
      <c r="F3735" s="208">
        <v>3947104.93</v>
      </c>
      <c r="G3735" s="208">
        <v>1848528.31</v>
      </c>
    </row>
    <row r="3736" spans="4:7">
      <c r="D3736" s="212" t="s">
        <v>3334</v>
      </c>
      <c r="E3736" s="208">
        <v>0</v>
      </c>
      <c r="F3736" s="208">
        <v>3058071.23</v>
      </c>
      <c r="G3736" s="208">
        <v>0</v>
      </c>
    </row>
    <row r="3737" spans="4:7">
      <c r="D3737" s="211" t="s">
        <v>581</v>
      </c>
      <c r="E3737" s="208">
        <v>1575154473</v>
      </c>
      <c r="F3737" s="208">
        <v>592154473</v>
      </c>
      <c r="G3737" s="208">
        <v>195761109.51999998</v>
      </c>
    </row>
    <row r="3738" spans="4:7">
      <c r="D3738" s="212" t="s">
        <v>928</v>
      </c>
      <c r="E3738" s="208">
        <v>1575154473</v>
      </c>
      <c r="F3738" s="208">
        <v>592154473</v>
      </c>
      <c r="G3738" s="208">
        <v>195761109.51999998</v>
      </c>
    </row>
    <row r="3739" spans="4:7">
      <c r="D3739" s="211" t="s">
        <v>3840</v>
      </c>
      <c r="E3739" s="208">
        <v>10833015</v>
      </c>
      <c r="F3739" s="208">
        <v>1</v>
      </c>
      <c r="G3739" s="208">
        <v>0</v>
      </c>
    </row>
    <row r="3740" spans="4:7">
      <c r="D3740" s="212" t="s">
        <v>1383</v>
      </c>
      <c r="E3740" s="208">
        <v>10833015</v>
      </c>
      <c r="F3740" s="208">
        <v>1</v>
      </c>
      <c r="G3740" s="208">
        <v>0</v>
      </c>
    </row>
    <row r="3741" spans="4:7">
      <c r="D3741" s="211" t="s">
        <v>2731</v>
      </c>
      <c r="E3741" s="208">
        <v>150000000</v>
      </c>
      <c r="F3741" s="208">
        <v>206799999.99999997</v>
      </c>
      <c r="G3741" s="208">
        <v>63533582.670000002</v>
      </c>
    </row>
    <row r="3742" spans="4:7">
      <c r="D3742" s="212" t="s">
        <v>929</v>
      </c>
      <c r="E3742" s="208">
        <v>150000000</v>
      </c>
      <c r="F3742" s="208">
        <v>206799999.99999997</v>
      </c>
      <c r="G3742" s="208">
        <v>63533582.670000002</v>
      </c>
    </row>
    <row r="3743" spans="4:7">
      <c r="D3743" s="211" t="s">
        <v>3765</v>
      </c>
      <c r="E3743" s="208">
        <v>0</v>
      </c>
      <c r="F3743" s="208">
        <v>26755507</v>
      </c>
      <c r="G3743" s="208">
        <v>26755506.609999999</v>
      </c>
    </row>
    <row r="3744" spans="4:7">
      <c r="D3744" s="212" t="s">
        <v>3201</v>
      </c>
      <c r="E3744" s="208">
        <v>0</v>
      </c>
      <c r="F3744" s="208">
        <v>26755507</v>
      </c>
      <c r="G3744" s="208">
        <v>26755506.609999999</v>
      </c>
    </row>
    <row r="3745" spans="4:7">
      <c r="D3745" s="211" t="s">
        <v>3839</v>
      </c>
      <c r="E3745" s="208">
        <v>10833015</v>
      </c>
      <c r="F3745" s="208">
        <v>8536959.7799999993</v>
      </c>
      <c r="G3745" s="208">
        <v>0</v>
      </c>
    </row>
    <row r="3746" spans="4:7">
      <c r="D3746" s="212" t="s">
        <v>1384</v>
      </c>
      <c r="E3746" s="208">
        <v>10833015</v>
      </c>
      <c r="F3746" s="208">
        <v>5478888.5499999998</v>
      </c>
      <c r="G3746" s="208">
        <v>0</v>
      </c>
    </row>
    <row r="3747" spans="4:7">
      <c r="D3747" s="212" t="s">
        <v>3333</v>
      </c>
      <c r="E3747" s="208">
        <v>0</v>
      </c>
      <c r="F3747" s="208">
        <v>3058071.23</v>
      </c>
      <c r="G3747" s="208">
        <v>0</v>
      </c>
    </row>
    <row r="3748" spans="4:7">
      <c r="D3748" s="211" t="s">
        <v>980</v>
      </c>
      <c r="E3748" s="208">
        <v>12633085</v>
      </c>
      <c r="F3748" s="208">
        <v>0</v>
      </c>
      <c r="G3748" s="208">
        <v>0</v>
      </c>
    </row>
    <row r="3749" spans="4:7">
      <c r="D3749" s="212" t="s">
        <v>981</v>
      </c>
      <c r="E3749" s="208">
        <v>12633085</v>
      </c>
      <c r="F3749" s="208">
        <v>0</v>
      </c>
      <c r="G3749" s="208">
        <v>0</v>
      </c>
    </row>
    <row r="3750" spans="4:7">
      <c r="D3750" s="211" t="s">
        <v>3838</v>
      </c>
      <c r="E3750" s="208">
        <v>6437925</v>
      </c>
      <c r="F3750" s="208">
        <v>5633184.5300000003</v>
      </c>
      <c r="G3750" s="208">
        <v>3064174.06</v>
      </c>
    </row>
    <row r="3751" spans="4:7">
      <c r="D3751" s="212" t="s">
        <v>1385</v>
      </c>
      <c r="E3751" s="208">
        <v>6437925</v>
      </c>
      <c r="F3751" s="208">
        <v>5633184.5300000003</v>
      </c>
      <c r="G3751" s="208">
        <v>3064174.06</v>
      </c>
    </row>
    <row r="3752" spans="4:7">
      <c r="D3752" s="211" t="s">
        <v>3837</v>
      </c>
      <c r="E3752" s="208">
        <v>3354826</v>
      </c>
      <c r="F3752" s="208">
        <v>27529159.969999999</v>
      </c>
      <c r="G3752" s="208">
        <v>27529159.609999999</v>
      </c>
    </row>
    <row r="3753" spans="4:7">
      <c r="D3753" s="212" t="s">
        <v>930</v>
      </c>
      <c r="E3753" s="208">
        <v>3354826</v>
      </c>
      <c r="F3753" s="208">
        <v>27529159.969999999</v>
      </c>
      <c r="G3753" s="208">
        <v>27529159.609999999</v>
      </c>
    </row>
    <row r="3754" spans="4:7">
      <c r="D3754" s="211" t="s">
        <v>2732</v>
      </c>
      <c r="E3754" s="208">
        <v>3485185</v>
      </c>
      <c r="F3754" s="208">
        <v>3485185</v>
      </c>
      <c r="G3754" s="208">
        <v>1590121.19</v>
      </c>
    </row>
    <row r="3755" spans="4:7">
      <c r="D3755" s="212" t="s">
        <v>1057</v>
      </c>
      <c r="E3755" s="208">
        <v>3485185</v>
      </c>
      <c r="F3755" s="208">
        <v>3485185</v>
      </c>
      <c r="G3755" s="208">
        <v>1590121.19</v>
      </c>
    </row>
    <row r="3756" spans="4:7">
      <c r="D3756" s="211" t="s">
        <v>3764</v>
      </c>
      <c r="E3756" s="208">
        <v>0</v>
      </c>
      <c r="F3756" s="208">
        <v>1185247138</v>
      </c>
      <c r="G3756" s="208">
        <v>1179309301.9299998</v>
      </c>
    </row>
    <row r="3757" spans="4:7">
      <c r="D3757" s="212" t="s">
        <v>3200</v>
      </c>
      <c r="E3757" s="208">
        <v>0</v>
      </c>
      <c r="F3757" s="208">
        <v>1185247138</v>
      </c>
      <c r="G3757" s="208">
        <v>1179309301.9299998</v>
      </c>
    </row>
    <row r="3758" spans="4:7">
      <c r="D3758" s="211" t="s">
        <v>3836</v>
      </c>
      <c r="E3758" s="208">
        <v>0</v>
      </c>
      <c r="F3758" s="208">
        <v>795700</v>
      </c>
      <c r="G3758" s="208">
        <v>0</v>
      </c>
    </row>
    <row r="3759" spans="4:7">
      <c r="D3759" s="212" t="s">
        <v>3199</v>
      </c>
      <c r="E3759" s="208">
        <v>0</v>
      </c>
      <c r="F3759" s="208">
        <v>795700</v>
      </c>
      <c r="G3759" s="208">
        <v>0</v>
      </c>
    </row>
    <row r="3760" spans="4:7">
      <c r="D3760" s="211" t="s">
        <v>3835</v>
      </c>
      <c r="E3760" s="208">
        <v>10833015</v>
      </c>
      <c r="F3760" s="208">
        <v>4478888.55</v>
      </c>
      <c r="G3760" s="208">
        <v>0</v>
      </c>
    </row>
    <row r="3761" spans="4:7">
      <c r="D3761" s="212" t="s">
        <v>1386</v>
      </c>
      <c r="E3761" s="208">
        <v>10833015</v>
      </c>
      <c r="F3761" s="208">
        <v>4478888.55</v>
      </c>
      <c r="G3761" s="208">
        <v>0</v>
      </c>
    </row>
    <row r="3762" spans="4:7">
      <c r="D3762" s="211" t="s">
        <v>582</v>
      </c>
      <c r="E3762" s="208">
        <v>17601543</v>
      </c>
      <c r="F3762" s="208">
        <v>14958104</v>
      </c>
      <c r="G3762" s="208">
        <v>8424682.2799999993</v>
      </c>
    </row>
    <row r="3763" spans="4:7">
      <c r="D3763" s="212" t="s">
        <v>931</v>
      </c>
      <c r="E3763" s="208">
        <v>17601543</v>
      </c>
      <c r="F3763" s="208">
        <v>14958104</v>
      </c>
      <c r="G3763" s="208">
        <v>8424682.2799999993</v>
      </c>
    </row>
    <row r="3764" spans="4:7">
      <c r="D3764" s="211" t="s">
        <v>3834</v>
      </c>
      <c r="E3764" s="208">
        <v>0</v>
      </c>
      <c r="F3764" s="208">
        <v>1059000</v>
      </c>
      <c r="G3764" s="208">
        <v>0</v>
      </c>
    </row>
    <row r="3765" spans="4:7">
      <c r="D3765" s="212" t="s">
        <v>3198</v>
      </c>
      <c r="E3765" s="208">
        <v>0</v>
      </c>
      <c r="F3765" s="208">
        <v>1059000</v>
      </c>
      <c r="G3765" s="208">
        <v>0</v>
      </c>
    </row>
    <row r="3766" spans="4:7">
      <c r="D3766" s="211" t="s">
        <v>3833</v>
      </c>
      <c r="E3766" s="208">
        <v>0</v>
      </c>
      <c r="F3766" s="208">
        <v>3417160</v>
      </c>
      <c r="G3766" s="208">
        <v>3417160</v>
      </c>
    </row>
    <row r="3767" spans="4:7">
      <c r="D3767" s="212" t="s">
        <v>3630</v>
      </c>
      <c r="E3767" s="208">
        <v>0</v>
      </c>
      <c r="F3767" s="208">
        <v>3417160</v>
      </c>
      <c r="G3767" s="208">
        <v>3417160</v>
      </c>
    </row>
    <row r="3768" spans="4:7">
      <c r="D3768" s="211" t="s">
        <v>583</v>
      </c>
      <c r="E3768" s="208">
        <v>1881566726</v>
      </c>
      <c r="F3768" s="208">
        <v>1332266566.28</v>
      </c>
      <c r="G3768" s="208">
        <v>1271370863.1900001</v>
      </c>
    </row>
    <row r="3769" spans="4:7">
      <c r="D3769" s="212" t="s">
        <v>932</v>
      </c>
      <c r="E3769" s="208">
        <v>11406726</v>
      </c>
      <c r="F3769" s="208">
        <v>106110202</v>
      </c>
      <c r="G3769" s="208">
        <v>106110200.62</v>
      </c>
    </row>
    <row r="3770" spans="4:7">
      <c r="D3770" s="212" t="s">
        <v>3059</v>
      </c>
      <c r="E3770" s="208">
        <v>1870160000</v>
      </c>
      <c r="F3770" s="208">
        <v>1226156364.28</v>
      </c>
      <c r="G3770" s="208">
        <v>1165260662.5699999</v>
      </c>
    </row>
    <row r="3771" spans="4:7">
      <c r="D3771" s="211" t="s">
        <v>3832</v>
      </c>
      <c r="E3771" s="208">
        <v>57840000</v>
      </c>
      <c r="F3771" s="208">
        <v>82840000</v>
      </c>
      <c r="G3771" s="208">
        <v>0</v>
      </c>
    </row>
    <row r="3772" spans="4:7">
      <c r="D3772" s="212" t="s">
        <v>3059</v>
      </c>
      <c r="E3772" s="208">
        <v>57840000</v>
      </c>
      <c r="F3772" s="208">
        <v>82840000</v>
      </c>
      <c r="G3772" s="208">
        <v>0</v>
      </c>
    </row>
    <row r="3773" spans="4:7">
      <c r="D3773" s="211" t="s">
        <v>3831</v>
      </c>
      <c r="E3773" s="208">
        <v>0</v>
      </c>
      <c r="F3773" s="208">
        <v>194547</v>
      </c>
      <c r="G3773" s="208">
        <v>194547</v>
      </c>
    </row>
    <row r="3774" spans="4:7">
      <c r="D3774" s="212" t="s">
        <v>3245</v>
      </c>
      <c r="E3774" s="208">
        <v>0</v>
      </c>
      <c r="F3774" s="208">
        <v>194547</v>
      </c>
      <c r="G3774" s="208">
        <v>194547</v>
      </c>
    </row>
    <row r="3775" spans="4:7">
      <c r="D3775" s="211" t="s">
        <v>2733</v>
      </c>
      <c r="E3775" s="208">
        <v>6437925</v>
      </c>
      <c r="F3775" s="208">
        <v>5633184.5300000003</v>
      </c>
      <c r="G3775" s="208">
        <v>3131019.69</v>
      </c>
    </row>
    <row r="3776" spans="4:7">
      <c r="D3776" s="212" t="s">
        <v>1387</v>
      </c>
      <c r="E3776" s="208">
        <v>6437925</v>
      </c>
      <c r="F3776" s="208">
        <v>5633184.5300000003</v>
      </c>
      <c r="G3776" s="208">
        <v>3131019.69</v>
      </c>
    </row>
    <row r="3777" spans="4:7">
      <c r="D3777" s="211" t="s">
        <v>3830</v>
      </c>
      <c r="E3777" s="208">
        <v>0</v>
      </c>
      <c r="F3777" s="208">
        <v>319083041</v>
      </c>
      <c r="G3777" s="208">
        <v>319083041</v>
      </c>
    </row>
    <row r="3778" spans="4:7">
      <c r="D3778" s="212" t="s">
        <v>3749</v>
      </c>
      <c r="E3778" s="208">
        <v>0</v>
      </c>
      <c r="F3778" s="208">
        <v>319083041</v>
      </c>
      <c r="G3778" s="208">
        <v>319083041</v>
      </c>
    </row>
    <row r="3779" spans="4:7">
      <c r="D3779" s="211" t="s">
        <v>1388</v>
      </c>
      <c r="E3779" s="208">
        <v>6437925</v>
      </c>
      <c r="F3779" s="208">
        <v>4033184.53</v>
      </c>
      <c r="G3779" s="208">
        <v>3190801.79</v>
      </c>
    </row>
    <row r="3780" spans="4:7">
      <c r="D3780" s="212" t="s">
        <v>1389</v>
      </c>
      <c r="E3780" s="208">
        <v>6437925</v>
      </c>
      <c r="F3780" s="208">
        <v>4033184.53</v>
      </c>
      <c r="G3780" s="208">
        <v>3190801.79</v>
      </c>
    </row>
    <row r="3781" spans="4:7">
      <c r="D3781" s="211" t="s">
        <v>3829</v>
      </c>
      <c r="E3781" s="208">
        <v>10833015</v>
      </c>
      <c r="F3781" s="208">
        <v>9478888.5500000007</v>
      </c>
      <c r="G3781" s="208">
        <v>6958194.04</v>
      </c>
    </row>
    <row r="3782" spans="4:7">
      <c r="D3782" s="212" t="s">
        <v>1390</v>
      </c>
      <c r="E3782" s="208">
        <v>10833015</v>
      </c>
      <c r="F3782" s="208">
        <v>9478888.5500000007</v>
      </c>
      <c r="G3782" s="208">
        <v>6958194.04</v>
      </c>
    </row>
    <row r="3783" spans="4:7">
      <c r="D3783" s="211" t="s">
        <v>3828</v>
      </c>
      <c r="E3783" s="208">
        <v>0</v>
      </c>
      <c r="F3783" s="208">
        <v>2233000</v>
      </c>
      <c r="G3783" s="208">
        <v>0</v>
      </c>
    </row>
    <row r="3784" spans="4:7">
      <c r="D3784" s="212" t="s">
        <v>3197</v>
      </c>
      <c r="E3784" s="208">
        <v>0</v>
      </c>
      <c r="F3784" s="208">
        <v>2233000</v>
      </c>
      <c r="G3784" s="208">
        <v>0</v>
      </c>
    </row>
    <row r="3785" spans="4:7">
      <c r="D3785" s="211" t="s">
        <v>3827</v>
      </c>
      <c r="E3785" s="208">
        <v>0</v>
      </c>
      <c r="F3785" s="208">
        <v>21588162.75</v>
      </c>
      <c r="G3785" s="208">
        <v>21588162.739999998</v>
      </c>
    </row>
    <row r="3786" spans="4:7">
      <c r="D3786" s="212" t="s">
        <v>3619</v>
      </c>
      <c r="E3786" s="208">
        <v>0</v>
      </c>
      <c r="F3786" s="208">
        <v>21588162.75</v>
      </c>
      <c r="G3786" s="208">
        <v>21588162.739999998</v>
      </c>
    </row>
    <row r="3787" spans="4:7">
      <c r="D3787" s="211" t="s">
        <v>584</v>
      </c>
      <c r="E3787" s="208">
        <v>18241063</v>
      </c>
      <c r="F3787" s="208">
        <v>64773684.859999999</v>
      </c>
      <c r="G3787" s="208">
        <v>36560556.009999998</v>
      </c>
    </row>
    <row r="3788" spans="4:7">
      <c r="D3788" s="212" t="s">
        <v>933</v>
      </c>
      <c r="E3788" s="208">
        <v>18241063</v>
      </c>
      <c r="F3788" s="208">
        <v>64773684.859999999</v>
      </c>
      <c r="G3788" s="208">
        <v>36560556.009999998</v>
      </c>
    </row>
    <row r="3789" spans="4:7">
      <c r="D3789" s="211" t="s">
        <v>3826</v>
      </c>
      <c r="E3789" s="208">
        <v>6437925</v>
      </c>
      <c r="F3789" s="208">
        <v>5633184.5300000003</v>
      </c>
      <c r="G3789" s="208">
        <v>2845365.73</v>
      </c>
    </row>
    <row r="3790" spans="4:7">
      <c r="D3790" s="212" t="s">
        <v>1391</v>
      </c>
      <c r="E3790" s="208">
        <v>6437925</v>
      </c>
      <c r="F3790" s="208">
        <v>5633184.5300000003</v>
      </c>
      <c r="G3790" s="208">
        <v>2845365.73</v>
      </c>
    </row>
    <row r="3791" spans="4:7">
      <c r="D3791" s="211" t="s">
        <v>4302</v>
      </c>
      <c r="E3791" s="208">
        <v>11418688</v>
      </c>
      <c r="F3791" s="208">
        <v>11418688</v>
      </c>
      <c r="G3791" s="208">
        <v>9406956.0199999996</v>
      </c>
    </row>
    <row r="3792" spans="4:7">
      <c r="D3792" s="212" t="s">
        <v>4207</v>
      </c>
      <c r="E3792" s="208">
        <v>11418688</v>
      </c>
      <c r="F3792" s="208">
        <v>11418688</v>
      </c>
      <c r="G3792" s="208">
        <v>9406956.0199999996</v>
      </c>
    </row>
    <row r="3793" spans="4:7">
      <c r="D3793" s="211" t="s">
        <v>4235</v>
      </c>
      <c r="E3793" s="208">
        <v>0</v>
      </c>
      <c r="F3793" s="208">
        <v>37000000</v>
      </c>
      <c r="G3793" s="208">
        <v>37000000</v>
      </c>
    </row>
    <row r="3794" spans="4:7">
      <c r="D3794" s="212" t="s">
        <v>4234</v>
      </c>
      <c r="E3794" s="208">
        <v>0</v>
      </c>
      <c r="F3794" s="208">
        <v>15000000</v>
      </c>
      <c r="G3794" s="208">
        <v>15000000</v>
      </c>
    </row>
    <row r="3795" spans="4:7">
      <c r="D3795" s="212" t="s">
        <v>4233</v>
      </c>
      <c r="E3795" s="208">
        <v>0</v>
      </c>
      <c r="F3795" s="208">
        <v>22000000</v>
      </c>
      <c r="G3795" s="208">
        <v>22000000</v>
      </c>
    </row>
    <row r="3796" spans="4:7">
      <c r="D3796" s="211" t="s">
        <v>2734</v>
      </c>
      <c r="E3796" s="208">
        <v>22462683</v>
      </c>
      <c r="F3796" s="208">
        <v>7263623.6600000001</v>
      </c>
      <c r="G3796" s="208">
        <v>1127173.32</v>
      </c>
    </row>
    <row r="3797" spans="4:7">
      <c r="D3797" s="212" t="s">
        <v>982</v>
      </c>
      <c r="E3797" s="208">
        <v>22462683</v>
      </c>
      <c r="F3797" s="208">
        <v>7263623.6600000001</v>
      </c>
      <c r="G3797" s="208">
        <v>1127173.32</v>
      </c>
    </row>
    <row r="3798" spans="4:7">
      <c r="D3798" s="211" t="s">
        <v>1392</v>
      </c>
      <c r="E3798" s="208">
        <v>6437925</v>
      </c>
      <c r="F3798" s="208">
        <v>5633184.5300000003</v>
      </c>
      <c r="G3798" s="208">
        <v>3010255.8</v>
      </c>
    </row>
    <row r="3799" spans="4:7">
      <c r="D3799" s="212" t="s">
        <v>1393</v>
      </c>
      <c r="E3799" s="208">
        <v>6437925</v>
      </c>
      <c r="F3799" s="208">
        <v>5633184.5300000003</v>
      </c>
      <c r="G3799" s="208">
        <v>3010255.8</v>
      </c>
    </row>
    <row r="3800" spans="4:7">
      <c r="D3800" s="211" t="s">
        <v>3825</v>
      </c>
      <c r="E3800" s="208">
        <v>0</v>
      </c>
      <c r="F3800" s="208">
        <v>3120000</v>
      </c>
      <c r="G3800" s="208">
        <v>0</v>
      </c>
    </row>
    <row r="3801" spans="4:7">
      <c r="D3801" s="212" t="s">
        <v>3196</v>
      </c>
      <c r="E3801" s="208">
        <v>0</v>
      </c>
      <c r="F3801" s="208">
        <v>3120000</v>
      </c>
      <c r="G3801" s="208">
        <v>0</v>
      </c>
    </row>
    <row r="3802" spans="4:7">
      <c r="D3802" s="211" t="s">
        <v>3824</v>
      </c>
      <c r="E3802" s="208">
        <v>0</v>
      </c>
      <c r="F3802" s="208">
        <v>19273788.260000002</v>
      </c>
      <c r="G3802" s="208">
        <v>2246857.92</v>
      </c>
    </row>
    <row r="3803" spans="4:7">
      <c r="D3803" s="212" t="s">
        <v>3727</v>
      </c>
      <c r="E3803" s="208">
        <v>0</v>
      </c>
      <c r="F3803" s="208">
        <v>19273788.260000002</v>
      </c>
      <c r="G3803" s="208">
        <v>2246857.92</v>
      </c>
    </row>
    <row r="3804" spans="4:7">
      <c r="D3804" s="211" t="s">
        <v>2735</v>
      </c>
      <c r="E3804" s="208">
        <v>4510977</v>
      </c>
      <c r="F3804" s="208">
        <v>2847104.93</v>
      </c>
      <c r="G3804" s="208">
        <v>0</v>
      </c>
    </row>
    <row r="3805" spans="4:7">
      <c r="D3805" s="212" t="s">
        <v>1394</v>
      </c>
      <c r="E3805" s="208">
        <v>4510977</v>
      </c>
      <c r="F3805" s="208">
        <v>2847104.93</v>
      </c>
      <c r="G3805" s="208">
        <v>0</v>
      </c>
    </row>
    <row r="3806" spans="4:7">
      <c r="D3806" s="211" t="s">
        <v>3823</v>
      </c>
      <c r="E3806" s="208">
        <v>0</v>
      </c>
      <c r="F3806" s="208">
        <v>1000000</v>
      </c>
      <c r="G3806" s="208">
        <v>0</v>
      </c>
    </row>
    <row r="3807" spans="4:7">
      <c r="D3807" s="212" t="s">
        <v>3195</v>
      </c>
      <c r="E3807" s="208">
        <v>0</v>
      </c>
      <c r="F3807" s="208">
        <v>1000000</v>
      </c>
      <c r="G3807" s="208">
        <v>0</v>
      </c>
    </row>
    <row r="3808" spans="4:7">
      <c r="D3808" s="211" t="s">
        <v>3822</v>
      </c>
      <c r="E3808" s="208">
        <v>0</v>
      </c>
      <c r="F3808" s="208">
        <v>75713095</v>
      </c>
      <c r="G3808" s="208">
        <v>0</v>
      </c>
    </row>
    <row r="3809" spans="4:7">
      <c r="D3809" s="212" t="s">
        <v>3821</v>
      </c>
      <c r="E3809" s="208">
        <v>0</v>
      </c>
      <c r="F3809" s="208">
        <v>75713095</v>
      </c>
      <c r="G3809" s="208">
        <v>0</v>
      </c>
    </row>
    <row r="3810" spans="4:7">
      <c r="D3810" s="211" t="s">
        <v>1395</v>
      </c>
      <c r="E3810" s="208">
        <v>4510977</v>
      </c>
      <c r="F3810" s="208">
        <v>3860003.18</v>
      </c>
      <c r="G3810" s="208">
        <v>3860002.52</v>
      </c>
    </row>
    <row r="3811" spans="4:7">
      <c r="D3811" s="212" t="s">
        <v>1396</v>
      </c>
      <c r="E3811" s="208">
        <v>4510977</v>
      </c>
      <c r="F3811" s="208">
        <v>3860003.18</v>
      </c>
      <c r="G3811" s="208">
        <v>3860002.52</v>
      </c>
    </row>
    <row r="3812" spans="4:7">
      <c r="D3812" s="211" t="s">
        <v>4232</v>
      </c>
      <c r="E3812" s="208">
        <v>0</v>
      </c>
      <c r="F3812" s="208">
        <v>85100000</v>
      </c>
      <c r="G3812" s="208">
        <v>85100000</v>
      </c>
    </row>
    <row r="3813" spans="4:7">
      <c r="D3813" s="212" t="s">
        <v>4231</v>
      </c>
      <c r="E3813" s="208">
        <v>0</v>
      </c>
      <c r="F3813" s="208">
        <v>85100000</v>
      </c>
      <c r="G3813" s="208">
        <v>85100000</v>
      </c>
    </row>
    <row r="3814" spans="4:7">
      <c r="D3814" s="211" t="s">
        <v>1397</v>
      </c>
      <c r="E3814" s="208">
        <v>6437925</v>
      </c>
      <c r="F3814" s="208">
        <v>5865241.4800000004</v>
      </c>
      <c r="G3814" s="208">
        <v>3208669.06</v>
      </c>
    </row>
    <row r="3815" spans="4:7">
      <c r="D3815" s="212" t="s">
        <v>1398</v>
      </c>
      <c r="E3815" s="208">
        <v>6437925</v>
      </c>
      <c r="F3815" s="208">
        <v>5865241.4800000004</v>
      </c>
      <c r="G3815" s="208">
        <v>3208669.06</v>
      </c>
    </row>
    <row r="3816" spans="4:7">
      <c r="D3816" s="211" t="s">
        <v>3820</v>
      </c>
      <c r="E3816" s="208">
        <v>6437925</v>
      </c>
      <c r="F3816" s="208">
        <v>7242665.7800000003</v>
      </c>
      <c r="G3816" s="208">
        <v>3132578.55</v>
      </c>
    </row>
    <row r="3817" spans="4:7">
      <c r="D3817" s="212" t="s">
        <v>1399</v>
      </c>
      <c r="E3817" s="208">
        <v>6437925</v>
      </c>
      <c r="F3817" s="208">
        <v>7242665.7800000003</v>
      </c>
      <c r="G3817" s="208">
        <v>3132578.55</v>
      </c>
    </row>
    <row r="3818" spans="4:7">
      <c r="D3818" s="211" t="s">
        <v>585</v>
      </c>
      <c r="E3818" s="208">
        <v>92618441</v>
      </c>
      <c r="F3818" s="208">
        <v>0</v>
      </c>
      <c r="G3818" s="208">
        <v>0</v>
      </c>
    </row>
    <row r="3819" spans="4:7">
      <c r="D3819" s="212" t="s">
        <v>934</v>
      </c>
      <c r="E3819" s="208">
        <v>92618441</v>
      </c>
      <c r="F3819" s="208">
        <v>0</v>
      </c>
      <c r="G3819" s="208">
        <v>0</v>
      </c>
    </row>
    <row r="3820" spans="4:7">
      <c r="D3820" s="211" t="s">
        <v>3819</v>
      </c>
      <c r="E3820" s="208">
        <v>6437925</v>
      </c>
      <c r="F3820" s="208">
        <v>3642665.78</v>
      </c>
      <c r="G3820" s="208">
        <v>0</v>
      </c>
    </row>
    <row r="3821" spans="4:7">
      <c r="D3821" s="212" t="s">
        <v>1400</v>
      </c>
      <c r="E3821" s="208">
        <v>6437925</v>
      </c>
      <c r="F3821" s="208">
        <v>3642665.78</v>
      </c>
      <c r="G3821" s="208">
        <v>0</v>
      </c>
    </row>
    <row r="3822" spans="4:7">
      <c r="D3822" s="211" t="s">
        <v>1038</v>
      </c>
      <c r="E3822" s="208">
        <v>17110090</v>
      </c>
      <c r="F3822" s="208">
        <v>275000001</v>
      </c>
      <c r="G3822" s="208">
        <v>275000000</v>
      </c>
    </row>
    <row r="3823" spans="4:7">
      <c r="D3823" s="212" t="s">
        <v>1039</v>
      </c>
      <c r="E3823" s="208">
        <v>17110090</v>
      </c>
      <c r="F3823" s="208">
        <v>275000001</v>
      </c>
      <c r="G3823" s="208">
        <v>275000000</v>
      </c>
    </row>
    <row r="3824" spans="4:7">
      <c r="D3824" s="211" t="s">
        <v>3818</v>
      </c>
      <c r="E3824" s="208">
        <v>0</v>
      </c>
      <c r="F3824" s="208">
        <v>359541075.60000002</v>
      </c>
      <c r="G3824" s="208">
        <v>186062626.22999999</v>
      </c>
    </row>
    <row r="3825" spans="4:7">
      <c r="D3825" s="212" t="s">
        <v>3748</v>
      </c>
      <c r="E3825" s="208">
        <v>0</v>
      </c>
      <c r="F3825" s="208">
        <v>359541075.60000002</v>
      </c>
      <c r="G3825" s="208">
        <v>186062626.22999999</v>
      </c>
    </row>
    <row r="3826" spans="4:7">
      <c r="D3826" s="211" t="s">
        <v>1401</v>
      </c>
      <c r="E3826" s="208">
        <v>6437925</v>
      </c>
      <c r="F3826" s="208">
        <v>4042665.78</v>
      </c>
      <c r="G3826" s="208">
        <v>0</v>
      </c>
    </row>
    <row r="3827" spans="4:7">
      <c r="D3827" s="212" t="s">
        <v>1402</v>
      </c>
      <c r="E3827" s="208">
        <v>6437925</v>
      </c>
      <c r="F3827" s="208">
        <v>4042665.78</v>
      </c>
      <c r="G3827" s="208">
        <v>0</v>
      </c>
    </row>
    <row r="3828" spans="4:7">
      <c r="D3828" s="211" t="s">
        <v>4230</v>
      </c>
      <c r="E3828" s="208">
        <v>0</v>
      </c>
      <c r="F3828" s="208">
        <v>49110000</v>
      </c>
      <c r="G3828" s="208">
        <v>0</v>
      </c>
    </row>
    <row r="3829" spans="4:7">
      <c r="D3829" s="212" t="s">
        <v>4229</v>
      </c>
      <c r="E3829" s="208">
        <v>0</v>
      </c>
      <c r="F3829" s="208">
        <v>49110000</v>
      </c>
      <c r="G3829" s="208">
        <v>0</v>
      </c>
    </row>
    <row r="3830" spans="4:7">
      <c r="D3830" s="211" t="s">
        <v>3817</v>
      </c>
      <c r="E3830" s="208">
        <v>0</v>
      </c>
      <c r="F3830" s="208">
        <v>4307931.34</v>
      </c>
      <c r="G3830" s="208">
        <v>0</v>
      </c>
    </row>
    <row r="3831" spans="4:7">
      <c r="D3831" s="212" t="s">
        <v>3194</v>
      </c>
      <c r="E3831" s="208">
        <v>0</v>
      </c>
      <c r="F3831" s="208">
        <v>4307931.34</v>
      </c>
      <c r="G3831" s="208">
        <v>0</v>
      </c>
    </row>
    <row r="3832" spans="4:7">
      <c r="D3832" s="211" t="s">
        <v>2736</v>
      </c>
      <c r="E3832" s="208">
        <v>4684890</v>
      </c>
      <c r="F3832" s="208">
        <v>2918587.22</v>
      </c>
      <c r="G3832" s="208">
        <v>2557467.42</v>
      </c>
    </row>
    <row r="3833" spans="4:7">
      <c r="D3833" s="212" t="s">
        <v>2394</v>
      </c>
      <c r="E3833" s="208">
        <v>4684890</v>
      </c>
      <c r="F3833" s="208">
        <v>2918587.22</v>
      </c>
      <c r="G3833" s="208">
        <v>2557467.42</v>
      </c>
    </row>
    <row r="3834" spans="4:7">
      <c r="D3834" s="211" t="s">
        <v>3816</v>
      </c>
      <c r="E3834" s="208">
        <v>0</v>
      </c>
      <c r="F3834" s="208">
        <v>1086283.6299999999</v>
      </c>
      <c r="G3834" s="208">
        <v>1001153.13</v>
      </c>
    </row>
    <row r="3835" spans="4:7">
      <c r="D3835" s="212" t="s">
        <v>3244</v>
      </c>
      <c r="E3835" s="208">
        <v>0</v>
      </c>
      <c r="F3835" s="208">
        <v>1086283.6299999999</v>
      </c>
      <c r="G3835" s="208">
        <v>1001153.13</v>
      </c>
    </row>
    <row r="3836" spans="4:7">
      <c r="D3836" s="211" t="s">
        <v>3815</v>
      </c>
      <c r="E3836" s="208">
        <v>11006928</v>
      </c>
      <c r="F3836" s="208">
        <v>8551245.8599999994</v>
      </c>
      <c r="G3836" s="208">
        <v>7332377.7199999997</v>
      </c>
    </row>
    <row r="3837" spans="4:7">
      <c r="D3837" s="212" t="s">
        <v>2395</v>
      </c>
      <c r="E3837" s="208">
        <v>11006928</v>
      </c>
      <c r="F3837" s="208">
        <v>8551245.8599999994</v>
      </c>
      <c r="G3837" s="208">
        <v>7332377.7199999997</v>
      </c>
    </row>
    <row r="3838" spans="4:7">
      <c r="D3838" s="211" t="s">
        <v>586</v>
      </c>
      <c r="E3838" s="208">
        <v>199706213</v>
      </c>
      <c r="F3838" s="208">
        <v>659706213</v>
      </c>
      <c r="G3838" s="208">
        <v>659706213</v>
      </c>
    </row>
    <row r="3839" spans="4:7">
      <c r="D3839" s="212" t="s">
        <v>935</v>
      </c>
      <c r="E3839" s="208">
        <v>199706213</v>
      </c>
      <c r="F3839" s="208">
        <v>659706213</v>
      </c>
      <c r="G3839" s="208">
        <v>659706213</v>
      </c>
    </row>
    <row r="3840" spans="4:7">
      <c r="D3840" s="211" t="s">
        <v>3814</v>
      </c>
      <c r="E3840" s="208">
        <v>74857109</v>
      </c>
      <c r="F3840" s="208">
        <v>2679144</v>
      </c>
      <c r="G3840" s="208">
        <v>2679144</v>
      </c>
    </row>
    <row r="3841" spans="4:7">
      <c r="D3841" s="212" t="s">
        <v>3060</v>
      </c>
      <c r="E3841" s="208">
        <v>74857109</v>
      </c>
      <c r="F3841" s="208">
        <v>2679144</v>
      </c>
      <c r="G3841" s="208">
        <v>2679144</v>
      </c>
    </row>
    <row r="3842" spans="4:7">
      <c r="D3842" s="211" t="s">
        <v>2396</v>
      </c>
      <c r="E3842" s="208">
        <v>11006928</v>
      </c>
      <c r="F3842" s="208">
        <v>7510185.8600000003</v>
      </c>
      <c r="G3842" s="208">
        <v>6499527.71</v>
      </c>
    </row>
    <row r="3843" spans="4:7">
      <c r="D3843" s="212" t="s">
        <v>2397</v>
      </c>
      <c r="E3843" s="208">
        <v>11006928</v>
      </c>
      <c r="F3843" s="208">
        <v>7510185.8600000003</v>
      </c>
      <c r="G3843" s="208">
        <v>6499527.71</v>
      </c>
    </row>
    <row r="3844" spans="4:7">
      <c r="D3844" s="211" t="s">
        <v>2398</v>
      </c>
      <c r="E3844" s="208">
        <v>11006928</v>
      </c>
      <c r="F3844" s="208">
        <v>8551245.8599999994</v>
      </c>
      <c r="G3844" s="208">
        <v>7332377.7199999997</v>
      </c>
    </row>
    <row r="3845" spans="4:7">
      <c r="D3845" s="212" t="s">
        <v>2399</v>
      </c>
      <c r="E3845" s="208">
        <v>11006928</v>
      </c>
      <c r="F3845" s="208">
        <v>8551245.8599999994</v>
      </c>
      <c r="G3845" s="208">
        <v>7332377.7199999997</v>
      </c>
    </row>
    <row r="3846" spans="4:7">
      <c r="D3846" s="211" t="s">
        <v>2400</v>
      </c>
      <c r="E3846" s="208">
        <v>11006928</v>
      </c>
      <c r="F3846" s="208">
        <v>11006928</v>
      </c>
      <c r="G3846" s="208">
        <v>2416049.58</v>
      </c>
    </row>
    <row r="3847" spans="4:7">
      <c r="D3847" s="212" t="s">
        <v>2401</v>
      </c>
      <c r="E3847" s="208">
        <v>11006928</v>
      </c>
      <c r="F3847" s="208">
        <v>11006928</v>
      </c>
      <c r="G3847" s="208">
        <v>2416049.58</v>
      </c>
    </row>
    <row r="3848" spans="4:7">
      <c r="D3848" s="211" t="s">
        <v>2402</v>
      </c>
      <c r="E3848" s="208">
        <v>4684890</v>
      </c>
      <c r="F3848" s="208">
        <v>4684890</v>
      </c>
      <c r="G3848" s="208">
        <v>1098624.25</v>
      </c>
    </row>
    <row r="3849" spans="4:7">
      <c r="D3849" s="212" t="s">
        <v>2403</v>
      </c>
      <c r="E3849" s="208">
        <v>4684890</v>
      </c>
      <c r="F3849" s="208">
        <v>4684890</v>
      </c>
      <c r="G3849" s="208">
        <v>1098624.25</v>
      </c>
    </row>
    <row r="3850" spans="4:7">
      <c r="D3850" s="211" t="s">
        <v>2404</v>
      </c>
      <c r="E3850" s="208">
        <v>6611838</v>
      </c>
      <c r="F3850" s="208">
        <v>4133929</v>
      </c>
      <c r="G3850" s="208">
        <v>1566964.28</v>
      </c>
    </row>
    <row r="3851" spans="4:7">
      <c r="D3851" s="212" t="s">
        <v>2405</v>
      </c>
      <c r="E3851" s="208">
        <v>6611838</v>
      </c>
      <c r="F3851" s="208">
        <v>4133929</v>
      </c>
      <c r="G3851" s="208">
        <v>1566964.28</v>
      </c>
    </row>
    <row r="3852" spans="4:7">
      <c r="D3852" s="211" t="s">
        <v>2406</v>
      </c>
      <c r="E3852" s="208">
        <v>11006928</v>
      </c>
      <c r="F3852" s="208">
        <v>11006928</v>
      </c>
      <c r="G3852" s="208">
        <v>2414049.5699999998</v>
      </c>
    </row>
    <row r="3853" spans="4:7">
      <c r="D3853" s="212" t="s">
        <v>2407</v>
      </c>
      <c r="E3853" s="208">
        <v>11006928</v>
      </c>
      <c r="F3853" s="208">
        <v>11006928</v>
      </c>
      <c r="G3853" s="208">
        <v>2414049.5699999998</v>
      </c>
    </row>
    <row r="3854" spans="4:7">
      <c r="D3854" s="211" t="s">
        <v>2408</v>
      </c>
      <c r="E3854" s="208">
        <v>6611838</v>
      </c>
      <c r="F3854" s="208">
        <v>6611838</v>
      </c>
      <c r="G3854" s="208">
        <v>0</v>
      </c>
    </row>
    <row r="3855" spans="4:7">
      <c r="D3855" s="212" t="s">
        <v>2409</v>
      </c>
      <c r="E3855" s="208">
        <v>6611838</v>
      </c>
      <c r="F3855" s="208">
        <v>6611838</v>
      </c>
      <c r="G3855" s="208">
        <v>0</v>
      </c>
    </row>
    <row r="3856" spans="4:7">
      <c r="D3856" s="211" t="s">
        <v>4228</v>
      </c>
      <c r="E3856" s="208">
        <v>0</v>
      </c>
      <c r="F3856" s="208">
        <v>8423660</v>
      </c>
      <c r="G3856" s="208">
        <v>8423660</v>
      </c>
    </row>
    <row r="3857" spans="4:7">
      <c r="D3857" s="212" t="s">
        <v>4227</v>
      </c>
      <c r="E3857" s="208">
        <v>0</v>
      </c>
      <c r="F3857" s="208">
        <v>8423660</v>
      </c>
      <c r="G3857" s="208">
        <v>8423660</v>
      </c>
    </row>
    <row r="3858" spans="4:7">
      <c r="D3858" s="211" t="s">
        <v>587</v>
      </c>
      <c r="E3858" s="208">
        <v>35387959</v>
      </c>
      <c r="F3858" s="208">
        <v>38826347.539999999</v>
      </c>
      <c r="G3858" s="208">
        <v>21725104.039999999</v>
      </c>
    </row>
    <row r="3859" spans="4:7">
      <c r="D3859" s="212" t="s">
        <v>936</v>
      </c>
      <c r="E3859" s="208">
        <v>24381031</v>
      </c>
      <c r="F3859" s="208">
        <v>31943419.539999999</v>
      </c>
      <c r="G3859" s="208">
        <v>21725104.039999999</v>
      </c>
    </row>
    <row r="3860" spans="4:7">
      <c r="D3860" s="212" t="s">
        <v>2410</v>
      </c>
      <c r="E3860" s="208">
        <v>11006928</v>
      </c>
      <c r="F3860" s="208">
        <v>6882928</v>
      </c>
      <c r="G3860" s="208">
        <v>0</v>
      </c>
    </row>
    <row r="3861" spans="4:7">
      <c r="D3861" s="211" t="s">
        <v>3813</v>
      </c>
      <c r="E3861" s="208">
        <v>11006928</v>
      </c>
      <c r="F3861" s="208">
        <v>1</v>
      </c>
      <c r="G3861" s="208">
        <v>0</v>
      </c>
    </row>
    <row r="3862" spans="4:7">
      <c r="D3862" s="212" t="s">
        <v>2411</v>
      </c>
      <c r="E3862" s="208">
        <v>11006928</v>
      </c>
      <c r="F3862" s="208">
        <v>1</v>
      </c>
      <c r="G3862" s="208">
        <v>0</v>
      </c>
    </row>
    <row r="3863" spans="4:7">
      <c r="D3863" s="211" t="s">
        <v>1036</v>
      </c>
      <c r="E3863" s="208">
        <v>13190276</v>
      </c>
      <c r="F3863" s="208">
        <v>13535874</v>
      </c>
      <c r="G3863" s="208">
        <v>13535873.42</v>
      </c>
    </row>
    <row r="3864" spans="4:7">
      <c r="D3864" s="212" t="s">
        <v>1037</v>
      </c>
      <c r="E3864" s="208">
        <v>13190276</v>
      </c>
      <c r="F3864" s="208">
        <v>13535874</v>
      </c>
      <c r="G3864" s="208">
        <v>13535873.42</v>
      </c>
    </row>
    <row r="3865" spans="4:7">
      <c r="D3865" s="211" t="s">
        <v>2412</v>
      </c>
      <c r="E3865" s="208">
        <v>11006928</v>
      </c>
      <c r="F3865" s="208">
        <v>1</v>
      </c>
      <c r="G3865" s="208">
        <v>0</v>
      </c>
    </row>
    <row r="3866" spans="4:7">
      <c r="D3866" s="212" t="s">
        <v>2413</v>
      </c>
      <c r="E3866" s="208">
        <v>11006928</v>
      </c>
      <c r="F3866" s="208">
        <v>1</v>
      </c>
      <c r="G3866" s="208">
        <v>0</v>
      </c>
    </row>
    <row r="3867" spans="4:7">
      <c r="D3867" s="211" t="s">
        <v>3812</v>
      </c>
      <c r="E3867" s="208">
        <v>0</v>
      </c>
      <c r="F3867" s="208">
        <v>1900000</v>
      </c>
      <c r="G3867" s="208">
        <v>0</v>
      </c>
    </row>
    <row r="3868" spans="4:7">
      <c r="D3868" s="212" t="s">
        <v>3649</v>
      </c>
      <c r="E3868" s="208">
        <v>0</v>
      </c>
      <c r="F3868" s="208">
        <v>1900000</v>
      </c>
      <c r="G3868" s="208">
        <v>0</v>
      </c>
    </row>
    <row r="3869" spans="4:7">
      <c r="D3869" s="211" t="s">
        <v>588</v>
      </c>
      <c r="E3869" s="208">
        <v>79143372</v>
      </c>
      <c r="F3869" s="208">
        <v>153838314.59</v>
      </c>
      <c r="G3869" s="208">
        <v>108661765.50999999</v>
      </c>
    </row>
    <row r="3870" spans="4:7">
      <c r="D3870" s="212" t="s">
        <v>937</v>
      </c>
      <c r="E3870" s="208">
        <v>74458482</v>
      </c>
      <c r="F3870" s="208">
        <v>149153424.59</v>
      </c>
      <c r="G3870" s="208">
        <v>106986693.94</v>
      </c>
    </row>
    <row r="3871" spans="4:7">
      <c r="D3871" s="212" t="s">
        <v>2414</v>
      </c>
      <c r="E3871" s="208">
        <v>4684890</v>
      </c>
      <c r="F3871" s="208">
        <v>4684890</v>
      </c>
      <c r="G3871" s="208">
        <v>1675071.57</v>
      </c>
    </row>
    <row r="3872" spans="4:7">
      <c r="D3872" s="211" t="s">
        <v>2737</v>
      </c>
      <c r="E3872" s="208">
        <v>11006928</v>
      </c>
      <c r="F3872" s="208">
        <v>11006928</v>
      </c>
      <c r="G3872" s="208">
        <v>5624170.1799999997</v>
      </c>
    </row>
    <row r="3873" spans="4:7">
      <c r="D3873" s="212" t="s">
        <v>2415</v>
      </c>
      <c r="E3873" s="208">
        <v>11006928</v>
      </c>
      <c r="F3873" s="208">
        <v>11006928</v>
      </c>
      <c r="G3873" s="208">
        <v>5624170.1799999997</v>
      </c>
    </row>
    <row r="3874" spans="4:7">
      <c r="D3874" s="211" t="s">
        <v>3811</v>
      </c>
      <c r="E3874" s="208">
        <v>0</v>
      </c>
      <c r="F3874" s="208">
        <v>4500000</v>
      </c>
      <c r="G3874" s="208">
        <v>0</v>
      </c>
    </row>
    <row r="3875" spans="4:7">
      <c r="D3875" s="212" t="s">
        <v>3648</v>
      </c>
      <c r="E3875" s="208">
        <v>0</v>
      </c>
      <c r="F3875" s="208">
        <v>4500000</v>
      </c>
      <c r="G3875" s="208">
        <v>0</v>
      </c>
    </row>
    <row r="3876" spans="4:7">
      <c r="D3876" s="211" t="s">
        <v>2416</v>
      </c>
      <c r="E3876" s="208">
        <v>4684890</v>
      </c>
      <c r="F3876" s="208">
        <v>2114890</v>
      </c>
      <c r="G3876" s="208">
        <v>0</v>
      </c>
    </row>
    <row r="3877" spans="4:7">
      <c r="D3877" s="212" t="s">
        <v>2417</v>
      </c>
      <c r="E3877" s="208">
        <v>4684890</v>
      </c>
      <c r="F3877" s="208">
        <v>2114890</v>
      </c>
      <c r="G3877" s="208">
        <v>0</v>
      </c>
    </row>
    <row r="3878" spans="4:7">
      <c r="D3878" s="211" t="s">
        <v>2418</v>
      </c>
      <c r="E3878" s="208">
        <v>11006928</v>
      </c>
      <c r="F3878" s="208">
        <v>6953928</v>
      </c>
      <c r="G3878" s="208">
        <v>0</v>
      </c>
    </row>
    <row r="3879" spans="4:7">
      <c r="D3879" s="212" t="s">
        <v>2419</v>
      </c>
      <c r="E3879" s="208">
        <v>11006928</v>
      </c>
      <c r="F3879" s="208">
        <v>6953928</v>
      </c>
      <c r="G3879" s="208">
        <v>0</v>
      </c>
    </row>
    <row r="3880" spans="4:7">
      <c r="D3880" s="211" t="s">
        <v>3810</v>
      </c>
      <c r="E3880" s="208">
        <v>11006928</v>
      </c>
      <c r="F3880" s="208">
        <v>1</v>
      </c>
      <c r="G3880" s="208">
        <v>0</v>
      </c>
    </row>
    <row r="3881" spans="4:7">
      <c r="D3881" s="212" t="s">
        <v>2420</v>
      </c>
      <c r="E3881" s="208">
        <v>11006928</v>
      </c>
      <c r="F3881" s="208">
        <v>1</v>
      </c>
      <c r="G3881" s="208">
        <v>0</v>
      </c>
    </row>
    <row r="3882" spans="4:7">
      <c r="D3882" s="211" t="s">
        <v>983</v>
      </c>
      <c r="E3882" s="208">
        <v>11213</v>
      </c>
      <c r="F3882" s="208">
        <v>11213</v>
      </c>
      <c r="G3882" s="208">
        <v>0</v>
      </c>
    </row>
    <row r="3883" spans="4:7">
      <c r="D3883" s="212" t="s">
        <v>984</v>
      </c>
      <c r="E3883" s="208">
        <v>11213</v>
      </c>
      <c r="F3883" s="208">
        <v>11213</v>
      </c>
      <c r="G3883" s="208">
        <v>0</v>
      </c>
    </row>
    <row r="3884" spans="4:7">
      <c r="D3884" s="211" t="s">
        <v>3809</v>
      </c>
      <c r="E3884" s="208">
        <v>11006928</v>
      </c>
      <c r="F3884" s="208">
        <v>6953928</v>
      </c>
      <c r="G3884" s="208">
        <v>0</v>
      </c>
    </row>
    <row r="3885" spans="4:7">
      <c r="D3885" s="212" t="s">
        <v>2421</v>
      </c>
      <c r="E3885" s="208">
        <v>11006928</v>
      </c>
      <c r="F3885" s="208">
        <v>6953928</v>
      </c>
      <c r="G3885" s="208">
        <v>0</v>
      </c>
    </row>
    <row r="3886" spans="4:7">
      <c r="D3886" s="211" t="s">
        <v>589</v>
      </c>
      <c r="E3886" s="208">
        <v>116733064</v>
      </c>
      <c r="F3886" s="208">
        <v>116043739.11999999</v>
      </c>
      <c r="G3886" s="208">
        <v>48802464.950000003</v>
      </c>
    </row>
    <row r="3887" spans="4:7">
      <c r="D3887" s="212" t="s">
        <v>938</v>
      </c>
      <c r="E3887" s="208">
        <v>116733064</v>
      </c>
      <c r="F3887" s="208">
        <v>116043739.11999999</v>
      </c>
      <c r="G3887" s="208">
        <v>48802464.950000003</v>
      </c>
    </row>
    <row r="3888" spans="4:7">
      <c r="D3888" s="211" t="s">
        <v>3808</v>
      </c>
      <c r="E3888" s="208">
        <v>4684890</v>
      </c>
      <c r="F3888" s="208">
        <v>1054096.71</v>
      </c>
      <c r="G3888" s="208">
        <v>1054096.3400000001</v>
      </c>
    </row>
    <row r="3889" spans="4:7">
      <c r="D3889" s="212" t="s">
        <v>2422</v>
      </c>
      <c r="E3889" s="208">
        <v>4684890</v>
      </c>
      <c r="F3889" s="208">
        <v>1054096.71</v>
      </c>
      <c r="G3889" s="208">
        <v>1054096.3400000001</v>
      </c>
    </row>
    <row r="3890" spans="4:7">
      <c r="D3890" s="211" t="s">
        <v>2808</v>
      </c>
      <c r="E3890" s="208">
        <v>67635236</v>
      </c>
      <c r="F3890" s="208">
        <v>31255011</v>
      </c>
      <c r="G3890" s="208">
        <v>26372421.16</v>
      </c>
    </row>
    <row r="3891" spans="4:7">
      <c r="D3891" s="212" t="s">
        <v>2809</v>
      </c>
      <c r="E3891" s="208">
        <v>67635236</v>
      </c>
      <c r="F3891" s="208">
        <v>31255011</v>
      </c>
      <c r="G3891" s="208">
        <v>26372421.16</v>
      </c>
    </row>
    <row r="3892" spans="4:7">
      <c r="D3892" s="211" t="s">
        <v>4226</v>
      </c>
      <c r="E3892" s="208">
        <v>0</v>
      </c>
      <c r="F3892" s="208">
        <v>34880000</v>
      </c>
      <c r="G3892" s="208">
        <v>34879803.649999999</v>
      </c>
    </row>
    <row r="3893" spans="4:7">
      <c r="D3893" s="212" t="s">
        <v>4225</v>
      </c>
      <c r="E3893" s="208">
        <v>0</v>
      </c>
      <c r="F3893" s="208">
        <v>34880000</v>
      </c>
      <c r="G3893" s="208">
        <v>34879803.649999999</v>
      </c>
    </row>
    <row r="3894" spans="4:7">
      <c r="D3894" s="211" t="s">
        <v>4224</v>
      </c>
      <c r="E3894" s="208">
        <v>0</v>
      </c>
      <c r="F3894" s="208">
        <v>36750000</v>
      </c>
      <c r="G3894" s="208">
        <v>0</v>
      </c>
    </row>
    <row r="3895" spans="4:7">
      <c r="D3895" s="212" t="s">
        <v>4223</v>
      </c>
      <c r="E3895" s="208">
        <v>0</v>
      </c>
      <c r="F3895" s="208">
        <v>36750000</v>
      </c>
      <c r="G3895" s="208">
        <v>0</v>
      </c>
    </row>
    <row r="3896" spans="4:7">
      <c r="D3896" s="211" t="s">
        <v>2423</v>
      </c>
      <c r="E3896" s="208">
        <v>11006928</v>
      </c>
      <c r="F3896" s="208">
        <v>2476558.4900000002</v>
      </c>
      <c r="G3896" s="208">
        <v>2476557.5</v>
      </c>
    </row>
    <row r="3897" spans="4:7">
      <c r="D3897" s="212" t="s">
        <v>2424</v>
      </c>
      <c r="E3897" s="208">
        <v>11006928</v>
      </c>
      <c r="F3897" s="208">
        <v>2476558.4900000002</v>
      </c>
      <c r="G3897" s="208">
        <v>2476557.5</v>
      </c>
    </row>
    <row r="3898" spans="4:7">
      <c r="D3898" s="211" t="s">
        <v>2498</v>
      </c>
      <c r="E3898" s="208">
        <v>6611838</v>
      </c>
      <c r="F3898" s="208">
        <v>1487664.31</v>
      </c>
      <c r="G3898" s="208">
        <v>1487662.46</v>
      </c>
    </row>
    <row r="3899" spans="4:7">
      <c r="D3899" s="212" t="s">
        <v>2499</v>
      </c>
      <c r="E3899" s="208">
        <v>6611838</v>
      </c>
      <c r="F3899" s="208">
        <v>1487664.31</v>
      </c>
      <c r="G3899" s="208">
        <v>1487662.46</v>
      </c>
    </row>
    <row r="3900" spans="4:7">
      <c r="D3900" s="211" t="s">
        <v>3807</v>
      </c>
      <c r="E3900" s="208">
        <v>6611838</v>
      </c>
      <c r="F3900" s="208">
        <v>3611838</v>
      </c>
      <c r="G3900" s="208">
        <v>1487662.47</v>
      </c>
    </row>
    <row r="3901" spans="4:7">
      <c r="D3901" s="212" t="s">
        <v>2500</v>
      </c>
      <c r="E3901" s="208">
        <v>6611838</v>
      </c>
      <c r="F3901" s="208">
        <v>3611838</v>
      </c>
      <c r="G3901" s="208">
        <v>1487662.47</v>
      </c>
    </row>
    <row r="3902" spans="4:7">
      <c r="D3902" s="211" t="s">
        <v>3061</v>
      </c>
      <c r="E3902" s="208">
        <v>12785348</v>
      </c>
      <c r="F3902" s="208">
        <v>100000000</v>
      </c>
      <c r="G3902" s="208">
        <v>100000000</v>
      </c>
    </row>
    <row r="3903" spans="4:7">
      <c r="D3903" s="212" t="s">
        <v>4206</v>
      </c>
      <c r="E3903" s="208">
        <v>12785348</v>
      </c>
      <c r="F3903" s="208">
        <v>100000000</v>
      </c>
      <c r="G3903" s="208">
        <v>100000000</v>
      </c>
    </row>
    <row r="3904" spans="4:7">
      <c r="D3904" s="211" t="s">
        <v>2501</v>
      </c>
      <c r="E3904" s="208">
        <v>11006928</v>
      </c>
      <c r="F3904" s="208">
        <v>6953118</v>
      </c>
      <c r="G3904" s="208">
        <v>2476558.6800000002</v>
      </c>
    </row>
    <row r="3905" spans="4:7">
      <c r="D3905" s="212" t="s">
        <v>2502</v>
      </c>
      <c r="E3905" s="208">
        <v>11006928</v>
      </c>
      <c r="F3905" s="208">
        <v>6953118</v>
      </c>
      <c r="G3905" s="208">
        <v>2476558.6800000002</v>
      </c>
    </row>
    <row r="3906" spans="4:7">
      <c r="D3906" s="211" t="s">
        <v>3806</v>
      </c>
      <c r="E3906" s="208">
        <v>0</v>
      </c>
      <c r="F3906" s="208">
        <v>22993653.329999998</v>
      </c>
      <c r="G3906" s="208">
        <v>22993653.329999998</v>
      </c>
    </row>
    <row r="3907" spans="4:7">
      <c r="D3907" s="212" t="s">
        <v>3647</v>
      </c>
      <c r="E3907" s="208">
        <v>0</v>
      </c>
      <c r="F3907" s="208">
        <v>22993653.329999998</v>
      </c>
      <c r="G3907" s="208">
        <v>22993653.329999998</v>
      </c>
    </row>
    <row r="3908" spans="4:7">
      <c r="D3908" s="211" t="s">
        <v>3805</v>
      </c>
      <c r="E3908" s="208">
        <v>11006928</v>
      </c>
      <c r="F3908" s="208">
        <v>6953118</v>
      </c>
      <c r="G3908" s="208">
        <v>2476558.6800000002</v>
      </c>
    </row>
    <row r="3909" spans="4:7">
      <c r="D3909" s="212" t="s">
        <v>2503</v>
      </c>
      <c r="E3909" s="208">
        <v>11006928</v>
      </c>
      <c r="F3909" s="208">
        <v>6953118</v>
      </c>
      <c r="G3909" s="208">
        <v>2476558.6800000002</v>
      </c>
    </row>
    <row r="3910" spans="4:7">
      <c r="D3910" s="211" t="s">
        <v>3062</v>
      </c>
      <c r="E3910" s="208">
        <v>7196552</v>
      </c>
      <c r="F3910" s="208">
        <v>696552</v>
      </c>
      <c r="G3910" s="208">
        <v>0</v>
      </c>
    </row>
    <row r="3911" spans="4:7">
      <c r="D3911" s="212" t="s">
        <v>3063</v>
      </c>
      <c r="E3911" s="208">
        <v>7196552</v>
      </c>
      <c r="F3911" s="208">
        <v>696552</v>
      </c>
      <c r="G3911" s="208">
        <v>0</v>
      </c>
    </row>
    <row r="3912" spans="4:7">
      <c r="D3912" s="211" t="s">
        <v>2504</v>
      </c>
      <c r="E3912" s="208">
        <v>6611838</v>
      </c>
      <c r="F3912" s="208">
        <v>3975326</v>
      </c>
      <c r="G3912" s="208">
        <v>1487662.53</v>
      </c>
    </row>
    <row r="3913" spans="4:7">
      <c r="D3913" s="212" t="s">
        <v>2505</v>
      </c>
      <c r="E3913" s="208">
        <v>6611838</v>
      </c>
      <c r="F3913" s="208">
        <v>3975326</v>
      </c>
      <c r="G3913" s="208">
        <v>1487662.53</v>
      </c>
    </row>
    <row r="3914" spans="4:7">
      <c r="D3914" s="211" t="s">
        <v>2744</v>
      </c>
      <c r="E3914" s="208">
        <v>6611838</v>
      </c>
      <c r="F3914" s="208">
        <v>3975338</v>
      </c>
      <c r="G3914" s="208">
        <v>1487662.53</v>
      </c>
    </row>
    <row r="3915" spans="4:7">
      <c r="D3915" s="212" t="s">
        <v>2506</v>
      </c>
      <c r="E3915" s="208">
        <v>6611838</v>
      </c>
      <c r="F3915" s="208">
        <v>3975338</v>
      </c>
      <c r="G3915" s="208">
        <v>1487662.53</v>
      </c>
    </row>
    <row r="3916" spans="4:7">
      <c r="D3916" s="211" t="s">
        <v>3804</v>
      </c>
      <c r="E3916" s="208">
        <v>0</v>
      </c>
      <c r="F3916" s="208">
        <v>226206</v>
      </c>
      <c r="G3916" s="208">
        <v>0</v>
      </c>
    </row>
    <row r="3917" spans="4:7">
      <c r="D3917" s="212" t="s">
        <v>3243</v>
      </c>
      <c r="E3917" s="208">
        <v>0</v>
      </c>
      <c r="F3917" s="208">
        <v>226206</v>
      </c>
      <c r="G3917" s="208">
        <v>0</v>
      </c>
    </row>
    <row r="3918" spans="4:7">
      <c r="D3918" s="211" t="s">
        <v>4222</v>
      </c>
      <c r="E3918" s="208">
        <v>0</v>
      </c>
      <c r="F3918" s="208">
        <v>198208000</v>
      </c>
      <c r="G3918" s="208">
        <v>4224683.5</v>
      </c>
    </row>
    <row r="3919" spans="4:7">
      <c r="D3919" s="212" t="s">
        <v>4221</v>
      </c>
      <c r="E3919" s="208">
        <v>0</v>
      </c>
      <c r="F3919" s="208">
        <v>198208000</v>
      </c>
      <c r="G3919" s="208">
        <v>4224683.5</v>
      </c>
    </row>
    <row r="3920" spans="4:7">
      <c r="D3920" s="211" t="s">
        <v>3803</v>
      </c>
      <c r="E3920" s="208">
        <v>11006928</v>
      </c>
      <c r="F3920" s="208">
        <v>6953115</v>
      </c>
      <c r="G3920" s="208">
        <v>2476557.5</v>
      </c>
    </row>
    <row r="3921" spans="4:7">
      <c r="D3921" s="212" t="s">
        <v>2507</v>
      </c>
      <c r="E3921" s="208">
        <v>11006928</v>
      </c>
      <c r="F3921" s="208">
        <v>6953115</v>
      </c>
      <c r="G3921" s="208">
        <v>2476557.5</v>
      </c>
    </row>
    <row r="3922" spans="4:7">
      <c r="D3922" s="211" t="s">
        <v>3802</v>
      </c>
      <c r="E3922" s="208">
        <v>7508744</v>
      </c>
      <c r="F3922" s="208">
        <v>2508744</v>
      </c>
      <c r="G3922" s="208">
        <v>0</v>
      </c>
    </row>
    <row r="3923" spans="4:7">
      <c r="D3923" s="212" t="s">
        <v>3064</v>
      </c>
      <c r="E3923" s="208">
        <v>7508744</v>
      </c>
      <c r="F3923" s="208">
        <v>2508744</v>
      </c>
      <c r="G3923" s="208">
        <v>0</v>
      </c>
    </row>
    <row r="3924" spans="4:7">
      <c r="D3924" s="211" t="s">
        <v>598</v>
      </c>
      <c r="E3924" s="208">
        <v>62645843</v>
      </c>
      <c r="F3924" s="208">
        <v>0</v>
      </c>
      <c r="G3924" s="208">
        <v>0</v>
      </c>
    </row>
    <row r="3925" spans="4:7">
      <c r="D3925" s="212" t="s">
        <v>947</v>
      </c>
      <c r="E3925" s="208">
        <v>62645843</v>
      </c>
      <c r="F3925" s="208">
        <v>0</v>
      </c>
      <c r="G3925" s="208">
        <v>0</v>
      </c>
    </row>
    <row r="3926" spans="4:7">
      <c r="D3926" s="211" t="s">
        <v>3801</v>
      </c>
      <c r="E3926" s="208">
        <v>11006928</v>
      </c>
      <c r="F3926" s="208">
        <v>6953115</v>
      </c>
      <c r="G3926" s="208">
        <v>2476557.4900000002</v>
      </c>
    </row>
    <row r="3927" spans="4:7">
      <c r="D3927" s="212" t="s">
        <v>2425</v>
      </c>
      <c r="E3927" s="208">
        <v>11006928</v>
      </c>
      <c r="F3927" s="208">
        <v>6953115</v>
      </c>
      <c r="G3927" s="208">
        <v>2476557.4900000002</v>
      </c>
    </row>
    <row r="3928" spans="4:7">
      <c r="D3928" s="211" t="s">
        <v>4220</v>
      </c>
      <c r="E3928" s="208">
        <v>0</v>
      </c>
      <c r="F3928" s="208">
        <v>25000000</v>
      </c>
      <c r="G3928" s="208">
        <v>0</v>
      </c>
    </row>
    <row r="3929" spans="4:7">
      <c r="D3929" s="212" t="s">
        <v>4219</v>
      </c>
      <c r="E3929" s="208">
        <v>0</v>
      </c>
      <c r="F3929" s="208">
        <v>25000000</v>
      </c>
      <c r="G3929" s="208">
        <v>0</v>
      </c>
    </row>
    <row r="3930" spans="4:7">
      <c r="D3930" s="211" t="s">
        <v>3065</v>
      </c>
      <c r="E3930" s="208">
        <v>2349139</v>
      </c>
      <c r="F3930" s="208">
        <v>349139</v>
      </c>
      <c r="G3930" s="208">
        <v>0</v>
      </c>
    </row>
    <row r="3931" spans="4:7">
      <c r="D3931" s="212" t="s">
        <v>3066</v>
      </c>
      <c r="E3931" s="208">
        <v>2349139</v>
      </c>
      <c r="F3931" s="208">
        <v>349139</v>
      </c>
      <c r="G3931" s="208">
        <v>0</v>
      </c>
    </row>
    <row r="3932" spans="4:7">
      <c r="D3932" s="211" t="s">
        <v>2426</v>
      </c>
      <c r="E3932" s="208">
        <v>6611838</v>
      </c>
      <c r="F3932" s="208">
        <v>1827454.19</v>
      </c>
      <c r="G3932" s="208">
        <v>1827452.65</v>
      </c>
    </row>
    <row r="3933" spans="4:7">
      <c r="D3933" s="212" t="s">
        <v>2427</v>
      </c>
      <c r="E3933" s="208">
        <v>6611838</v>
      </c>
      <c r="F3933" s="208">
        <v>1827454.19</v>
      </c>
      <c r="G3933" s="208">
        <v>1827452.65</v>
      </c>
    </row>
    <row r="3934" spans="4:7">
      <c r="D3934" s="211" t="s">
        <v>3800</v>
      </c>
      <c r="E3934" s="208">
        <v>11006928</v>
      </c>
      <c r="F3934" s="208">
        <v>2891383.37</v>
      </c>
      <c r="G3934" s="208">
        <v>2891376.67</v>
      </c>
    </row>
    <row r="3935" spans="4:7">
      <c r="D3935" s="212" t="s">
        <v>2428</v>
      </c>
      <c r="E3935" s="208">
        <v>11006928</v>
      </c>
      <c r="F3935" s="208">
        <v>2891383.37</v>
      </c>
      <c r="G3935" s="208">
        <v>2891376.67</v>
      </c>
    </row>
    <row r="3936" spans="4:7">
      <c r="D3936" s="211" t="s">
        <v>2738</v>
      </c>
      <c r="E3936" s="208">
        <v>81165986</v>
      </c>
      <c r="F3936" s="208">
        <v>36433913</v>
      </c>
      <c r="G3936" s="208">
        <v>12147400.25</v>
      </c>
    </row>
    <row r="3937" spans="4:7">
      <c r="D3937" s="212" t="s">
        <v>948</v>
      </c>
      <c r="E3937" s="208">
        <v>81165986</v>
      </c>
      <c r="F3937" s="208">
        <v>36433913</v>
      </c>
      <c r="G3937" s="208">
        <v>12147400.25</v>
      </c>
    </row>
    <row r="3938" spans="4:7">
      <c r="D3938" s="211" t="s">
        <v>2429</v>
      </c>
      <c r="E3938" s="208">
        <v>4684890</v>
      </c>
      <c r="F3938" s="208">
        <v>1267202.5600000001</v>
      </c>
      <c r="G3938" s="208">
        <v>1267199.51</v>
      </c>
    </row>
    <row r="3939" spans="4:7">
      <c r="D3939" s="212" t="s">
        <v>2430</v>
      </c>
      <c r="E3939" s="208">
        <v>4684890</v>
      </c>
      <c r="F3939" s="208">
        <v>1267202.5600000001</v>
      </c>
      <c r="G3939" s="208">
        <v>1267199.51</v>
      </c>
    </row>
    <row r="3940" spans="4:7">
      <c r="D3940" s="211" t="s">
        <v>2431</v>
      </c>
      <c r="E3940" s="208">
        <v>11006928</v>
      </c>
      <c r="F3940" s="208">
        <v>2891383.37</v>
      </c>
      <c r="G3940" s="208">
        <v>2891376.67</v>
      </c>
    </row>
    <row r="3941" spans="4:7">
      <c r="D3941" s="212" t="s">
        <v>2432</v>
      </c>
      <c r="E3941" s="208">
        <v>11006928</v>
      </c>
      <c r="F3941" s="208">
        <v>2891383.37</v>
      </c>
      <c r="G3941" s="208">
        <v>2891376.67</v>
      </c>
    </row>
    <row r="3942" spans="4:7">
      <c r="D3942" s="211" t="s">
        <v>3799</v>
      </c>
      <c r="E3942" s="208">
        <v>0</v>
      </c>
      <c r="F3942" s="208">
        <v>89061.81</v>
      </c>
      <c r="G3942" s="208">
        <v>0</v>
      </c>
    </row>
    <row r="3943" spans="4:7">
      <c r="D3943" s="212" t="s">
        <v>3747</v>
      </c>
      <c r="E3943" s="208">
        <v>0</v>
      </c>
      <c r="F3943" s="208">
        <v>89061.81</v>
      </c>
      <c r="G3943" s="208">
        <v>0</v>
      </c>
    </row>
    <row r="3944" spans="4:7">
      <c r="D3944" s="211" t="s">
        <v>3798</v>
      </c>
      <c r="E3944" s="208">
        <v>11006928</v>
      </c>
      <c r="F3944" s="208">
        <v>1</v>
      </c>
      <c r="G3944" s="208">
        <v>0</v>
      </c>
    </row>
    <row r="3945" spans="4:7">
      <c r="D3945" s="212" t="s">
        <v>2433</v>
      </c>
      <c r="E3945" s="208">
        <v>11006928</v>
      </c>
      <c r="F3945" s="208">
        <v>1</v>
      </c>
      <c r="G3945" s="208">
        <v>0</v>
      </c>
    </row>
    <row r="3946" spans="4:7">
      <c r="D3946" s="211" t="s">
        <v>2739</v>
      </c>
      <c r="E3946" s="208">
        <v>57587483</v>
      </c>
      <c r="F3946" s="208">
        <v>606072695.52999997</v>
      </c>
      <c r="G3946" s="208">
        <v>312754604.88</v>
      </c>
    </row>
    <row r="3947" spans="4:7">
      <c r="D3947" s="212" t="s">
        <v>1040</v>
      </c>
      <c r="E3947" s="208">
        <v>57587483</v>
      </c>
      <c r="F3947" s="208">
        <v>606072695.52999997</v>
      </c>
      <c r="G3947" s="208">
        <v>312754604.88</v>
      </c>
    </row>
    <row r="3948" spans="4:7">
      <c r="D3948" s="211" t="s">
        <v>2434</v>
      </c>
      <c r="E3948" s="208">
        <v>11006928</v>
      </c>
      <c r="F3948" s="208">
        <v>11006928</v>
      </c>
      <c r="G3948" s="208">
        <v>4943193.0199999996</v>
      </c>
    </row>
    <row r="3949" spans="4:7">
      <c r="D3949" s="212" t="s">
        <v>2435</v>
      </c>
      <c r="E3949" s="208">
        <v>11006928</v>
      </c>
      <c r="F3949" s="208">
        <v>11006928</v>
      </c>
      <c r="G3949" s="208">
        <v>4943193.0199999996</v>
      </c>
    </row>
    <row r="3950" spans="4:7">
      <c r="D3950" s="211" t="s">
        <v>3797</v>
      </c>
      <c r="E3950" s="208">
        <v>5000000</v>
      </c>
      <c r="F3950" s="208">
        <v>5000000</v>
      </c>
      <c r="G3950" s="208">
        <v>5000000</v>
      </c>
    </row>
    <row r="3951" spans="4:7">
      <c r="D3951" s="212" t="s">
        <v>2537</v>
      </c>
      <c r="E3951" s="208">
        <v>5000000</v>
      </c>
      <c r="F3951" s="208">
        <v>5000000</v>
      </c>
      <c r="G3951" s="208">
        <v>5000000</v>
      </c>
    </row>
    <row r="3952" spans="4:7">
      <c r="D3952" s="211" t="s">
        <v>2436</v>
      </c>
      <c r="E3952" s="208">
        <v>11006928</v>
      </c>
      <c r="F3952" s="208">
        <v>11006928</v>
      </c>
      <c r="G3952" s="208">
        <v>4943193.01</v>
      </c>
    </row>
    <row r="3953" spans="4:7">
      <c r="D3953" s="212" t="s">
        <v>2437</v>
      </c>
      <c r="E3953" s="208">
        <v>11006928</v>
      </c>
      <c r="F3953" s="208">
        <v>11006928</v>
      </c>
      <c r="G3953" s="208">
        <v>4943193.01</v>
      </c>
    </row>
    <row r="3954" spans="4:7">
      <c r="D3954" s="211" t="s">
        <v>2438</v>
      </c>
      <c r="E3954" s="208">
        <v>6611838</v>
      </c>
      <c r="F3954" s="208">
        <v>1</v>
      </c>
      <c r="G3954" s="208">
        <v>0</v>
      </c>
    </row>
    <row r="3955" spans="4:7">
      <c r="D3955" s="212" t="s">
        <v>2439</v>
      </c>
      <c r="E3955" s="208">
        <v>6611838</v>
      </c>
      <c r="F3955" s="208">
        <v>1</v>
      </c>
      <c r="G3955" s="208">
        <v>0</v>
      </c>
    </row>
    <row r="3956" spans="4:7">
      <c r="D3956" s="211" t="s">
        <v>3796</v>
      </c>
      <c r="E3956" s="208">
        <v>3046603</v>
      </c>
      <c r="F3956" s="208">
        <v>3046603</v>
      </c>
      <c r="G3956" s="208">
        <v>2710048</v>
      </c>
    </row>
    <row r="3957" spans="4:7">
      <c r="D3957" s="212" t="s">
        <v>2538</v>
      </c>
      <c r="E3957" s="208">
        <v>3046603</v>
      </c>
      <c r="F3957" s="208">
        <v>3046603</v>
      </c>
      <c r="G3957" s="208">
        <v>2710048</v>
      </c>
    </row>
    <row r="3958" spans="4:7">
      <c r="D3958" s="211" t="s">
        <v>3795</v>
      </c>
      <c r="E3958" s="208">
        <v>11006928</v>
      </c>
      <c r="F3958" s="208">
        <v>11006928</v>
      </c>
      <c r="G3958" s="208">
        <v>2479441.54</v>
      </c>
    </row>
    <row r="3959" spans="4:7">
      <c r="D3959" s="212" t="s">
        <v>2440</v>
      </c>
      <c r="E3959" s="208">
        <v>11006928</v>
      </c>
      <c r="F3959" s="208">
        <v>11006928</v>
      </c>
      <c r="G3959" s="208">
        <v>2479441.54</v>
      </c>
    </row>
    <row r="3960" spans="4:7">
      <c r="D3960" s="211" t="s">
        <v>2110</v>
      </c>
      <c r="E3960" s="208">
        <v>13299938</v>
      </c>
      <c r="F3960" s="208">
        <v>4000000</v>
      </c>
      <c r="G3960" s="208">
        <v>0</v>
      </c>
    </row>
    <row r="3961" spans="4:7">
      <c r="D3961" s="212" t="s">
        <v>2111</v>
      </c>
      <c r="E3961" s="208">
        <v>13299938</v>
      </c>
      <c r="F3961" s="208">
        <v>4000000</v>
      </c>
      <c r="G3961" s="208">
        <v>0</v>
      </c>
    </row>
    <row r="3962" spans="4:7">
      <c r="D3962" s="211" t="s">
        <v>3794</v>
      </c>
      <c r="E3962" s="208">
        <v>6611838</v>
      </c>
      <c r="F3962" s="208">
        <v>6611838</v>
      </c>
      <c r="G3962" s="208">
        <v>1479015.68</v>
      </c>
    </row>
    <row r="3963" spans="4:7">
      <c r="D3963" s="212" t="s">
        <v>2441</v>
      </c>
      <c r="E3963" s="208">
        <v>6611838</v>
      </c>
      <c r="F3963" s="208">
        <v>6611838</v>
      </c>
      <c r="G3963" s="208">
        <v>1479015.68</v>
      </c>
    </row>
    <row r="3964" spans="4:7">
      <c r="D3964" s="211" t="s">
        <v>590</v>
      </c>
      <c r="E3964" s="208">
        <v>212431522</v>
      </c>
      <c r="F3964" s="208">
        <v>453713597.79000002</v>
      </c>
      <c r="G3964" s="208">
        <v>280444199.56999999</v>
      </c>
    </row>
    <row r="3965" spans="4:7">
      <c r="D3965" s="212" t="s">
        <v>939</v>
      </c>
      <c r="E3965" s="208">
        <v>212431522</v>
      </c>
      <c r="F3965" s="208">
        <v>453713597.79000002</v>
      </c>
      <c r="G3965" s="208">
        <v>280444199.56999999</v>
      </c>
    </row>
    <row r="3966" spans="4:7">
      <c r="D3966" s="211" t="s">
        <v>3793</v>
      </c>
      <c r="E3966" s="208">
        <v>5724361</v>
      </c>
      <c r="F3966" s="208">
        <v>13752775.42</v>
      </c>
      <c r="G3966" s="208">
        <v>5706580</v>
      </c>
    </row>
    <row r="3967" spans="4:7">
      <c r="D3967" s="212" t="s">
        <v>2539</v>
      </c>
      <c r="E3967" s="208">
        <v>5724361</v>
      </c>
      <c r="F3967" s="208">
        <v>13752775.42</v>
      </c>
      <c r="G3967" s="208">
        <v>5706580</v>
      </c>
    </row>
    <row r="3968" spans="4:7">
      <c r="D3968" s="211" t="s">
        <v>3792</v>
      </c>
      <c r="E3968" s="208">
        <v>11006928</v>
      </c>
      <c r="F3968" s="208">
        <v>11006928</v>
      </c>
      <c r="G3968" s="208">
        <v>2479441.5299999998</v>
      </c>
    </row>
    <row r="3969" spans="4:7">
      <c r="D3969" s="212" t="s">
        <v>2442</v>
      </c>
      <c r="E3969" s="208">
        <v>11006928</v>
      </c>
      <c r="F3969" s="208">
        <v>11006928</v>
      </c>
      <c r="G3969" s="208">
        <v>2479441.5299999998</v>
      </c>
    </row>
    <row r="3970" spans="4:7">
      <c r="D3970" s="211" t="s">
        <v>1041</v>
      </c>
      <c r="E3970" s="208">
        <v>110000000</v>
      </c>
      <c r="F3970" s="208">
        <v>20000000</v>
      </c>
      <c r="G3970" s="208">
        <v>0</v>
      </c>
    </row>
    <row r="3971" spans="4:7">
      <c r="D3971" s="212" t="s">
        <v>1042</v>
      </c>
      <c r="E3971" s="208">
        <v>110000000</v>
      </c>
      <c r="F3971" s="208">
        <v>20000000</v>
      </c>
      <c r="G3971" s="208">
        <v>0</v>
      </c>
    </row>
    <row r="3972" spans="4:7">
      <c r="D3972" s="211" t="s">
        <v>3791</v>
      </c>
      <c r="E3972" s="208">
        <v>10664882</v>
      </c>
      <c r="F3972" s="208">
        <v>3780282.19</v>
      </c>
      <c r="G3972" s="208">
        <v>2942435.13</v>
      </c>
    </row>
    <row r="3973" spans="4:7">
      <c r="D3973" s="212" t="s">
        <v>3067</v>
      </c>
      <c r="E3973" s="208">
        <v>10664882</v>
      </c>
      <c r="F3973" s="208">
        <v>3780282.19</v>
      </c>
      <c r="G3973" s="208">
        <v>2942435.13</v>
      </c>
    </row>
    <row r="3974" spans="4:7">
      <c r="D3974" s="211" t="s">
        <v>3790</v>
      </c>
      <c r="E3974" s="208">
        <v>4684890</v>
      </c>
      <c r="F3974" s="208">
        <v>4684890</v>
      </c>
      <c r="G3974" s="208">
        <v>1056982.8899999999</v>
      </c>
    </row>
    <row r="3975" spans="4:7">
      <c r="D3975" s="212" t="s">
        <v>2443</v>
      </c>
      <c r="E3975" s="208">
        <v>4684890</v>
      </c>
      <c r="F3975" s="208">
        <v>4684890</v>
      </c>
      <c r="G3975" s="208">
        <v>1056982.8899999999</v>
      </c>
    </row>
    <row r="3976" spans="4:7">
      <c r="D3976" s="211" t="s">
        <v>591</v>
      </c>
      <c r="E3976" s="208">
        <v>394481344</v>
      </c>
      <c r="F3976" s="208">
        <v>1042170177.63</v>
      </c>
      <c r="G3976" s="208">
        <v>740314265.88999999</v>
      </c>
    </row>
    <row r="3977" spans="4:7">
      <c r="D3977" s="212" t="s">
        <v>940</v>
      </c>
      <c r="E3977" s="208">
        <v>394481344</v>
      </c>
      <c r="F3977" s="208">
        <v>1042170177.63</v>
      </c>
      <c r="G3977" s="208">
        <v>740314265.88999999</v>
      </c>
    </row>
    <row r="3978" spans="4:7">
      <c r="D3978" s="211" t="s">
        <v>2444</v>
      </c>
      <c r="E3978" s="208">
        <v>4684890</v>
      </c>
      <c r="F3978" s="208">
        <v>2323890</v>
      </c>
      <c r="G3978" s="208">
        <v>0</v>
      </c>
    </row>
    <row r="3979" spans="4:7">
      <c r="D3979" s="212" t="s">
        <v>2445</v>
      </c>
      <c r="E3979" s="208">
        <v>4684890</v>
      </c>
      <c r="F3979" s="208">
        <v>2323890</v>
      </c>
      <c r="G3979" s="208">
        <v>0</v>
      </c>
    </row>
    <row r="3980" spans="4:7">
      <c r="D3980" s="211" t="s">
        <v>3789</v>
      </c>
      <c r="E3980" s="208">
        <v>4353242</v>
      </c>
      <c r="F3980" s="208">
        <v>11404134.98</v>
      </c>
      <c r="G3980" s="208">
        <v>3591493.19</v>
      </c>
    </row>
    <row r="3981" spans="4:7">
      <c r="D3981" s="212" t="s">
        <v>3068</v>
      </c>
      <c r="E3981" s="208">
        <v>4353242</v>
      </c>
      <c r="F3981" s="208">
        <v>11404134.98</v>
      </c>
      <c r="G3981" s="208">
        <v>3591493.19</v>
      </c>
    </row>
    <row r="3982" spans="4:7">
      <c r="D3982" s="211" t="s">
        <v>3788</v>
      </c>
      <c r="E3982" s="208">
        <v>6611838</v>
      </c>
      <c r="F3982" s="208">
        <v>3411838</v>
      </c>
      <c r="G3982" s="208">
        <v>2605857.84</v>
      </c>
    </row>
    <row r="3983" spans="4:7">
      <c r="D3983" s="212" t="s">
        <v>2446</v>
      </c>
      <c r="E3983" s="208">
        <v>6611838</v>
      </c>
      <c r="F3983" s="208">
        <v>3411838</v>
      </c>
      <c r="G3983" s="208">
        <v>2605857.84</v>
      </c>
    </row>
    <row r="3984" spans="4:7">
      <c r="D3984" s="211" t="s">
        <v>3069</v>
      </c>
      <c r="E3984" s="208">
        <v>2782425</v>
      </c>
      <c r="F3984" s="208">
        <v>282425</v>
      </c>
      <c r="G3984" s="208">
        <v>0</v>
      </c>
    </row>
    <row r="3985" spans="4:7">
      <c r="D3985" s="212" t="s">
        <v>3070</v>
      </c>
      <c r="E3985" s="208">
        <v>2782425</v>
      </c>
      <c r="F3985" s="208">
        <v>282425</v>
      </c>
      <c r="G3985" s="208">
        <v>0</v>
      </c>
    </row>
    <row r="3986" spans="4:7">
      <c r="D3986" s="211" t="s">
        <v>3787</v>
      </c>
      <c r="E3986" s="208">
        <v>11006928</v>
      </c>
      <c r="F3986" s="208">
        <v>5859928</v>
      </c>
      <c r="G3986" s="208">
        <v>0</v>
      </c>
    </row>
    <row r="3987" spans="4:7">
      <c r="D3987" s="212" t="s">
        <v>2447</v>
      </c>
      <c r="E3987" s="208">
        <v>11006928</v>
      </c>
      <c r="F3987" s="208">
        <v>5859928</v>
      </c>
      <c r="G3987" s="208">
        <v>0</v>
      </c>
    </row>
    <row r="3988" spans="4:7">
      <c r="D3988" s="211" t="s">
        <v>3071</v>
      </c>
      <c r="E3988" s="208">
        <v>2252365</v>
      </c>
      <c r="F3988" s="208">
        <v>252365</v>
      </c>
      <c r="G3988" s="208">
        <v>0</v>
      </c>
    </row>
    <row r="3989" spans="4:7">
      <c r="D3989" s="212" t="s">
        <v>3072</v>
      </c>
      <c r="E3989" s="208">
        <v>2252365</v>
      </c>
      <c r="F3989" s="208">
        <v>252365</v>
      </c>
      <c r="G3989" s="208">
        <v>0</v>
      </c>
    </row>
    <row r="3990" spans="4:7">
      <c r="D3990" s="211" t="s">
        <v>2448</v>
      </c>
      <c r="E3990" s="208">
        <v>6611838</v>
      </c>
      <c r="F3990" s="208">
        <v>3411838</v>
      </c>
      <c r="G3990" s="208">
        <v>2605857.84</v>
      </c>
    </row>
    <row r="3991" spans="4:7">
      <c r="D3991" s="212" t="s">
        <v>2449</v>
      </c>
      <c r="E3991" s="208">
        <v>6611838</v>
      </c>
      <c r="F3991" s="208">
        <v>3411838</v>
      </c>
      <c r="G3991" s="208">
        <v>2605857.84</v>
      </c>
    </row>
    <row r="3992" spans="4:7">
      <c r="D3992" s="211" t="s">
        <v>2450</v>
      </c>
      <c r="E3992" s="208">
        <v>6611838</v>
      </c>
      <c r="F3992" s="208">
        <v>3411838</v>
      </c>
      <c r="G3992" s="208">
        <v>2605857.84</v>
      </c>
    </row>
    <row r="3993" spans="4:7">
      <c r="D3993" s="212" t="s">
        <v>2451</v>
      </c>
      <c r="E3993" s="208">
        <v>6611838</v>
      </c>
      <c r="F3993" s="208">
        <v>3411838</v>
      </c>
      <c r="G3993" s="208">
        <v>2605857.84</v>
      </c>
    </row>
    <row r="3994" spans="4:7">
      <c r="D3994" s="211" t="s">
        <v>3786</v>
      </c>
      <c r="E3994" s="208">
        <v>2352222</v>
      </c>
      <c r="F3994" s="208">
        <v>2352222</v>
      </c>
      <c r="G3994" s="208">
        <v>58385.279999999999</v>
      </c>
    </row>
    <row r="3995" spans="4:7">
      <c r="D3995" s="212" t="s">
        <v>3073</v>
      </c>
      <c r="E3995" s="208">
        <v>2352222</v>
      </c>
      <c r="F3995" s="208">
        <v>2352222</v>
      </c>
      <c r="G3995" s="208">
        <v>58385.279999999999</v>
      </c>
    </row>
    <row r="3996" spans="4:7">
      <c r="D3996" s="211" t="s">
        <v>592</v>
      </c>
      <c r="E3996" s="208">
        <v>28819337</v>
      </c>
      <c r="F3996" s="208">
        <v>120607144.59999999</v>
      </c>
      <c r="G3996" s="208">
        <v>65160572.939999998</v>
      </c>
    </row>
    <row r="3997" spans="4:7">
      <c r="D3997" s="212" t="s">
        <v>941</v>
      </c>
      <c r="E3997" s="208">
        <v>24134447</v>
      </c>
      <c r="F3997" s="208">
        <v>118672193.59999999</v>
      </c>
      <c r="G3997" s="208">
        <v>63225622.109999999</v>
      </c>
    </row>
    <row r="3998" spans="4:7">
      <c r="D3998" s="212" t="s">
        <v>2452</v>
      </c>
      <c r="E3998" s="208">
        <v>4684890</v>
      </c>
      <c r="F3998" s="208">
        <v>1934951</v>
      </c>
      <c r="G3998" s="208">
        <v>1934950.83</v>
      </c>
    </row>
    <row r="3999" spans="4:7">
      <c r="D3999" s="211" t="s">
        <v>2453</v>
      </c>
      <c r="E3999" s="208">
        <v>6611838</v>
      </c>
      <c r="F3999" s="208">
        <v>6611838</v>
      </c>
      <c r="G3999" s="208">
        <v>2853563.73</v>
      </c>
    </row>
    <row r="4000" spans="4:7">
      <c r="D4000" s="212" t="s">
        <v>2454</v>
      </c>
      <c r="E4000" s="208">
        <v>6611838</v>
      </c>
      <c r="F4000" s="208">
        <v>6611838</v>
      </c>
      <c r="G4000" s="208">
        <v>2853563.73</v>
      </c>
    </row>
    <row r="4001" spans="4:7">
      <c r="D4001" s="211" t="s">
        <v>2455</v>
      </c>
      <c r="E4001" s="208">
        <v>6611838</v>
      </c>
      <c r="F4001" s="208">
        <v>6611838</v>
      </c>
      <c r="G4001" s="208">
        <v>2853563.73</v>
      </c>
    </row>
    <row r="4002" spans="4:7">
      <c r="D4002" s="212" t="s">
        <v>2456</v>
      </c>
      <c r="E4002" s="208">
        <v>6611838</v>
      </c>
      <c r="F4002" s="208">
        <v>6611838</v>
      </c>
      <c r="G4002" s="208">
        <v>2853563.73</v>
      </c>
    </row>
    <row r="4003" spans="4:7">
      <c r="D4003" s="211" t="s">
        <v>2457</v>
      </c>
      <c r="E4003" s="208">
        <v>6611838</v>
      </c>
      <c r="F4003" s="208">
        <v>6611838</v>
      </c>
      <c r="G4003" s="208">
        <v>0</v>
      </c>
    </row>
    <row r="4004" spans="4:7">
      <c r="D4004" s="212" t="s">
        <v>2458</v>
      </c>
      <c r="E4004" s="208">
        <v>6611838</v>
      </c>
      <c r="F4004" s="208">
        <v>6611838</v>
      </c>
      <c r="G4004" s="208">
        <v>0</v>
      </c>
    </row>
    <row r="4005" spans="4:7">
      <c r="D4005" s="211" t="s">
        <v>2459</v>
      </c>
      <c r="E4005" s="208">
        <v>6611838</v>
      </c>
      <c r="F4005" s="208">
        <v>6611838</v>
      </c>
      <c r="G4005" s="208">
        <v>0</v>
      </c>
    </row>
    <row r="4006" spans="4:7">
      <c r="D4006" s="212" t="s">
        <v>2460</v>
      </c>
      <c r="E4006" s="208">
        <v>6611838</v>
      </c>
      <c r="F4006" s="208">
        <v>6611838</v>
      </c>
      <c r="G4006" s="208">
        <v>0</v>
      </c>
    </row>
    <row r="4007" spans="4:7">
      <c r="D4007" s="211" t="s">
        <v>3785</v>
      </c>
      <c r="E4007" s="208">
        <v>6611838</v>
      </c>
      <c r="F4007" s="208">
        <v>6611838</v>
      </c>
      <c r="G4007" s="208">
        <v>0</v>
      </c>
    </row>
    <row r="4008" spans="4:7">
      <c r="D4008" s="212" t="s">
        <v>2461</v>
      </c>
      <c r="E4008" s="208">
        <v>6611838</v>
      </c>
      <c r="F4008" s="208">
        <v>6611838</v>
      </c>
      <c r="G4008" s="208">
        <v>0</v>
      </c>
    </row>
    <row r="4009" spans="4:7">
      <c r="D4009" s="211" t="s">
        <v>593</v>
      </c>
      <c r="E4009" s="208">
        <v>24486298</v>
      </c>
      <c r="F4009" s="208">
        <v>49360262.299999997</v>
      </c>
      <c r="G4009" s="208">
        <v>5727249.9800000004</v>
      </c>
    </row>
    <row r="4010" spans="4:7">
      <c r="D4010" s="212" t="s">
        <v>942</v>
      </c>
      <c r="E4010" s="208">
        <v>24486298</v>
      </c>
      <c r="F4010" s="208">
        <v>49360262.299999997</v>
      </c>
      <c r="G4010" s="208">
        <v>5727249.9800000004</v>
      </c>
    </row>
    <row r="4011" spans="4:7">
      <c r="D4011" s="211" t="s">
        <v>3763</v>
      </c>
      <c r="E4011" s="208">
        <v>1609905750</v>
      </c>
      <c r="F4011" s="208">
        <v>1363854204.5</v>
      </c>
      <c r="G4011" s="208">
        <v>1335487116.8299999</v>
      </c>
    </row>
    <row r="4012" spans="4:7">
      <c r="D4012" s="212" t="s">
        <v>1111</v>
      </c>
      <c r="E4012" s="208">
        <v>1609905750</v>
      </c>
      <c r="F4012" s="208">
        <v>1363854204.5</v>
      </c>
      <c r="G4012" s="208">
        <v>1335487116.8299999</v>
      </c>
    </row>
    <row r="4013" spans="4:7">
      <c r="D4013" s="211" t="s">
        <v>3784</v>
      </c>
      <c r="E4013" s="208">
        <v>6611838</v>
      </c>
      <c r="F4013" s="208">
        <v>6611838</v>
      </c>
      <c r="G4013" s="208">
        <v>2893543.03</v>
      </c>
    </row>
    <row r="4014" spans="4:7">
      <c r="D4014" s="212" t="s">
        <v>2462</v>
      </c>
      <c r="E4014" s="208">
        <v>6611838</v>
      </c>
      <c r="F4014" s="208">
        <v>6611838</v>
      </c>
      <c r="G4014" s="208">
        <v>2893543.03</v>
      </c>
    </row>
    <row r="4015" spans="4:7">
      <c r="D4015" s="211" t="s">
        <v>594</v>
      </c>
      <c r="E4015" s="208">
        <v>8016673</v>
      </c>
      <c r="F4015" s="208">
        <v>6249497.4000000004</v>
      </c>
      <c r="G4015" s="208">
        <v>4101036.85</v>
      </c>
    </row>
    <row r="4016" spans="4:7">
      <c r="D4016" s="212" t="s">
        <v>943</v>
      </c>
      <c r="E4016" s="208">
        <v>8016673</v>
      </c>
      <c r="F4016" s="208">
        <v>6249497.4000000004</v>
      </c>
      <c r="G4016" s="208">
        <v>4101036.85</v>
      </c>
    </row>
    <row r="4017" spans="4:7">
      <c r="D4017" s="211" t="s">
        <v>3783</v>
      </c>
      <c r="E4017" s="208">
        <v>4684890</v>
      </c>
      <c r="F4017" s="208">
        <v>2184890</v>
      </c>
      <c r="G4017" s="208">
        <v>0</v>
      </c>
    </row>
    <row r="4018" spans="4:7">
      <c r="D4018" s="212" t="s">
        <v>2463</v>
      </c>
      <c r="E4018" s="208">
        <v>4684890</v>
      </c>
      <c r="F4018" s="208">
        <v>2184890</v>
      </c>
      <c r="G4018" s="208">
        <v>0</v>
      </c>
    </row>
    <row r="4019" spans="4:7">
      <c r="D4019" s="211" t="s">
        <v>595</v>
      </c>
      <c r="E4019" s="208">
        <v>2844327</v>
      </c>
      <c r="F4019" s="208">
        <v>6292792.8700000001</v>
      </c>
      <c r="G4019" s="208">
        <v>4612606.8899999997</v>
      </c>
    </row>
    <row r="4020" spans="4:7">
      <c r="D4020" s="212" t="s">
        <v>944</v>
      </c>
      <c r="E4020" s="208">
        <v>2844327</v>
      </c>
      <c r="F4020" s="208">
        <v>6292792.8700000001</v>
      </c>
      <c r="G4020" s="208">
        <v>4612606.8899999997</v>
      </c>
    </row>
    <row r="4021" spans="4:7">
      <c r="D4021" s="211" t="s">
        <v>2464</v>
      </c>
      <c r="E4021" s="208">
        <v>4684890</v>
      </c>
      <c r="F4021" s="208">
        <v>1934951</v>
      </c>
      <c r="G4021" s="208">
        <v>1934950.83</v>
      </c>
    </row>
    <row r="4022" spans="4:7">
      <c r="D4022" s="212" t="s">
        <v>2465</v>
      </c>
      <c r="E4022" s="208">
        <v>4684890</v>
      </c>
      <c r="F4022" s="208">
        <v>1934951</v>
      </c>
      <c r="G4022" s="208">
        <v>1934950.83</v>
      </c>
    </row>
    <row r="4023" spans="4:7">
      <c r="D4023" s="211" t="s">
        <v>2466</v>
      </c>
      <c r="E4023" s="208">
        <v>11006928</v>
      </c>
      <c r="F4023" s="208">
        <v>11006928</v>
      </c>
      <c r="G4023" s="208">
        <v>5348388.96</v>
      </c>
    </row>
    <row r="4024" spans="4:7">
      <c r="D4024" s="212" t="s">
        <v>2467</v>
      </c>
      <c r="E4024" s="208">
        <v>11006928</v>
      </c>
      <c r="F4024" s="208">
        <v>11006928</v>
      </c>
      <c r="G4024" s="208">
        <v>5348388.96</v>
      </c>
    </row>
    <row r="4025" spans="4:7">
      <c r="D4025" s="211" t="s">
        <v>2468</v>
      </c>
      <c r="E4025" s="208">
        <v>6611838</v>
      </c>
      <c r="F4025" s="208">
        <v>6611838</v>
      </c>
      <c r="G4025" s="208">
        <v>3038891.54</v>
      </c>
    </row>
    <row r="4026" spans="4:7">
      <c r="D4026" s="212" t="s">
        <v>2469</v>
      </c>
      <c r="E4026" s="208">
        <v>6611838</v>
      </c>
      <c r="F4026" s="208">
        <v>6611838</v>
      </c>
      <c r="G4026" s="208">
        <v>3038891.54</v>
      </c>
    </row>
    <row r="4027" spans="4:7">
      <c r="D4027" s="211" t="s">
        <v>2470</v>
      </c>
      <c r="E4027" s="208">
        <v>11006928</v>
      </c>
      <c r="F4027" s="208">
        <v>2476558.4900000002</v>
      </c>
      <c r="G4027" s="208">
        <v>2476557.5</v>
      </c>
    </row>
    <row r="4028" spans="4:7">
      <c r="D4028" s="212" t="s">
        <v>2471</v>
      </c>
      <c r="E4028" s="208">
        <v>11006928</v>
      </c>
      <c r="F4028" s="208">
        <v>2476558.4900000002</v>
      </c>
      <c r="G4028" s="208">
        <v>2476557.5</v>
      </c>
    </row>
    <row r="4029" spans="4:7">
      <c r="D4029" s="211" t="s">
        <v>3782</v>
      </c>
      <c r="E4029" s="208">
        <v>6806687</v>
      </c>
      <c r="F4029" s="208">
        <v>306687</v>
      </c>
      <c r="G4029" s="208">
        <v>0</v>
      </c>
    </row>
    <row r="4030" spans="4:7">
      <c r="D4030" s="212" t="s">
        <v>3074</v>
      </c>
      <c r="E4030" s="208">
        <v>6806687</v>
      </c>
      <c r="F4030" s="208">
        <v>306687</v>
      </c>
      <c r="G4030" s="208">
        <v>0</v>
      </c>
    </row>
    <row r="4031" spans="4:7">
      <c r="D4031" s="211" t="s">
        <v>3781</v>
      </c>
      <c r="E4031" s="208">
        <v>11006928</v>
      </c>
      <c r="F4031" s="208">
        <v>6953118</v>
      </c>
      <c r="G4031" s="208">
        <v>2476558.6800000002</v>
      </c>
    </row>
    <row r="4032" spans="4:7">
      <c r="D4032" s="212" t="s">
        <v>2472</v>
      </c>
      <c r="E4032" s="208">
        <v>11006928</v>
      </c>
      <c r="F4032" s="208">
        <v>6953118</v>
      </c>
      <c r="G4032" s="208">
        <v>2476558.6800000002</v>
      </c>
    </row>
    <row r="4033" spans="4:7">
      <c r="D4033" s="211" t="s">
        <v>1112</v>
      </c>
      <c r="E4033" s="208">
        <v>787447495</v>
      </c>
      <c r="F4033" s="208">
        <v>583750788.20000005</v>
      </c>
      <c r="G4033" s="208">
        <v>545344157.73000002</v>
      </c>
    </row>
    <row r="4034" spans="4:7">
      <c r="D4034" s="212" t="s">
        <v>1113</v>
      </c>
      <c r="E4034" s="208">
        <v>787447495</v>
      </c>
      <c r="F4034" s="208">
        <v>583750788.20000005</v>
      </c>
      <c r="G4034" s="208">
        <v>545344157.73000002</v>
      </c>
    </row>
    <row r="4035" spans="4:7">
      <c r="D4035" s="211" t="s">
        <v>2112</v>
      </c>
      <c r="E4035" s="208">
        <v>10346096</v>
      </c>
      <c r="F4035" s="208">
        <v>10346096</v>
      </c>
      <c r="G4035" s="208">
        <v>2529346.9700000002</v>
      </c>
    </row>
    <row r="4036" spans="4:7">
      <c r="D4036" s="212" t="s">
        <v>2113</v>
      </c>
      <c r="E4036" s="208">
        <v>10346096</v>
      </c>
      <c r="F4036" s="208">
        <v>10346096</v>
      </c>
      <c r="G4036" s="208">
        <v>2529346.9700000002</v>
      </c>
    </row>
    <row r="4037" spans="4:7">
      <c r="D4037" s="211" t="s">
        <v>3780</v>
      </c>
      <c r="E4037" s="208">
        <v>94412579</v>
      </c>
      <c r="F4037" s="208">
        <v>94412580</v>
      </c>
      <c r="G4037" s="208">
        <v>94412572.120000005</v>
      </c>
    </row>
    <row r="4038" spans="4:7">
      <c r="D4038" s="212" t="s">
        <v>1114</v>
      </c>
      <c r="E4038" s="208">
        <v>94412579</v>
      </c>
      <c r="F4038" s="208">
        <v>94412580</v>
      </c>
      <c r="G4038" s="208">
        <v>94412572.120000005</v>
      </c>
    </row>
    <row r="4039" spans="4:7">
      <c r="D4039" s="211" t="s">
        <v>596</v>
      </c>
      <c r="E4039" s="208">
        <v>223408855</v>
      </c>
      <c r="F4039" s="208">
        <v>209153685.31</v>
      </c>
      <c r="G4039" s="208">
        <v>172501505.81</v>
      </c>
    </row>
    <row r="4040" spans="4:7">
      <c r="D4040" s="212" t="s">
        <v>945</v>
      </c>
      <c r="E4040" s="208">
        <v>3112837</v>
      </c>
      <c r="F4040" s="208">
        <v>25000000</v>
      </c>
      <c r="G4040" s="208">
        <v>0</v>
      </c>
    </row>
    <row r="4041" spans="4:7">
      <c r="D4041" s="212" t="s">
        <v>1114</v>
      </c>
      <c r="E4041" s="208">
        <v>220296018</v>
      </c>
      <c r="F4041" s="208">
        <v>184153685.31</v>
      </c>
      <c r="G4041" s="208">
        <v>172501505.81</v>
      </c>
    </row>
    <row r="4042" spans="4:7">
      <c r="D4042" s="211" t="s">
        <v>2473</v>
      </c>
      <c r="E4042" s="208">
        <v>11006928</v>
      </c>
      <c r="F4042" s="208">
        <v>2605385.35</v>
      </c>
      <c r="G4042" s="208">
        <v>2605375.0699999998</v>
      </c>
    </row>
    <row r="4043" spans="4:7">
      <c r="D4043" s="212" t="s">
        <v>2474</v>
      </c>
      <c r="E4043" s="208">
        <v>11006928</v>
      </c>
      <c r="F4043" s="208">
        <v>2605385.35</v>
      </c>
      <c r="G4043" s="208">
        <v>2605375.0699999998</v>
      </c>
    </row>
    <row r="4044" spans="4:7">
      <c r="D4044" s="211" t="s">
        <v>3779</v>
      </c>
      <c r="E4044" s="208">
        <v>11006928</v>
      </c>
      <c r="F4044" s="208">
        <v>2605385.4</v>
      </c>
      <c r="G4044" s="208">
        <v>2605375.08</v>
      </c>
    </row>
    <row r="4045" spans="4:7">
      <c r="D4045" s="212" t="s">
        <v>2475</v>
      </c>
      <c r="E4045" s="208">
        <v>11006928</v>
      </c>
      <c r="F4045" s="208">
        <v>2605385.4</v>
      </c>
      <c r="G4045" s="208">
        <v>2605375.08</v>
      </c>
    </row>
    <row r="4046" spans="4:7">
      <c r="D4046" s="211" t="s">
        <v>3778</v>
      </c>
      <c r="E4046" s="208">
        <v>1160115</v>
      </c>
      <c r="F4046" s="208">
        <v>0</v>
      </c>
      <c r="G4046" s="208">
        <v>0</v>
      </c>
    </row>
    <row r="4047" spans="4:7">
      <c r="D4047" s="212" t="s">
        <v>3075</v>
      </c>
      <c r="E4047" s="208">
        <v>1160115</v>
      </c>
      <c r="F4047" s="208">
        <v>0</v>
      </c>
      <c r="G4047" s="208">
        <v>0</v>
      </c>
    </row>
    <row r="4048" spans="4:7">
      <c r="D4048" s="211" t="s">
        <v>597</v>
      </c>
      <c r="E4048" s="208">
        <v>24296428</v>
      </c>
      <c r="F4048" s="208">
        <v>765754.88</v>
      </c>
      <c r="G4048" s="208">
        <v>0</v>
      </c>
    </row>
    <row r="4049" spans="4:7">
      <c r="D4049" s="212" t="s">
        <v>946</v>
      </c>
      <c r="E4049" s="208">
        <v>14289559</v>
      </c>
      <c r="F4049" s="208">
        <v>3010.88</v>
      </c>
      <c r="G4049" s="208">
        <v>0</v>
      </c>
    </row>
    <row r="4050" spans="4:7">
      <c r="D4050" s="212" t="s">
        <v>3075</v>
      </c>
      <c r="E4050" s="208">
        <v>10006869</v>
      </c>
      <c r="F4050" s="208">
        <v>762744</v>
      </c>
      <c r="G4050" s="208">
        <v>0</v>
      </c>
    </row>
    <row r="4051" spans="4:7">
      <c r="D4051" s="211" t="s">
        <v>3777</v>
      </c>
      <c r="E4051" s="208">
        <v>0</v>
      </c>
      <c r="F4051" s="208">
        <v>7462001</v>
      </c>
      <c r="G4051" s="208">
        <v>2093380.71</v>
      </c>
    </row>
    <row r="4052" spans="4:7">
      <c r="D4052" s="212" t="s">
        <v>3128</v>
      </c>
      <c r="E4052" s="208">
        <v>0</v>
      </c>
      <c r="F4052" s="208">
        <v>7462001</v>
      </c>
      <c r="G4052" s="208">
        <v>2093380.71</v>
      </c>
    </row>
    <row r="4053" spans="4:7">
      <c r="D4053" s="211" t="s">
        <v>2476</v>
      </c>
      <c r="E4053" s="208">
        <v>6611838</v>
      </c>
      <c r="F4053" s="208">
        <v>1645145.09</v>
      </c>
      <c r="G4053" s="208">
        <v>1645142.02</v>
      </c>
    </row>
    <row r="4054" spans="4:7">
      <c r="D4054" s="212" t="s">
        <v>2477</v>
      </c>
      <c r="E4054" s="208">
        <v>6611838</v>
      </c>
      <c r="F4054" s="208">
        <v>1645145.09</v>
      </c>
      <c r="G4054" s="208">
        <v>1645142.02</v>
      </c>
    </row>
    <row r="4055" spans="4:7">
      <c r="D4055" s="211" t="s">
        <v>3776</v>
      </c>
      <c r="E4055" s="208">
        <v>0</v>
      </c>
      <c r="F4055" s="208">
        <v>9462001</v>
      </c>
      <c r="G4055" s="208">
        <v>0</v>
      </c>
    </row>
    <row r="4056" spans="4:7">
      <c r="D4056" s="212" t="s">
        <v>3129</v>
      </c>
      <c r="E4056" s="208">
        <v>0</v>
      </c>
      <c r="F4056" s="208">
        <v>9462001</v>
      </c>
      <c r="G4056" s="208">
        <v>0</v>
      </c>
    </row>
    <row r="4057" spans="4:7">
      <c r="D4057" s="211" t="s">
        <v>2478</v>
      </c>
      <c r="E4057" s="208">
        <v>11006928</v>
      </c>
      <c r="F4057" s="208">
        <v>11006928</v>
      </c>
      <c r="G4057" s="208">
        <v>2422018.4</v>
      </c>
    </row>
    <row r="4058" spans="4:7">
      <c r="D4058" s="212" t="s">
        <v>2479</v>
      </c>
      <c r="E4058" s="208">
        <v>11006928</v>
      </c>
      <c r="F4058" s="208">
        <v>11006928</v>
      </c>
      <c r="G4058" s="208">
        <v>2422018.4</v>
      </c>
    </row>
    <row r="4059" spans="4:7">
      <c r="D4059" s="211" t="s">
        <v>2480</v>
      </c>
      <c r="E4059" s="208">
        <v>6611838</v>
      </c>
      <c r="F4059" s="208">
        <v>3611838</v>
      </c>
      <c r="G4059" s="208">
        <v>1651285.08</v>
      </c>
    </row>
    <row r="4060" spans="4:7">
      <c r="D4060" s="212" t="s">
        <v>2481</v>
      </c>
      <c r="E4060" s="208">
        <v>6611838</v>
      </c>
      <c r="F4060" s="208">
        <v>3611838</v>
      </c>
      <c r="G4060" s="208">
        <v>1651285.08</v>
      </c>
    </row>
    <row r="4061" spans="4:7">
      <c r="D4061" s="211" t="s">
        <v>3775</v>
      </c>
      <c r="E4061" s="208">
        <v>0</v>
      </c>
      <c r="F4061" s="208">
        <v>6774907</v>
      </c>
      <c r="G4061" s="208">
        <v>1774905.47</v>
      </c>
    </row>
    <row r="4062" spans="4:7">
      <c r="D4062" s="212" t="s">
        <v>3130</v>
      </c>
      <c r="E4062" s="208">
        <v>0</v>
      </c>
      <c r="F4062" s="208">
        <v>6774907</v>
      </c>
      <c r="G4062" s="208">
        <v>1774905.47</v>
      </c>
    </row>
    <row r="4063" spans="4:7">
      <c r="D4063" s="211" t="s">
        <v>3774</v>
      </c>
      <c r="E4063" s="208">
        <v>11006928</v>
      </c>
      <c r="F4063" s="208">
        <v>11006928</v>
      </c>
      <c r="G4063" s="208">
        <v>2422018.4</v>
      </c>
    </row>
    <row r="4064" spans="4:7">
      <c r="D4064" s="212" t="s">
        <v>2482</v>
      </c>
      <c r="E4064" s="208">
        <v>11006928</v>
      </c>
      <c r="F4064" s="208">
        <v>11006928</v>
      </c>
      <c r="G4064" s="208">
        <v>2422018.4</v>
      </c>
    </row>
    <row r="4065" spans="4:7">
      <c r="D4065" s="211" t="s">
        <v>3773</v>
      </c>
      <c r="E4065" s="208">
        <v>0</v>
      </c>
      <c r="F4065" s="208">
        <v>1993754.82</v>
      </c>
      <c r="G4065" s="208">
        <v>1985056.3</v>
      </c>
    </row>
    <row r="4066" spans="4:7">
      <c r="D4066" s="212" t="s">
        <v>3242</v>
      </c>
      <c r="E4066" s="208">
        <v>0</v>
      </c>
      <c r="F4066" s="208">
        <v>1993754.82</v>
      </c>
      <c r="G4066" s="208">
        <v>1985056.3</v>
      </c>
    </row>
    <row r="4067" spans="4:7">
      <c r="D4067" s="211" t="s">
        <v>1115</v>
      </c>
      <c r="E4067" s="208">
        <v>302909557</v>
      </c>
      <c r="F4067" s="208">
        <v>140565517.5</v>
      </c>
      <c r="G4067" s="208">
        <v>80217041.730000004</v>
      </c>
    </row>
    <row r="4068" spans="4:7">
      <c r="D4068" s="212" t="s">
        <v>1116</v>
      </c>
      <c r="E4068" s="208">
        <v>302909557</v>
      </c>
      <c r="F4068" s="208">
        <v>140565517.5</v>
      </c>
      <c r="G4068" s="208">
        <v>80217041.730000004</v>
      </c>
    </row>
    <row r="4069" spans="4:7">
      <c r="D4069" s="211" t="s">
        <v>2483</v>
      </c>
      <c r="E4069" s="208">
        <v>11006928</v>
      </c>
      <c r="F4069" s="208">
        <v>6000000</v>
      </c>
      <c r="G4069" s="208">
        <v>2422018.4</v>
      </c>
    </row>
    <row r="4070" spans="4:7">
      <c r="D4070" s="212" t="s">
        <v>2484</v>
      </c>
      <c r="E4070" s="208">
        <v>11006928</v>
      </c>
      <c r="F4070" s="208">
        <v>6000000</v>
      </c>
      <c r="G4070" s="208">
        <v>2422018.4</v>
      </c>
    </row>
    <row r="4071" spans="4:7">
      <c r="D4071" s="211" t="s">
        <v>2485</v>
      </c>
      <c r="E4071" s="208">
        <v>21391664</v>
      </c>
      <c r="F4071" s="208">
        <v>24107059.399999999</v>
      </c>
      <c r="G4071" s="208">
        <v>4821411.88</v>
      </c>
    </row>
    <row r="4072" spans="4:7">
      <c r="D4072" s="212" t="s">
        <v>2486</v>
      </c>
      <c r="E4072" s="208">
        <v>21391664</v>
      </c>
      <c r="F4072" s="208">
        <v>24107059.399999999</v>
      </c>
      <c r="G4072" s="208">
        <v>4821411.88</v>
      </c>
    </row>
    <row r="4073" spans="4:7">
      <c r="D4073" s="211" t="s">
        <v>3772</v>
      </c>
      <c r="E4073" s="208">
        <v>2225932869</v>
      </c>
      <c r="F4073" s="208">
        <v>34440841</v>
      </c>
      <c r="G4073" s="208">
        <v>0</v>
      </c>
    </row>
    <row r="4074" spans="4:7">
      <c r="D4074" s="212" t="s">
        <v>3076</v>
      </c>
      <c r="E4074" s="208">
        <v>2225932869</v>
      </c>
      <c r="F4074" s="208">
        <v>34440841</v>
      </c>
      <c r="G4074" s="208">
        <v>0</v>
      </c>
    </row>
    <row r="4075" spans="4:7">
      <c r="D4075" s="211" t="s">
        <v>2740</v>
      </c>
      <c r="E4075" s="208">
        <v>11006928</v>
      </c>
      <c r="F4075" s="208">
        <v>2468272.5</v>
      </c>
      <c r="G4075" s="208">
        <v>2468271.5</v>
      </c>
    </row>
    <row r="4076" spans="4:7">
      <c r="D4076" s="212" t="s">
        <v>2487</v>
      </c>
      <c r="E4076" s="208">
        <v>11006928</v>
      </c>
      <c r="F4076" s="208">
        <v>2468272.5</v>
      </c>
      <c r="G4076" s="208">
        <v>2468271.5</v>
      </c>
    </row>
    <row r="4077" spans="4:7">
      <c r="D4077" s="211" t="s">
        <v>2488</v>
      </c>
      <c r="E4077" s="208">
        <v>11006928</v>
      </c>
      <c r="F4077" s="208">
        <v>11006928</v>
      </c>
      <c r="G4077" s="208">
        <v>6706195.0700000003</v>
      </c>
    </row>
    <row r="4078" spans="4:7">
      <c r="D4078" s="212" t="s">
        <v>2489</v>
      </c>
      <c r="E4078" s="208">
        <v>11006928</v>
      </c>
      <c r="F4078" s="208">
        <v>11006928</v>
      </c>
      <c r="G4078" s="208">
        <v>6706195.0700000003</v>
      </c>
    </row>
    <row r="4079" spans="4:7">
      <c r="D4079" s="211" t="s">
        <v>2490</v>
      </c>
      <c r="E4079" s="208">
        <v>4684890</v>
      </c>
      <c r="F4079" s="208">
        <v>4684890</v>
      </c>
      <c r="G4079" s="208">
        <v>2654195.19</v>
      </c>
    </row>
    <row r="4080" spans="4:7">
      <c r="D4080" s="212" t="s">
        <v>2491</v>
      </c>
      <c r="E4080" s="208">
        <v>4684890</v>
      </c>
      <c r="F4080" s="208">
        <v>4684890</v>
      </c>
      <c r="G4080" s="208">
        <v>2654195.19</v>
      </c>
    </row>
    <row r="4081" spans="4:7">
      <c r="D4081" s="211" t="s">
        <v>3771</v>
      </c>
      <c r="E4081" s="208">
        <v>11006928</v>
      </c>
      <c r="F4081" s="208">
        <v>11006928</v>
      </c>
      <c r="G4081" s="208">
        <v>6612539.0800000001</v>
      </c>
    </row>
    <row r="4082" spans="4:7">
      <c r="D4082" s="212" t="s">
        <v>2492</v>
      </c>
      <c r="E4082" s="208">
        <v>11006928</v>
      </c>
      <c r="F4082" s="208">
        <v>11006928</v>
      </c>
      <c r="G4082" s="208">
        <v>6612539.0800000001</v>
      </c>
    </row>
    <row r="4083" spans="4:7">
      <c r="D4083" s="211" t="s">
        <v>2741</v>
      </c>
      <c r="E4083" s="208">
        <v>342816414</v>
      </c>
      <c r="F4083" s="208">
        <v>227697980.82999998</v>
      </c>
      <c r="G4083" s="208">
        <v>149697919.56999999</v>
      </c>
    </row>
    <row r="4084" spans="4:7">
      <c r="D4084" s="212" t="s">
        <v>1117</v>
      </c>
      <c r="E4084" s="208">
        <v>342816414</v>
      </c>
      <c r="F4084" s="208">
        <v>227697980.82999998</v>
      </c>
      <c r="G4084" s="208">
        <v>149697919.56999999</v>
      </c>
    </row>
    <row r="4085" spans="4:7">
      <c r="D4085" s="211" t="s">
        <v>2493</v>
      </c>
      <c r="E4085" s="208">
        <v>6611838</v>
      </c>
      <c r="F4085" s="208">
        <v>6611838</v>
      </c>
      <c r="G4085" s="208">
        <v>3815713.44</v>
      </c>
    </row>
    <row r="4086" spans="4:7">
      <c r="D4086" s="212" t="s">
        <v>2494</v>
      </c>
      <c r="E4086" s="208">
        <v>6611838</v>
      </c>
      <c r="F4086" s="208">
        <v>6611838</v>
      </c>
      <c r="G4086" s="208">
        <v>3815713.44</v>
      </c>
    </row>
    <row r="4087" spans="4:7">
      <c r="D4087" s="211" t="s">
        <v>2495</v>
      </c>
      <c r="E4087" s="208">
        <v>11006928</v>
      </c>
      <c r="F4087" s="208">
        <v>11006928</v>
      </c>
      <c r="G4087" s="208">
        <v>4095398.7</v>
      </c>
    </row>
    <row r="4088" spans="4:7">
      <c r="D4088" s="212" t="s">
        <v>2496</v>
      </c>
      <c r="E4088" s="208">
        <v>11006928</v>
      </c>
      <c r="F4088" s="208">
        <v>11006928</v>
      </c>
      <c r="G4088" s="208">
        <v>4095398.7</v>
      </c>
    </row>
    <row r="4089" spans="4:7">
      <c r="D4089" s="211" t="s">
        <v>3770</v>
      </c>
      <c r="E4089" s="208">
        <v>11006928</v>
      </c>
      <c r="F4089" s="208">
        <v>11006928</v>
      </c>
      <c r="G4089" s="208">
        <v>4045177.9</v>
      </c>
    </row>
    <row r="4090" spans="4:7">
      <c r="D4090" s="212" t="s">
        <v>2497</v>
      </c>
      <c r="E4090" s="208">
        <v>11006928</v>
      </c>
      <c r="F4090" s="208">
        <v>11006928</v>
      </c>
      <c r="G4090" s="208">
        <v>4045177.9</v>
      </c>
    </row>
    <row r="4091" spans="4:7">
      <c r="D4091" s="211" t="s">
        <v>1118</v>
      </c>
      <c r="E4091" s="208">
        <v>454550517</v>
      </c>
      <c r="F4091" s="208">
        <v>345400578</v>
      </c>
      <c r="G4091" s="208">
        <v>193481646.23000002</v>
      </c>
    </row>
    <row r="4092" spans="4:7">
      <c r="D4092" s="212" t="s">
        <v>1119</v>
      </c>
      <c r="E4092" s="208">
        <v>454550517</v>
      </c>
      <c r="F4092" s="208">
        <v>345400578</v>
      </c>
      <c r="G4092" s="208">
        <v>193481646.23000002</v>
      </c>
    </row>
    <row r="4093" spans="4:7">
      <c r="D4093" s="209" t="s">
        <v>283</v>
      </c>
      <c r="E4093" s="210">
        <v>546024916</v>
      </c>
      <c r="F4093" s="210">
        <v>326470530.61000001</v>
      </c>
      <c r="G4093" s="210">
        <v>146759080.97</v>
      </c>
    </row>
    <row r="4094" spans="4:7">
      <c r="D4094" s="211" t="s">
        <v>3769</v>
      </c>
      <c r="E4094" s="208">
        <v>292970899</v>
      </c>
      <c r="F4094" s="208">
        <v>103416513.61</v>
      </c>
      <c r="G4094" s="208">
        <v>19692811.080000002</v>
      </c>
    </row>
    <row r="4095" spans="4:7">
      <c r="D4095" s="212" t="s">
        <v>1403</v>
      </c>
      <c r="E4095" s="208">
        <v>292970899</v>
      </c>
      <c r="F4095" s="208">
        <v>103416513.61</v>
      </c>
      <c r="G4095" s="208">
        <v>19692811.080000002</v>
      </c>
    </row>
    <row r="4096" spans="4:7">
      <c r="D4096" s="211" t="s">
        <v>3768</v>
      </c>
      <c r="E4096" s="208">
        <v>253054017</v>
      </c>
      <c r="F4096" s="208">
        <v>223054017</v>
      </c>
      <c r="G4096" s="208">
        <v>127066269.89</v>
      </c>
    </row>
    <row r="4097" spans="4:7">
      <c r="D4097" s="212" t="s">
        <v>2540</v>
      </c>
      <c r="E4097" s="208">
        <v>253054017</v>
      </c>
      <c r="F4097" s="208">
        <v>223054017</v>
      </c>
      <c r="G4097" s="208">
        <v>127066269.89</v>
      </c>
    </row>
    <row r="4098" spans="4:7">
      <c r="D4098" s="209" t="s">
        <v>298</v>
      </c>
      <c r="E4098" s="210">
        <v>1513422256</v>
      </c>
      <c r="F4098" s="210">
        <v>897685926.53999996</v>
      </c>
      <c r="G4098" s="210">
        <v>769409816.85000002</v>
      </c>
    </row>
    <row r="4099" spans="4:7">
      <c r="D4099" s="211" t="s">
        <v>2730</v>
      </c>
      <c r="E4099" s="208">
        <v>0</v>
      </c>
      <c r="F4099" s="208">
        <v>63750000</v>
      </c>
      <c r="G4099" s="208">
        <v>44417996.100000001</v>
      </c>
    </row>
    <row r="4100" spans="4:7">
      <c r="D4100" s="212" t="s">
        <v>924</v>
      </c>
      <c r="E4100" s="208">
        <v>0</v>
      </c>
      <c r="F4100" s="208">
        <v>63750000</v>
      </c>
      <c r="G4100" s="208">
        <v>44417996.100000001</v>
      </c>
    </row>
    <row r="4101" spans="4:7">
      <c r="D4101" s="211" t="s">
        <v>3767</v>
      </c>
      <c r="E4101" s="208">
        <v>1053129174</v>
      </c>
      <c r="F4101" s="208">
        <v>2401053.54</v>
      </c>
      <c r="G4101" s="208">
        <v>0</v>
      </c>
    </row>
    <row r="4102" spans="4:7">
      <c r="D4102" s="212" t="s">
        <v>1110</v>
      </c>
      <c r="E4102" s="208">
        <v>1053129174</v>
      </c>
      <c r="F4102" s="208">
        <v>2401053.54</v>
      </c>
      <c r="G4102" s="208">
        <v>0</v>
      </c>
    </row>
    <row r="4103" spans="4:7">
      <c r="D4103" s="211" t="s">
        <v>3766</v>
      </c>
      <c r="E4103" s="208">
        <v>250000000</v>
      </c>
      <c r="F4103" s="208">
        <v>250000000</v>
      </c>
      <c r="G4103" s="208">
        <v>250000000</v>
      </c>
    </row>
    <row r="4104" spans="4:7">
      <c r="D4104" s="212" t="s">
        <v>926</v>
      </c>
      <c r="E4104" s="208">
        <v>250000000</v>
      </c>
      <c r="F4104" s="208">
        <v>250000000</v>
      </c>
      <c r="G4104" s="208">
        <v>250000000</v>
      </c>
    </row>
    <row r="4105" spans="4:7">
      <c r="D4105" s="211" t="s">
        <v>3765</v>
      </c>
      <c r="E4105" s="208">
        <v>0</v>
      </c>
      <c r="F4105" s="208">
        <v>23438130</v>
      </c>
      <c r="G4105" s="208">
        <v>18750503.09</v>
      </c>
    </row>
    <row r="4106" spans="4:7">
      <c r="D4106" s="212" t="s">
        <v>3201</v>
      </c>
      <c r="E4106" s="208">
        <v>0</v>
      </c>
      <c r="F4106" s="208">
        <v>23438130</v>
      </c>
      <c r="G4106" s="208">
        <v>18750503.09</v>
      </c>
    </row>
    <row r="4107" spans="4:7">
      <c r="D4107" s="211" t="s">
        <v>3764</v>
      </c>
      <c r="E4107" s="208">
        <v>0</v>
      </c>
      <c r="F4107" s="208">
        <v>125078159</v>
      </c>
      <c r="G4107" s="208">
        <v>125078159</v>
      </c>
    </row>
    <row r="4108" spans="4:7">
      <c r="D4108" s="212" t="s">
        <v>3200</v>
      </c>
      <c r="E4108" s="208">
        <v>0</v>
      </c>
      <c r="F4108" s="208">
        <v>125078159</v>
      </c>
      <c r="G4108" s="208">
        <v>125078159</v>
      </c>
    </row>
    <row r="4109" spans="4:7">
      <c r="D4109" s="211" t="s">
        <v>3061</v>
      </c>
      <c r="E4109" s="208">
        <v>0</v>
      </c>
      <c r="F4109" s="208">
        <v>312751000</v>
      </c>
      <c r="G4109" s="208">
        <v>312751000</v>
      </c>
    </row>
    <row r="4110" spans="4:7">
      <c r="D4110" s="212" t="s">
        <v>4206</v>
      </c>
      <c r="E4110" s="208">
        <v>0</v>
      </c>
      <c r="F4110" s="208">
        <v>312751000</v>
      </c>
      <c r="G4110" s="208">
        <v>312751000</v>
      </c>
    </row>
    <row r="4111" spans="4:7">
      <c r="D4111" s="211" t="s">
        <v>3763</v>
      </c>
      <c r="E4111" s="208">
        <v>210293082</v>
      </c>
      <c r="F4111" s="208">
        <v>120267584</v>
      </c>
      <c r="G4111" s="208">
        <v>18412158.66</v>
      </c>
    </row>
    <row r="4112" spans="4:7">
      <c r="D4112" s="212" t="s">
        <v>1111</v>
      </c>
      <c r="E4112" s="208">
        <v>210293082</v>
      </c>
      <c r="F4112" s="208">
        <v>120267584</v>
      </c>
      <c r="G4112" s="208">
        <v>18412158.66</v>
      </c>
    </row>
    <row r="4113" spans="4:7">
      <c r="D4113" s="209" t="s">
        <v>284</v>
      </c>
      <c r="E4113" s="210">
        <v>11111323924</v>
      </c>
      <c r="F4113" s="210">
        <v>8704754919</v>
      </c>
      <c r="G4113" s="210">
        <v>5246577245.1700001</v>
      </c>
    </row>
    <row r="4114" spans="4:7">
      <c r="D4114" s="211" t="s">
        <v>579</v>
      </c>
      <c r="E4114" s="208">
        <v>2589740270</v>
      </c>
      <c r="F4114" s="208">
        <v>3858461640</v>
      </c>
      <c r="G4114" s="208">
        <v>1481272858.79</v>
      </c>
    </row>
    <row r="4115" spans="4:7">
      <c r="D4115" s="212" t="s">
        <v>925</v>
      </c>
      <c r="E4115" s="208">
        <v>2589740270</v>
      </c>
      <c r="F4115" s="208">
        <v>3858461640</v>
      </c>
      <c r="G4115" s="208">
        <v>1481272858.79</v>
      </c>
    </row>
    <row r="4116" spans="4:7">
      <c r="D4116" s="211" t="s">
        <v>580</v>
      </c>
      <c r="E4116" s="208">
        <v>8435000000</v>
      </c>
      <c r="F4116" s="208">
        <v>4238500000</v>
      </c>
      <c r="G4116" s="208">
        <v>3504218931.4000001</v>
      </c>
    </row>
    <row r="4117" spans="4:7">
      <c r="D4117" s="212" t="s">
        <v>927</v>
      </c>
      <c r="E4117" s="208">
        <v>8435000000</v>
      </c>
      <c r="F4117" s="208">
        <v>4238500000</v>
      </c>
      <c r="G4117" s="208">
        <v>3504218931.4000001</v>
      </c>
    </row>
    <row r="4118" spans="4:7">
      <c r="D4118" s="211" t="s">
        <v>2731</v>
      </c>
      <c r="E4118" s="208">
        <v>86583654</v>
      </c>
      <c r="F4118" s="208">
        <v>607793279</v>
      </c>
      <c r="G4118" s="208">
        <v>261085454.97999999</v>
      </c>
    </row>
    <row r="4119" spans="4:7">
      <c r="D4119" s="212" t="s">
        <v>929</v>
      </c>
      <c r="E4119" s="208">
        <v>86583654</v>
      </c>
      <c r="F4119" s="208">
        <v>607793279</v>
      </c>
      <c r="G4119" s="208">
        <v>261085454.97999999</v>
      </c>
    </row>
    <row r="4120" spans="4:7">
      <c r="D4120" s="178" t="s">
        <v>297</v>
      </c>
      <c r="E4120" s="208">
        <v>7775541171</v>
      </c>
      <c r="F4120" s="208">
        <v>7145864144.8500004</v>
      </c>
      <c r="G4120" s="208">
        <v>1400405632.4200001</v>
      </c>
    </row>
    <row r="4121" spans="4:7">
      <c r="D4121" s="209" t="s">
        <v>281</v>
      </c>
      <c r="E4121" s="210">
        <v>1247502861</v>
      </c>
      <c r="F4121" s="210">
        <v>1776072516.8500004</v>
      </c>
      <c r="G4121" s="210">
        <v>805530940.1400001</v>
      </c>
    </row>
    <row r="4122" spans="4:7">
      <c r="D4122" s="211" t="s">
        <v>282</v>
      </c>
      <c r="E4122" s="208">
        <v>293156045</v>
      </c>
      <c r="F4122" s="208">
        <v>335262116.19999999</v>
      </c>
      <c r="G4122" s="208">
        <v>111583422.03</v>
      </c>
    </row>
    <row r="4123" spans="4:7">
      <c r="D4123" s="212" t="s">
        <v>949</v>
      </c>
      <c r="E4123" s="208">
        <v>204230000</v>
      </c>
      <c r="F4123" s="208">
        <v>204230000</v>
      </c>
      <c r="G4123" s="208">
        <v>83054319.560000002</v>
      </c>
    </row>
    <row r="4124" spans="4:7">
      <c r="D4124" s="212" t="s">
        <v>3092</v>
      </c>
      <c r="E4124" s="208">
        <v>0</v>
      </c>
      <c r="F4124" s="208">
        <v>55906071.200000003</v>
      </c>
      <c r="G4124" s="208">
        <v>28529102.470000006</v>
      </c>
    </row>
    <row r="4125" spans="4:7">
      <c r="D4125" s="212" t="s">
        <v>950</v>
      </c>
      <c r="E4125" s="208">
        <v>84350000</v>
      </c>
      <c r="F4125" s="208">
        <v>70550000</v>
      </c>
      <c r="G4125" s="208">
        <v>0</v>
      </c>
    </row>
    <row r="4126" spans="4:7">
      <c r="D4126" s="212" t="s">
        <v>3077</v>
      </c>
      <c r="E4126" s="208">
        <v>3615000</v>
      </c>
      <c r="F4126" s="208">
        <v>3615000</v>
      </c>
      <c r="G4126" s="208">
        <v>0</v>
      </c>
    </row>
    <row r="4127" spans="4:7">
      <c r="D4127" s="212" t="s">
        <v>951</v>
      </c>
      <c r="E4127" s="208">
        <v>961045</v>
      </c>
      <c r="F4127" s="208">
        <v>961045</v>
      </c>
      <c r="G4127" s="208">
        <v>0</v>
      </c>
    </row>
    <row r="4128" spans="4:7">
      <c r="D4128" s="211" t="s">
        <v>599</v>
      </c>
      <c r="E4128" s="208">
        <v>52460000</v>
      </c>
      <c r="F4128" s="208">
        <v>33860000</v>
      </c>
      <c r="G4128" s="208">
        <v>16494642.99</v>
      </c>
    </row>
    <row r="4129" spans="4:7">
      <c r="D4129" s="212" t="s">
        <v>952</v>
      </c>
      <c r="E4129" s="208">
        <v>52460000</v>
      </c>
      <c r="F4129" s="208">
        <v>33860000</v>
      </c>
      <c r="G4129" s="208">
        <v>16494642.99</v>
      </c>
    </row>
    <row r="4130" spans="4:7">
      <c r="D4130" s="211" t="s">
        <v>3762</v>
      </c>
      <c r="E4130" s="208">
        <v>0</v>
      </c>
      <c r="F4130" s="208">
        <v>1498000</v>
      </c>
      <c r="G4130" s="208">
        <v>0</v>
      </c>
    </row>
    <row r="4131" spans="4:7">
      <c r="D4131" s="212" t="s">
        <v>3193</v>
      </c>
      <c r="E4131" s="208">
        <v>0</v>
      </c>
      <c r="F4131" s="208">
        <v>1498000</v>
      </c>
      <c r="G4131" s="208">
        <v>0</v>
      </c>
    </row>
    <row r="4132" spans="4:7">
      <c r="D4132" s="211" t="s">
        <v>2742</v>
      </c>
      <c r="E4132" s="208">
        <v>10566528</v>
      </c>
      <c r="F4132" s="208">
        <v>10566528</v>
      </c>
      <c r="G4132" s="208">
        <v>6230715.7999999998</v>
      </c>
    </row>
    <row r="4133" spans="4:7">
      <c r="D4133" s="212" t="s">
        <v>953</v>
      </c>
      <c r="E4133" s="208">
        <v>10566528</v>
      </c>
      <c r="F4133" s="208">
        <v>10566528</v>
      </c>
      <c r="G4133" s="208">
        <v>6230715.7999999998</v>
      </c>
    </row>
    <row r="4134" spans="4:7">
      <c r="D4134" s="211" t="s">
        <v>600</v>
      </c>
      <c r="E4134" s="208">
        <v>81961307</v>
      </c>
      <c r="F4134" s="208">
        <v>282997072.28999996</v>
      </c>
      <c r="G4134" s="208">
        <v>74819348.409999996</v>
      </c>
    </row>
    <row r="4135" spans="4:7">
      <c r="D4135" s="212" t="s">
        <v>954</v>
      </c>
      <c r="E4135" s="208">
        <v>81961307</v>
      </c>
      <c r="F4135" s="208">
        <v>282997072.28999996</v>
      </c>
      <c r="G4135" s="208">
        <v>74819348.409999996</v>
      </c>
    </row>
    <row r="4136" spans="4:7">
      <c r="D4136" s="211" t="s">
        <v>1043</v>
      </c>
      <c r="E4136" s="208">
        <v>4252757</v>
      </c>
      <c r="F4136" s="208">
        <v>7881780</v>
      </c>
      <c r="G4136" s="208">
        <v>6305422.6500000004</v>
      </c>
    </row>
    <row r="4137" spans="4:7">
      <c r="D4137" s="212" t="s">
        <v>1044</v>
      </c>
      <c r="E4137" s="208">
        <v>4252757</v>
      </c>
      <c r="F4137" s="208">
        <v>7881780</v>
      </c>
      <c r="G4137" s="208">
        <v>6305422.6500000004</v>
      </c>
    </row>
    <row r="4138" spans="4:7">
      <c r="D4138" s="211" t="s">
        <v>2743</v>
      </c>
      <c r="E4138" s="208">
        <v>21668804</v>
      </c>
      <c r="F4138" s="208">
        <v>26668804</v>
      </c>
      <c r="G4138" s="208">
        <v>21399195.52</v>
      </c>
    </row>
    <row r="4139" spans="4:7">
      <c r="D4139" s="212" t="s">
        <v>1045</v>
      </c>
      <c r="E4139" s="208">
        <v>21668804</v>
      </c>
      <c r="F4139" s="208">
        <v>26668804</v>
      </c>
      <c r="G4139" s="208">
        <v>21399195.52</v>
      </c>
    </row>
    <row r="4140" spans="4:7">
      <c r="D4140" s="211" t="s">
        <v>3761</v>
      </c>
      <c r="E4140" s="208">
        <v>3495166</v>
      </c>
      <c r="F4140" s="208">
        <v>3495166</v>
      </c>
      <c r="G4140" s="208">
        <v>2223494.96</v>
      </c>
    </row>
    <row r="4141" spans="4:7">
      <c r="D4141" s="212" t="s">
        <v>956</v>
      </c>
      <c r="E4141" s="208">
        <v>3495166</v>
      </c>
      <c r="F4141" s="208">
        <v>3495166</v>
      </c>
      <c r="G4141" s="208">
        <v>2223494.96</v>
      </c>
    </row>
    <row r="4142" spans="4:7">
      <c r="D4142" s="211" t="s">
        <v>603</v>
      </c>
      <c r="E4142" s="208">
        <v>85603015</v>
      </c>
      <c r="F4142" s="208">
        <v>0.83</v>
      </c>
      <c r="G4142" s="208">
        <v>0</v>
      </c>
    </row>
    <row r="4143" spans="4:7">
      <c r="D4143" s="212" t="s">
        <v>958</v>
      </c>
      <c r="E4143" s="208">
        <v>85603015</v>
      </c>
      <c r="F4143" s="208">
        <v>0.83</v>
      </c>
      <c r="G4143" s="208">
        <v>0</v>
      </c>
    </row>
    <row r="4144" spans="4:7">
      <c r="D4144" s="211" t="s">
        <v>602</v>
      </c>
      <c r="E4144" s="208">
        <v>521017995</v>
      </c>
      <c r="F4144" s="208">
        <v>137745238</v>
      </c>
      <c r="G4144" s="208">
        <v>0</v>
      </c>
    </row>
    <row r="4145" spans="4:7">
      <c r="D4145" s="212" t="s">
        <v>957</v>
      </c>
      <c r="E4145" s="208">
        <v>521017995</v>
      </c>
      <c r="F4145" s="208">
        <v>137745238</v>
      </c>
      <c r="G4145" s="208">
        <v>0</v>
      </c>
    </row>
    <row r="4146" spans="4:7">
      <c r="D4146" s="211" t="s">
        <v>985</v>
      </c>
      <c r="E4146" s="208">
        <v>8172215</v>
      </c>
      <c r="F4146" s="208">
        <v>8607582</v>
      </c>
      <c r="G4146" s="208">
        <v>8607582</v>
      </c>
    </row>
    <row r="4147" spans="4:7">
      <c r="D4147" s="212" t="s">
        <v>986</v>
      </c>
      <c r="E4147" s="208">
        <v>8172215</v>
      </c>
      <c r="F4147" s="208">
        <v>8607582</v>
      </c>
      <c r="G4147" s="208">
        <v>8607582</v>
      </c>
    </row>
    <row r="4148" spans="4:7">
      <c r="D4148" s="211" t="s">
        <v>3078</v>
      </c>
      <c r="E4148" s="208">
        <v>9332792</v>
      </c>
      <c r="F4148" s="208">
        <v>2</v>
      </c>
      <c r="G4148" s="208">
        <v>0</v>
      </c>
    </row>
    <row r="4149" spans="4:7">
      <c r="D4149" s="212" t="s">
        <v>3079</v>
      </c>
      <c r="E4149" s="208">
        <v>9332792</v>
      </c>
      <c r="F4149" s="208">
        <v>2</v>
      </c>
      <c r="G4149" s="208">
        <v>0</v>
      </c>
    </row>
    <row r="4150" spans="4:7">
      <c r="D4150" s="211" t="s">
        <v>3080</v>
      </c>
      <c r="E4150" s="208">
        <v>6615119</v>
      </c>
      <c r="F4150" s="208">
        <v>2</v>
      </c>
      <c r="G4150" s="208">
        <v>0</v>
      </c>
    </row>
    <row r="4151" spans="4:7">
      <c r="D4151" s="212" t="s">
        <v>3081</v>
      </c>
      <c r="E4151" s="208">
        <v>6615119</v>
      </c>
      <c r="F4151" s="208">
        <v>2</v>
      </c>
      <c r="G4151" s="208">
        <v>0</v>
      </c>
    </row>
    <row r="4152" spans="4:7">
      <c r="D4152" s="211" t="s">
        <v>2114</v>
      </c>
      <c r="E4152" s="208">
        <v>118946174</v>
      </c>
      <c r="F4152" s="208">
        <v>911371066.13000011</v>
      </c>
      <c r="G4152" s="208">
        <v>547413685.68000007</v>
      </c>
    </row>
    <row r="4153" spans="4:7">
      <c r="D4153" s="212" t="s">
        <v>2115</v>
      </c>
      <c r="E4153" s="208">
        <v>118946174</v>
      </c>
      <c r="F4153" s="208">
        <v>911371066.13000011</v>
      </c>
      <c r="G4153" s="208">
        <v>547413685.68000007</v>
      </c>
    </row>
    <row r="4154" spans="4:7">
      <c r="D4154" s="211" t="s">
        <v>1120</v>
      </c>
      <c r="E4154" s="208">
        <v>30254944</v>
      </c>
      <c r="F4154" s="208">
        <v>16119159.4</v>
      </c>
      <c r="G4154" s="208">
        <v>10453430.1</v>
      </c>
    </row>
    <row r="4155" spans="4:7">
      <c r="D4155" s="212" t="s">
        <v>1121</v>
      </c>
      <c r="E4155" s="208">
        <v>30254944</v>
      </c>
      <c r="F4155" s="208">
        <v>16119159.4</v>
      </c>
      <c r="G4155" s="208">
        <v>10453430.1</v>
      </c>
    </row>
    <row r="4156" spans="4:7">
      <c r="D4156" s="209" t="s">
        <v>298</v>
      </c>
      <c r="E4156" s="210">
        <v>0</v>
      </c>
      <c r="F4156" s="210">
        <v>325000000</v>
      </c>
      <c r="G4156" s="210">
        <v>77751241.459999993</v>
      </c>
    </row>
    <row r="4157" spans="4:7">
      <c r="D4157" s="211" t="s">
        <v>2114</v>
      </c>
      <c r="E4157" s="208">
        <v>0</v>
      </c>
      <c r="F4157" s="208">
        <v>325000000</v>
      </c>
      <c r="G4157" s="208">
        <v>77751241.459999993</v>
      </c>
    </row>
    <row r="4158" spans="4:7">
      <c r="D4158" s="212" t="s">
        <v>2115</v>
      </c>
      <c r="E4158" s="208">
        <v>0</v>
      </c>
      <c r="F4158" s="208">
        <v>325000000</v>
      </c>
      <c r="G4158" s="208">
        <v>77751241.459999993</v>
      </c>
    </row>
    <row r="4159" spans="4:7">
      <c r="D4159" s="209" t="s">
        <v>284</v>
      </c>
      <c r="E4159" s="210">
        <v>6213332841</v>
      </c>
      <c r="F4159" s="210">
        <v>4730086159</v>
      </c>
      <c r="G4159" s="210">
        <v>429835981.88999999</v>
      </c>
    </row>
    <row r="4160" spans="4:7">
      <c r="D4160" s="211" t="s">
        <v>282</v>
      </c>
      <c r="E4160" s="208">
        <v>2007597322</v>
      </c>
      <c r="F4160" s="208">
        <v>821815825</v>
      </c>
      <c r="G4160" s="208">
        <v>153489914.36000001</v>
      </c>
    </row>
    <row r="4161" spans="4:7">
      <c r="D4161" s="212" t="s">
        <v>950</v>
      </c>
      <c r="E4161" s="208">
        <v>202959198</v>
      </c>
      <c r="F4161" s="208">
        <v>202959197.99999997</v>
      </c>
      <c r="G4161" s="208">
        <v>56826048.800000004</v>
      </c>
    </row>
    <row r="4162" spans="4:7">
      <c r="D4162" s="212" t="s">
        <v>3077</v>
      </c>
      <c r="E4162" s="208">
        <v>111613125</v>
      </c>
      <c r="F4162" s="208">
        <v>37574875</v>
      </c>
      <c r="G4162" s="208">
        <v>0</v>
      </c>
    </row>
    <row r="4163" spans="4:7">
      <c r="D4163" s="212" t="s">
        <v>959</v>
      </c>
      <c r="E4163" s="208">
        <v>313300000</v>
      </c>
      <c r="F4163" s="208">
        <v>121460000</v>
      </c>
      <c r="G4163" s="208">
        <v>33625310.770000003</v>
      </c>
    </row>
    <row r="4164" spans="4:7">
      <c r="D4164" s="212" t="s">
        <v>960</v>
      </c>
      <c r="E4164" s="208">
        <v>662750000</v>
      </c>
      <c r="F4164" s="208">
        <v>217021753</v>
      </c>
      <c r="G4164" s="208">
        <v>63038554.790000007</v>
      </c>
    </row>
    <row r="4165" spans="4:7">
      <c r="D4165" s="212" t="s">
        <v>3082</v>
      </c>
      <c r="E4165" s="208">
        <v>602499999</v>
      </c>
      <c r="F4165" s="208">
        <v>242799999</v>
      </c>
      <c r="G4165" s="208">
        <v>0</v>
      </c>
    </row>
    <row r="4166" spans="4:7">
      <c r="D4166" s="212" t="s">
        <v>3083</v>
      </c>
      <c r="E4166" s="208">
        <v>114475000</v>
      </c>
      <c r="F4166" s="208">
        <v>0</v>
      </c>
      <c r="G4166" s="208">
        <v>0</v>
      </c>
    </row>
    <row r="4167" spans="4:7">
      <c r="D4167" s="211" t="s">
        <v>599</v>
      </c>
      <c r="E4167" s="208">
        <v>602500000</v>
      </c>
      <c r="F4167" s="208">
        <v>615616581</v>
      </c>
      <c r="G4167" s="208">
        <v>0</v>
      </c>
    </row>
    <row r="4168" spans="4:7">
      <c r="D4168" s="212" t="s">
        <v>2677</v>
      </c>
      <c r="E4168" s="208">
        <v>602500000</v>
      </c>
      <c r="F4168" s="208">
        <v>615616581</v>
      </c>
      <c r="G4168" s="208">
        <v>0</v>
      </c>
    </row>
    <row r="4169" spans="4:7">
      <c r="D4169" s="211" t="s">
        <v>3760</v>
      </c>
      <c r="E4169" s="208">
        <v>1205000000</v>
      </c>
      <c r="F4169" s="208">
        <v>182955614</v>
      </c>
      <c r="G4169" s="208">
        <v>0</v>
      </c>
    </row>
    <row r="4170" spans="4:7">
      <c r="D4170" s="212" t="s">
        <v>3084</v>
      </c>
      <c r="E4170" s="208">
        <v>1205000000</v>
      </c>
      <c r="F4170" s="208">
        <v>182955614</v>
      </c>
      <c r="G4170" s="208">
        <v>0</v>
      </c>
    </row>
    <row r="4171" spans="4:7">
      <c r="D4171" s="211" t="s">
        <v>3759</v>
      </c>
      <c r="E4171" s="208">
        <v>563538669</v>
      </c>
      <c r="F4171" s="208">
        <v>563538669</v>
      </c>
      <c r="G4171" s="208">
        <v>0</v>
      </c>
    </row>
    <row r="4172" spans="4:7">
      <c r="D4172" s="212" t="s">
        <v>3085</v>
      </c>
      <c r="E4172" s="208">
        <v>563538669</v>
      </c>
      <c r="F4172" s="208">
        <v>563538669</v>
      </c>
      <c r="G4172" s="208">
        <v>0</v>
      </c>
    </row>
    <row r="4173" spans="4:7">
      <c r="D4173" s="211" t="s">
        <v>3758</v>
      </c>
      <c r="E4173" s="208">
        <v>682415600</v>
      </c>
      <c r="F4173" s="208">
        <v>21382920</v>
      </c>
      <c r="G4173" s="208">
        <v>0</v>
      </c>
    </row>
    <row r="4174" spans="4:7">
      <c r="D4174" s="212" t="s">
        <v>3086</v>
      </c>
      <c r="E4174" s="208">
        <v>682415600</v>
      </c>
      <c r="F4174" s="208">
        <v>21382920</v>
      </c>
      <c r="G4174" s="208">
        <v>0</v>
      </c>
    </row>
    <row r="4175" spans="4:7">
      <c r="D4175" s="211" t="s">
        <v>3087</v>
      </c>
      <c r="E4175" s="208">
        <v>168700000</v>
      </c>
      <c r="F4175" s="208">
        <v>300590000</v>
      </c>
      <c r="G4175" s="208">
        <v>0</v>
      </c>
    </row>
    <row r="4176" spans="4:7">
      <c r="D4176" s="212" t="s">
        <v>3088</v>
      </c>
      <c r="E4176" s="208">
        <v>168700000</v>
      </c>
      <c r="F4176" s="208">
        <v>300590000</v>
      </c>
      <c r="G4176" s="208">
        <v>0</v>
      </c>
    </row>
    <row r="4177" spans="4:7">
      <c r="D4177" s="211" t="s">
        <v>604</v>
      </c>
      <c r="E4177" s="208">
        <v>610031250</v>
      </c>
      <c r="F4177" s="208">
        <v>2222326550</v>
      </c>
      <c r="G4177" s="208">
        <v>276346067.52999997</v>
      </c>
    </row>
    <row r="4178" spans="4:7">
      <c r="D4178" s="212" t="s">
        <v>961</v>
      </c>
      <c r="E4178" s="208">
        <v>610031250</v>
      </c>
      <c r="F4178" s="208">
        <v>2222326550</v>
      </c>
      <c r="G4178" s="208">
        <v>276346067.52999997</v>
      </c>
    </row>
    <row r="4179" spans="4:7">
      <c r="D4179" s="211" t="s">
        <v>601</v>
      </c>
      <c r="E4179" s="208">
        <v>373550000</v>
      </c>
      <c r="F4179" s="208">
        <v>1860000</v>
      </c>
      <c r="G4179" s="208">
        <v>0</v>
      </c>
    </row>
    <row r="4180" spans="4:7">
      <c r="D4180" s="212" t="s">
        <v>955</v>
      </c>
      <c r="E4180" s="208">
        <v>373550000</v>
      </c>
      <c r="F4180" s="208">
        <v>1860000</v>
      </c>
      <c r="G4180" s="208">
        <v>0</v>
      </c>
    </row>
    <row r="4181" spans="4:7">
      <c r="D4181" s="209" t="s">
        <v>285</v>
      </c>
      <c r="E4181" s="210">
        <v>314705469</v>
      </c>
      <c r="F4181" s="210">
        <v>314705469</v>
      </c>
      <c r="G4181" s="210">
        <v>87287468.930000007</v>
      </c>
    </row>
    <row r="4182" spans="4:7">
      <c r="D4182" s="211" t="s">
        <v>282</v>
      </c>
      <c r="E4182" s="208">
        <v>293687469</v>
      </c>
      <c r="F4182" s="208">
        <v>293687469</v>
      </c>
      <c r="G4182" s="208">
        <v>87287468.930000007</v>
      </c>
    </row>
    <row r="4183" spans="4:7">
      <c r="D4183" s="212" t="s">
        <v>949</v>
      </c>
      <c r="E4183" s="208">
        <v>199036250</v>
      </c>
      <c r="F4183" s="208">
        <v>199036250</v>
      </c>
      <c r="G4183" s="208">
        <v>81879516.660000011</v>
      </c>
    </row>
    <row r="4184" spans="4:7">
      <c r="D4184" s="212" t="s">
        <v>950</v>
      </c>
      <c r="E4184" s="208">
        <v>5000750</v>
      </c>
      <c r="F4184" s="208">
        <v>5000750</v>
      </c>
      <c r="G4184" s="208">
        <v>961183.27</v>
      </c>
    </row>
    <row r="4185" spans="4:7">
      <c r="D4185" s="212" t="s">
        <v>962</v>
      </c>
      <c r="E4185" s="208">
        <v>2500134</v>
      </c>
      <c r="F4185" s="208">
        <v>2500134</v>
      </c>
      <c r="G4185" s="208">
        <v>295527.2</v>
      </c>
    </row>
    <row r="4186" spans="4:7">
      <c r="D4186" s="212" t="s">
        <v>963</v>
      </c>
      <c r="E4186" s="208">
        <v>6444341</v>
      </c>
      <c r="F4186" s="208">
        <v>6444341</v>
      </c>
      <c r="G4186" s="208">
        <v>1376004.79</v>
      </c>
    </row>
    <row r="4187" spans="4:7">
      <c r="D4187" s="212" t="s">
        <v>964</v>
      </c>
      <c r="E4187" s="208">
        <v>1455232</v>
      </c>
      <c r="F4187" s="208">
        <v>1455232</v>
      </c>
      <c r="G4187" s="208">
        <v>0</v>
      </c>
    </row>
    <row r="4188" spans="4:7">
      <c r="D4188" s="212" t="s">
        <v>965</v>
      </c>
      <c r="E4188" s="208">
        <v>13461488</v>
      </c>
      <c r="F4188" s="208">
        <v>13461488</v>
      </c>
      <c r="G4188" s="208">
        <v>1585369.24</v>
      </c>
    </row>
    <row r="4189" spans="4:7">
      <c r="D4189" s="212" t="s">
        <v>951</v>
      </c>
      <c r="E4189" s="208">
        <v>2868137</v>
      </c>
      <c r="F4189" s="208">
        <v>2868137</v>
      </c>
      <c r="G4189" s="208">
        <v>1189867.77</v>
      </c>
    </row>
    <row r="4190" spans="4:7">
      <c r="D4190" s="212" t="s">
        <v>966</v>
      </c>
      <c r="E4190" s="208">
        <v>62921137</v>
      </c>
      <c r="F4190" s="208">
        <v>62921137</v>
      </c>
      <c r="G4190" s="208">
        <v>0</v>
      </c>
    </row>
    <row r="4191" spans="4:7">
      <c r="D4191" s="211" t="s">
        <v>3757</v>
      </c>
      <c r="E4191" s="208">
        <v>21018000</v>
      </c>
      <c r="F4191" s="208">
        <v>21018000</v>
      </c>
      <c r="G4191" s="208">
        <v>0</v>
      </c>
    </row>
    <row r="4192" spans="4:7">
      <c r="D4192" s="212" t="s">
        <v>967</v>
      </c>
      <c r="E4192" s="208">
        <v>21018000</v>
      </c>
      <c r="F4192" s="208">
        <v>21018000</v>
      </c>
      <c r="G4192" s="208">
        <v>0</v>
      </c>
    </row>
    <row r="4193" spans="4:7">
      <c r="D4193" s="183" t="s">
        <v>968</v>
      </c>
      <c r="E4193" s="188">
        <v>113668099604</v>
      </c>
      <c r="F4193" s="188">
        <v>113668099604</v>
      </c>
      <c r="G4193" s="188">
        <v>70544969041.070007</v>
      </c>
    </row>
    <row r="4194" spans="4:7">
      <c r="D4194" s="182" t="s">
        <v>279</v>
      </c>
      <c r="E4194" s="189">
        <v>113668099604</v>
      </c>
      <c r="F4194" s="189">
        <v>113668099604</v>
      </c>
      <c r="G4194" s="189">
        <v>70544969041.070007</v>
      </c>
    </row>
    <row r="4195" spans="4:7">
      <c r="D4195" s="178" t="s">
        <v>4309</v>
      </c>
      <c r="E4195" s="208">
        <v>113668099604</v>
      </c>
      <c r="F4195" s="208">
        <v>112987099604</v>
      </c>
      <c r="G4195" s="208">
        <v>70544969041.070007</v>
      </c>
    </row>
    <row r="4196" spans="4:7">
      <c r="D4196" s="209" t="s">
        <v>281</v>
      </c>
      <c r="E4196" s="210">
        <v>22897647271</v>
      </c>
      <c r="F4196" s="210">
        <v>22216647271</v>
      </c>
      <c r="G4196" s="210">
        <v>12709802707.870001</v>
      </c>
    </row>
    <row r="4197" spans="4:7">
      <c r="D4197" s="211" t="s">
        <v>282</v>
      </c>
      <c r="E4197" s="208">
        <v>22897647271</v>
      </c>
      <c r="F4197" s="208">
        <v>22216647271</v>
      </c>
      <c r="G4197" s="208">
        <v>12709802707.870001</v>
      </c>
    </row>
    <row r="4198" spans="4:7">
      <c r="D4198" s="209" t="s">
        <v>298</v>
      </c>
      <c r="E4198" s="210">
        <v>2075043163</v>
      </c>
      <c r="F4198" s="210">
        <v>2075043163</v>
      </c>
      <c r="G4198" s="210">
        <v>2047562803.8599999</v>
      </c>
    </row>
    <row r="4199" spans="4:7">
      <c r="D4199" s="211" t="s">
        <v>282</v>
      </c>
      <c r="E4199" s="208">
        <v>2075043163</v>
      </c>
      <c r="F4199" s="208">
        <v>2075043163</v>
      </c>
      <c r="G4199" s="208">
        <v>2047562803.8599999</v>
      </c>
    </row>
    <row r="4200" spans="4:7">
      <c r="D4200" s="209" t="s">
        <v>284</v>
      </c>
      <c r="E4200" s="210">
        <v>88695409170</v>
      </c>
      <c r="F4200" s="210">
        <v>88695409170</v>
      </c>
      <c r="G4200" s="210">
        <v>55787603529.340004</v>
      </c>
    </row>
    <row r="4201" spans="4:7">
      <c r="D4201" s="211" t="s">
        <v>282</v>
      </c>
      <c r="E4201" s="208">
        <v>88695409170</v>
      </c>
      <c r="F4201" s="208">
        <v>88695409170</v>
      </c>
      <c r="G4201" s="208">
        <v>55787603529.340004</v>
      </c>
    </row>
    <row r="4202" spans="4:7">
      <c r="D4202" s="178" t="s">
        <v>297</v>
      </c>
      <c r="E4202" s="208">
        <v>0</v>
      </c>
      <c r="F4202" s="208">
        <v>681000000</v>
      </c>
      <c r="G4202" s="208">
        <v>0</v>
      </c>
    </row>
    <row r="4203" spans="4:7">
      <c r="D4203" s="209" t="s">
        <v>281</v>
      </c>
      <c r="E4203" s="210">
        <v>0</v>
      </c>
      <c r="F4203" s="210">
        <v>681000000</v>
      </c>
      <c r="G4203" s="210">
        <v>0</v>
      </c>
    </row>
    <row r="4204" spans="4:7">
      <c r="D4204" s="211" t="s">
        <v>282</v>
      </c>
      <c r="E4204" s="208">
        <v>0</v>
      </c>
      <c r="F4204" s="208">
        <v>681000000</v>
      </c>
      <c r="G4204" s="208">
        <v>0</v>
      </c>
    </row>
    <row r="4205" spans="4:7">
      <c r="D4205" s="184" t="s">
        <v>605</v>
      </c>
      <c r="E4205" s="190">
        <v>1532354614554</v>
      </c>
      <c r="F4205" s="190">
        <v>1573421741929.2991</v>
      </c>
      <c r="G4205" s="190">
        <v>1127165496108.0696</v>
      </c>
    </row>
    <row r="4206" spans="4:7" ht="14.45" customHeight="1">
      <c r="D4206" s="174" t="s">
        <v>26</v>
      </c>
      <c r="E4206" s="175"/>
      <c r="F4206" s="175"/>
      <c r="G4206" s="191"/>
    </row>
    <row r="4207" spans="4:7" ht="20.45" customHeight="1">
      <c r="D4207" s="244" t="s">
        <v>4310</v>
      </c>
      <c r="E4207" s="244"/>
      <c r="F4207" s="244"/>
      <c r="G4207" s="191"/>
    </row>
    <row r="4208" spans="4:7" ht="21" customHeight="1">
      <c r="D4208" s="244" t="s">
        <v>2511</v>
      </c>
      <c r="E4208" s="244"/>
      <c r="F4208" s="175"/>
      <c r="G4208" s="191"/>
    </row>
    <row r="4209" spans="4:7">
      <c r="D4209" s="244" t="s">
        <v>27</v>
      </c>
      <c r="E4209" s="244"/>
      <c r="F4209" s="175"/>
      <c r="G4209" s="191"/>
    </row>
    <row r="4210" spans="4:7">
      <c r="D4210" s="245" t="s">
        <v>28</v>
      </c>
      <c r="E4210" s="245"/>
      <c r="F4210" s="175"/>
      <c r="G4210" s="191"/>
    </row>
    <row r="4211" spans="4:7">
      <c r="D4211" s="246" t="s">
        <v>3746</v>
      </c>
      <c r="E4211" s="246"/>
      <c r="F4211" s="246"/>
      <c r="G4211" s="246"/>
    </row>
    <row r="4212" spans="4:7">
      <c r="D4212" s="246"/>
      <c r="E4212" s="246"/>
      <c r="F4212" s="246"/>
      <c r="G4212" s="246"/>
    </row>
  </sheetData>
  <mergeCells count="14">
    <mergeCell ref="D4209:E4209"/>
    <mergeCell ref="D4210:E4210"/>
    <mergeCell ref="D4211:G4212"/>
    <mergeCell ref="A5:J5"/>
    <mergeCell ref="A6:J6"/>
    <mergeCell ref="A7:J7"/>
    <mergeCell ref="A8:J8"/>
    <mergeCell ref="D4207:F4207"/>
    <mergeCell ref="D4208:E4208"/>
    <mergeCell ref="A1:J1"/>
    <mergeCell ref="A2:J2"/>
    <mergeCell ref="A3:J3"/>
    <mergeCell ref="D13:D14"/>
    <mergeCell ref="G13:G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B34" sqref="B34"/>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13" t="s">
        <v>0</v>
      </c>
      <c r="B1" s="213"/>
      <c r="C1" s="213"/>
      <c r="D1" s="213"/>
      <c r="E1" s="213"/>
      <c r="F1" s="213"/>
      <c r="G1" s="3"/>
    </row>
    <row r="2" spans="1:9" ht="21" customHeight="1">
      <c r="A2" s="214" t="s">
        <v>1</v>
      </c>
      <c r="B2" s="214"/>
      <c r="C2" s="214"/>
      <c r="D2" s="214"/>
      <c r="E2" s="214"/>
      <c r="F2" s="214"/>
      <c r="G2" s="2"/>
      <c r="I2" s="12">
        <v>0</v>
      </c>
    </row>
    <row r="3" spans="1:9" ht="15" customHeight="1">
      <c r="A3" s="227" t="s">
        <v>2</v>
      </c>
      <c r="B3" s="227"/>
      <c r="C3" s="227"/>
      <c r="D3" s="227"/>
      <c r="E3" s="227"/>
      <c r="F3" s="227"/>
      <c r="G3" s="1"/>
    </row>
    <row r="5" spans="1:9" ht="18.75" customHeight="1">
      <c r="A5" s="229" t="s">
        <v>606</v>
      </c>
      <c r="B5" s="229"/>
      <c r="C5" s="229"/>
      <c r="D5" s="229"/>
      <c r="E5" s="229"/>
      <c r="F5" s="229"/>
      <c r="G5" s="4"/>
    </row>
    <row r="6" spans="1:9" ht="18.75">
      <c r="A6" s="225" t="s">
        <v>4303</v>
      </c>
      <c r="B6" s="225"/>
      <c r="C6" s="225"/>
      <c r="D6" s="225"/>
      <c r="E6" s="225"/>
      <c r="F6" s="225"/>
      <c r="G6" s="5"/>
    </row>
    <row r="7" spans="1:9" ht="15.75">
      <c r="A7" s="231" t="s">
        <v>5</v>
      </c>
      <c r="B7" s="231"/>
      <c r="C7" s="231"/>
      <c r="D7" s="231"/>
      <c r="E7" s="231"/>
      <c r="F7" s="231"/>
      <c r="G7" s="6"/>
    </row>
    <row r="10" spans="1:9" ht="15" customHeight="1">
      <c r="B10" s="230" t="s">
        <v>6</v>
      </c>
      <c r="C10" s="47" t="s">
        <v>7</v>
      </c>
      <c r="D10" s="48" t="s">
        <v>3732</v>
      </c>
      <c r="E10" s="232" t="s">
        <v>8</v>
      </c>
    </row>
    <row r="11" spans="1:9" ht="14.45" customHeight="1">
      <c r="B11" s="230"/>
      <c r="C11" s="48" t="s">
        <v>3743</v>
      </c>
      <c r="D11" s="48" t="s">
        <v>3740</v>
      </c>
      <c r="E11" s="232"/>
    </row>
    <row r="12" spans="1:9" ht="14.45" customHeight="1">
      <c r="B12" s="21" t="s">
        <v>14</v>
      </c>
      <c r="C12" s="27">
        <f>C13+C26</f>
        <v>45231.789592000001</v>
      </c>
      <c r="D12" s="27">
        <f>D13+D26</f>
        <v>44246.057011420002</v>
      </c>
      <c r="E12" s="91">
        <f>E13+E26</f>
        <v>36202.356133910005</v>
      </c>
      <c r="F12" s="42"/>
    </row>
    <row r="13" spans="1:9" s="7" customFormat="1" ht="14.45" customHeight="1">
      <c r="B13" s="72" t="s">
        <v>607</v>
      </c>
      <c r="C13" s="74">
        <f>C14</f>
        <v>44391.789592000001</v>
      </c>
      <c r="D13" s="74">
        <f>D14</f>
        <v>43406.057011420002</v>
      </c>
      <c r="E13" s="96">
        <f>E14</f>
        <v>35684.316001340005</v>
      </c>
      <c r="F13" s="42"/>
      <c r="G13"/>
    </row>
    <row r="14" spans="1:9" s="7" customFormat="1">
      <c r="B14" s="22" t="s">
        <v>608</v>
      </c>
      <c r="C14" s="36">
        <f>C15+C20</f>
        <v>44391.789592000001</v>
      </c>
      <c r="D14" s="36">
        <f>D15+D20</f>
        <v>43406.057011420002</v>
      </c>
      <c r="E14" s="97">
        <f>E15+E20</f>
        <v>35684.316001340005</v>
      </c>
      <c r="F14" s="42"/>
      <c r="G14"/>
    </row>
    <row r="15" spans="1:9" s="7" customFormat="1">
      <c r="B15" s="75" t="s">
        <v>609</v>
      </c>
      <c r="C15" s="87">
        <f>SUM(C16:C19)</f>
        <v>1284.405996</v>
      </c>
      <c r="D15" s="87">
        <f>SUM(D16:D19)</f>
        <v>1174.8643440000001</v>
      </c>
      <c r="E15" s="94">
        <f>SUM(E16:E19)</f>
        <v>886.23772444999997</v>
      </c>
      <c r="F15" s="42"/>
      <c r="G15"/>
    </row>
    <row r="16" spans="1:9" s="7" customFormat="1">
      <c r="B16" s="52" t="s">
        <v>610</v>
      </c>
      <c r="C16" s="69">
        <v>399.99599999999998</v>
      </c>
      <c r="D16" s="69">
        <v>395.84160000000003</v>
      </c>
      <c r="E16" s="90">
        <v>324.56053254</v>
      </c>
      <c r="F16" s="42"/>
      <c r="G16" s="89"/>
      <c r="H16" s="86"/>
      <c r="I16" s="86"/>
    </row>
    <row r="17" spans="2:7" s="7" customFormat="1">
      <c r="B17" s="52" t="s">
        <v>611</v>
      </c>
      <c r="C17" s="69">
        <v>683.82999600000005</v>
      </c>
      <c r="D17" s="69">
        <v>636.43824400000005</v>
      </c>
      <c r="E17" s="90">
        <v>467.69736418000002</v>
      </c>
      <c r="F17" s="42"/>
      <c r="G17"/>
    </row>
    <row r="18" spans="2:7" s="7" customFormat="1">
      <c r="B18" s="52" t="s">
        <v>612</v>
      </c>
      <c r="C18" s="69">
        <v>153.78</v>
      </c>
      <c r="D18" s="69">
        <v>142.58449999999999</v>
      </c>
      <c r="E18" s="90">
        <v>93.979827730000011</v>
      </c>
      <c r="F18" s="42"/>
      <c r="G18"/>
    </row>
    <row r="19" spans="2:7" s="7" customFormat="1">
      <c r="B19" s="52" t="s">
        <v>613</v>
      </c>
      <c r="C19" s="69">
        <v>46.8</v>
      </c>
      <c r="D19" s="69">
        <v>0</v>
      </c>
      <c r="E19" s="90">
        <v>0</v>
      </c>
      <c r="F19" s="42"/>
      <c r="G19"/>
    </row>
    <row r="20" spans="2:7" s="7" customFormat="1">
      <c r="B20" s="75" t="s">
        <v>614</v>
      </c>
      <c r="C20" s="26">
        <f>SUM(C21:C25)</f>
        <v>43107.383596</v>
      </c>
      <c r="D20" s="26">
        <f>SUM(D21:D25)</f>
        <v>42231.19266742</v>
      </c>
      <c r="E20" s="95">
        <f>SUM(E21:E25)</f>
        <v>34798.078276890003</v>
      </c>
      <c r="F20" s="42"/>
      <c r="G20"/>
    </row>
    <row r="21" spans="2:7" s="7" customFormat="1">
      <c r="B21" s="52" t="s">
        <v>615</v>
      </c>
      <c r="C21" s="88">
        <v>30658.570800000001</v>
      </c>
      <c r="D21" s="88">
        <v>29842.312471419998</v>
      </c>
      <c r="E21" s="93">
        <v>24541.393917699999</v>
      </c>
      <c r="F21" s="42"/>
      <c r="G21"/>
    </row>
    <row r="22" spans="2:7" s="7" customFormat="1">
      <c r="B22" s="52" t="s">
        <v>616</v>
      </c>
      <c r="C22" s="69">
        <v>84</v>
      </c>
      <c r="D22" s="69">
        <v>90.404750000000007</v>
      </c>
      <c r="E22" s="90">
        <v>69.334000000000003</v>
      </c>
      <c r="F22" s="42"/>
      <c r="G22"/>
    </row>
    <row r="23" spans="2:7" s="7" customFormat="1">
      <c r="B23" s="52" t="s">
        <v>3615</v>
      </c>
      <c r="C23" s="69">
        <v>216</v>
      </c>
      <c r="D23" s="69">
        <v>504</v>
      </c>
      <c r="E23" s="90">
        <v>285.81</v>
      </c>
      <c r="F23" s="42"/>
      <c r="G23"/>
    </row>
    <row r="24" spans="2:7" s="7" customFormat="1">
      <c r="B24" s="52" t="s">
        <v>617</v>
      </c>
      <c r="C24" s="69">
        <v>7613.0186400000002</v>
      </c>
      <c r="D24" s="69">
        <v>7512.8258100000003</v>
      </c>
      <c r="E24" s="90">
        <v>6188.5078295399999</v>
      </c>
      <c r="F24" s="42"/>
      <c r="G24"/>
    </row>
    <row r="25" spans="2:7" s="7" customFormat="1">
      <c r="B25" s="52" t="s">
        <v>618</v>
      </c>
      <c r="C25" s="69">
        <v>4535.7941559999999</v>
      </c>
      <c r="D25" s="69">
        <v>4281.6496360000001</v>
      </c>
      <c r="E25" s="90">
        <v>3713.03252965</v>
      </c>
      <c r="F25" s="42"/>
      <c r="G25"/>
    </row>
    <row r="26" spans="2:7" s="7" customFormat="1">
      <c r="B26" s="72" t="s">
        <v>57</v>
      </c>
      <c r="C26" s="73">
        <f t="shared" ref="C26:E27" si="0">C27</f>
        <v>840</v>
      </c>
      <c r="D26" s="73">
        <f t="shared" si="0"/>
        <v>840</v>
      </c>
      <c r="E26" s="74">
        <f t="shared" si="0"/>
        <v>518.04013257000008</v>
      </c>
      <c r="F26" s="42"/>
      <c r="G26"/>
    </row>
    <row r="27" spans="2:7" s="7" customFormat="1">
      <c r="B27" s="22" t="s">
        <v>620</v>
      </c>
      <c r="C27" s="36">
        <f t="shared" si="0"/>
        <v>840</v>
      </c>
      <c r="D27" s="36">
        <f t="shared" si="0"/>
        <v>840</v>
      </c>
      <c r="E27" s="36">
        <f>E28</f>
        <v>518.04013257000008</v>
      </c>
      <c r="F27" s="42"/>
      <c r="G27"/>
    </row>
    <row r="28" spans="2:7" s="7" customFormat="1">
      <c r="B28" s="75" t="s">
        <v>621</v>
      </c>
      <c r="C28" s="87">
        <f>C29+C30</f>
        <v>840</v>
      </c>
      <c r="D28" s="87">
        <f>D29+D30</f>
        <v>840</v>
      </c>
      <c r="E28" s="255">
        <f>E29+E30</f>
        <v>518.04013257000008</v>
      </c>
      <c r="F28" s="42"/>
    </row>
    <row r="29" spans="2:7" s="7" customFormat="1">
      <c r="B29" s="52" t="s">
        <v>3616</v>
      </c>
      <c r="C29" s="69">
        <v>155.37245100000001</v>
      </c>
      <c r="D29" s="69">
        <v>155.37245100000001</v>
      </c>
      <c r="E29" s="93">
        <v>95.290496900000008</v>
      </c>
      <c r="F29" s="42"/>
    </row>
    <row r="30" spans="2:7" s="7" customFormat="1">
      <c r="B30" s="52" t="s">
        <v>3617</v>
      </c>
      <c r="C30" s="69">
        <v>684.62754900000004</v>
      </c>
      <c r="D30" s="69">
        <v>684.62754900000004</v>
      </c>
      <c r="E30" s="90">
        <v>422.74963567000003</v>
      </c>
      <c r="F30" s="42"/>
    </row>
    <row r="31" spans="2:7">
      <c r="B31" s="33" t="s">
        <v>45</v>
      </c>
      <c r="C31" s="29">
        <f>C13+C26</f>
        <v>45231.789592000001</v>
      </c>
      <c r="D31" s="29">
        <f>D13+D26</f>
        <v>44246.057011420002</v>
      </c>
      <c r="E31" s="92">
        <f>E13+E26</f>
        <v>36202.356133910005</v>
      </c>
      <c r="F31" s="42"/>
    </row>
    <row r="32" spans="2:7">
      <c r="B32" s="15" t="s">
        <v>26</v>
      </c>
      <c r="C32" s="16"/>
      <c r="D32" s="16"/>
      <c r="E32" s="16"/>
    </row>
    <row r="33" spans="2:6" ht="21.6" customHeight="1">
      <c r="B33" s="218" t="s">
        <v>4310</v>
      </c>
      <c r="C33" s="218"/>
      <c r="D33" s="218"/>
      <c r="E33" s="218"/>
      <c r="F33" s="8"/>
    </row>
    <row r="34" spans="2:6" ht="14.45" customHeight="1">
      <c r="B34" s="43" t="s">
        <v>619</v>
      </c>
      <c r="C34" s="43"/>
      <c r="D34" s="43"/>
      <c r="E34" s="43"/>
    </row>
    <row r="35" spans="2:6" ht="12.75" customHeight="1">
      <c r="B35" s="15" t="s">
        <v>46</v>
      </c>
      <c r="C35" s="16"/>
      <c r="D35" s="16"/>
      <c r="E35" s="16"/>
      <c r="F35" t="s">
        <v>3756</v>
      </c>
    </row>
    <row r="36" spans="2:6">
      <c r="B36" s="218" t="s">
        <v>3746</v>
      </c>
      <c r="C36" s="218"/>
      <c r="D36" s="218"/>
      <c r="E36" s="218"/>
    </row>
    <row r="37" spans="2:6" ht="20.25" customHeight="1">
      <c r="B37" s="218"/>
      <c r="C37" s="218"/>
      <c r="D37" s="218"/>
      <c r="E37" s="218"/>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C5E241-6E1F-4A71-8542-2FF1BE916B36}"/>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2024-10-15T18:10:05Z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