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Septiembre/05092025/"/>
    </mc:Choice>
  </mc:AlternateContent>
  <xr:revisionPtr revIDLastSave="2581" documentId="13_ncr:1_{296C3464-93C7-45B7-B61D-EE307DE42777}" xr6:coauthVersionLast="47" xr6:coauthVersionMax="47" xr10:uidLastSave="{02D73923-2617-42F5-93A4-271B926A17FB}"/>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141" l="1"/>
  <c r="G31" i="141"/>
  <c r="G29" i="141"/>
  <c r="G27" i="141"/>
  <c r="G26" i="141"/>
  <c r="G25" i="141"/>
  <c r="G24" i="141"/>
  <c r="G23" i="141"/>
  <c r="G21" i="141"/>
  <c r="G20" i="141"/>
  <c r="G19" i="141"/>
  <c r="G18" i="141"/>
  <c r="G17" i="141"/>
  <c r="G16" i="141"/>
  <c r="G15" i="141"/>
  <c r="G14" i="141"/>
  <c r="G13" i="141"/>
  <c r="F13" i="141"/>
  <c r="E13" i="141"/>
  <c r="D13" i="141"/>
  <c r="G22" i="141"/>
  <c r="F27" i="141" l="1"/>
  <c r="E27" i="141"/>
  <c r="F26" i="141"/>
  <c r="F25" i="141"/>
  <c r="F24" i="141"/>
  <c r="F23" i="141"/>
  <c r="E26" i="141"/>
  <c r="E25" i="141"/>
  <c r="E24" i="141"/>
  <c r="E23" i="141"/>
  <c r="D24" i="141"/>
  <c r="D23" i="141"/>
  <c r="E31" i="141"/>
  <c r="E21" i="141"/>
  <c r="E20" i="141"/>
  <c r="E19" i="141"/>
  <c r="E18" i="141" s="1"/>
  <c r="D47" i="149"/>
  <c r="D36" i="149"/>
  <c r="D33" i="149"/>
  <c r="D30" i="149"/>
  <c r="D28" i="149"/>
  <c r="D23" i="149"/>
  <c r="D20" i="149"/>
  <c r="D17" i="149"/>
  <c r="D16" i="149" s="1"/>
  <c r="E78" i="131"/>
  <c r="E76" i="131"/>
  <c r="E75" i="131" s="1"/>
  <c r="E70" i="131"/>
  <c r="E66" i="131"/>
  <c r="E56" i="131"/>
  <c r="E49" i="131"/>
  <c r="E40" i="131"/>
  <c r="E30" i="131"/>
  <c r="E20" i="131"/>
  <c r="E14" i="131"/>
  <c r="D153" i="130"/>
  <c r="E153" i="130"/>
  <c r="C153" i="130"/>
  <c r="E155" i="130"/>
  <c r="E154" i="130" s="1"/>
  <c r="D155" i="130"/>
  <c r="D154"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D32" i="149" l="1"/>
  <c r="D19" i="149"/>
  <c r="E15" i="148"/>
  <c r="E13" i="131"/>
  <c r="E80" i="131" s="1"/>
  <c r="D104" i="130"/>
  <c r="D74" i="130"/>
  <c r="D38" i="130"/>
  <c r="D14" i="130"/>
  <c r="D13" i="4"/>
  <c r="D64" i="4" s="1"/>
  <c r="E23" i="148"/>
  <c r="D29" i="3"/>
  <c r="D28" i="3" s="1"/>
  <c r="D21" i="3"/>
  <c r="D13" i="3" s="1"/>
  <c r="D56" i="149" l="1"/>
  <c r="E33" i="148"/>
  <c r="D13" i="130"/>
  <c r="D160" i="130" s="1"/>
  <c r="D33" i="3"/>
  <c r="E30" i="149"/>
  <c r="E28" i="149"/>
  <c r="E23" i="149"/>
  <c r="E17" i="149"/>
  <c r="E16" i="149" s="1"/>
  <c r="F18" i="149"/>
  <c r="E43" i="4"/>
  <c r="E45" i="4"/>
  <c r="E47" i="4"/>
  <c r="E49" i="4"/>
  <c r="E51" i="4"/>
  <c r="E53" i="4"/>
  <c r="E55" i="4"/>
  <c r="E58" i="4"/>
  <c r="E57" i="4" s="1"/>
  <c r="D27" i="141"/>
  <c r="E51" i="130"/>
  <c r="F20" i="141" l="1"/>
  <c r="E110" i="130"/>
  <c r="E22" i="130" l="1"/>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56" i="149" s="1"/>
  <c r="F32" i="149"/>
  <c r="H16" i="149"/>
  <c r="E56" i="149"/>
  <c r="H56" i="149" s="1"/>
  <c r="G56" i="149"/>
  <c r="F33" i="148"/>
  <c r="E14" i="130"/>
  <c r="D18" i="141"/>
  <c r="E158" i="130"/>
  <c r="D25" i="141" l="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E21" i="3"/>
  <c r="F21" i="141" s="1"/>
  <c r="E29" i="3"/>
  <c r="F31" i="141" l="1"/>
  <c r="E28" i="3"/>
  <c r="H23" i="141"/>
  <c r="F18" i="141"/>
  <c r="H19" i="141"/>
  <c r="H21" i="141"/>
  <c r="E13" i="3"/>
  <c r="H31" i="141" l="1"/>
  <c r="H27" i="141"/>
  <c r="H24" i="141"/>
  <c r="F78" i="131"/>
  <c r="F76" i="131"/>
  <c r="F66" i="131"/>
  <c r="F56" i="131"/>
  <c r="F49" i="131"/>
  <c r="E14" i="4"/>
  <c r="H26" i="141" l="1"/>
  <c r="H18"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<sst xmlns="http://schemas.openxmlformats.org/spreadsheetml/2006/main" count="2333" uniqueCount="1978">
  <si>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</si>
  <si>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</si>
  <si>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</si>
  <si>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</si>
  <si>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</si>
  <si>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</si>
  <si>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</si>
  <si>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</si>
  <si>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</si>
  <si>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</si>
  <si>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</si>
  <si>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</si>
  <si>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</si>
  <si>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</si>
  <si>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</si>
  <si>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</si>
  <si>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</si>
  <si>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</si>
  <si>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</si>
  <si>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</si>
  <si>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</si>
  <si>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</si>
  <si>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</si>
  <si>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</si>
  <si>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</si>
  <si>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</si>
  <si>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</si>
  <si>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</si>
  <si>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</si>
  <si>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</si>
  <si>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</si>
  <si>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</si>
  <si>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</si>
  <si>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</si>
  <si>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</si>
  <si>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</si>
  <si>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</si>
  <si>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</si>
  <si>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</si>
  <si>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</si>
  <si>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</si>
  <si>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</si>
  <si>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</si>
  <si>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</si>
  <si>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</si>
  <si>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</si>
  <si>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</si>
  <si>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</si>
  <si>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</si>
  <si>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</si>
  <si>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</si>
  <si>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</si>
  <si>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</si>
  <si>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</si>
  <si>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</si>
  <si>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</si>
  <si>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</si>
  <si>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</si>
  <si>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</si>
  <si>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</si>
  <si>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</si>
  <si>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</si>
  <si>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</si>
  <si>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</si>
  <si>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</si>
  <si>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</si>
  <si>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</si>
  <si>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</si>
  <si>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</si>
  <si>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</si>
  <si>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</si>
  <si>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</si>
  <si>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</si>
  <si>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</si>
  <si>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</si>
  <si>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</si>
  <si>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</si>
  <si>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</si>
  <si>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</si>
  <si>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</si>
  <si>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</si>
  <si>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</si>
  <si>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</si>
  <si>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</si>
  <si>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</si>
  <si>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</si>
  <si>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</si>
  <si>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</si>
  <si>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</si>
  <si>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</si>
  <si>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</si>
  <si>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</si>
  <si>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</si>
  <si>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</si>
  <si>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</si>
  <si>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</si>
  <si>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</si>
  <si>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</si>
  <si>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</si>
  <si>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</si>
  <si>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</si>
  <si>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</si>
  <si>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</si>
  <si>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</si>
  <si>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</si>
  <si>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</si>
  <si>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</si>
  <si>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</si>
  <si>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</si>
  <si>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</si>
  <si>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</si>
  <si>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</si>
  <si>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</si>
  <si>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</si>
  <si>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</si>
  <si>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</si>
  <si>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</si>
  <si>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</si>
  <si>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</si>
  <si>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</si>
  <si>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</si>
  <si>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</si>
  <si>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</si>
  <si>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</si>
  <si>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</si>
  <si>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</si>
  <si>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</si>
  <si>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</si>
  <si>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</si>
  <si>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</si>
  <si>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</si>
  <si>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</si>
  <si>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</si>
  <si>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</si>
  <si>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</si>
  <si>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</si>
  <si>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</si>
  <si>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</si>
  <si>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</si>
  <si>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</si>
  <si>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</si>
  <si>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</si>
  <si>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</si>
  <si>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</si>
  <si>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</si>
  <si>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</si>
  <si>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</si>
  <si>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</si>
  <si>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</si>
  <si>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</si>
  <si>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</si>
  <si>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</si>
  <si>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</si>
  <si>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</si>
  <si>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</si>
  <si>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</si>
  <si>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</si>
  <si>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</si>
  <si>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</si>
  <si>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</si>
  <si>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</si>
  <si>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</si>
  <si>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</si>
  <si>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</si>
  <si>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</si>
  <si>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</si>
  <si>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</si>
  <si>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</si>
  <si>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</si>
  <si>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</si>
  <si>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</si>
  <si>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</si>
  <si>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</si>
  <si>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</si>
  <si>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</si>
  <si>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</si>
  <si>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</si>
  <si>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</si>
  <si>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</si>
  <si>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</si>
  <si>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</si>
  <si>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</si>
  <si>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</si>
  <si>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</si>
  <si>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</si>
  <si>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</si>
  <si>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</si>
  <si>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</si>
  <si>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</si>
  <si>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</si>
  <si>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</si>
  <si>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</si>
  <si>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</si>
  <si>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</si>
  <si>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</si>
  <si>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</si>
  <si>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</si>
  <si>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</si>
  <si>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</si>
  <si>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</si>
  <si>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</si>
  <si>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</si>
  <si>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</si>
  <si>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</si>
  <si>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</si>
  <si>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</si>
  <si>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</si>
  <si>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</si>
  <si>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</si>
  <si>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</si>
  <si>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</si>
  <si>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</si>
  <si>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</si>
  <si>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</si>
  <si>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</si>
  <si>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</si>
  <si>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</si>
  <si>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</si>
  <si>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</si>
  <si>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</si>
  <si>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</si>
  <si>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</si>
  <si>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</si>
  <si>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</si>
  <si>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</si>
  <si>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</si>
  <si>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</si>
  <si>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</si>
  <si>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</si>
  <si>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</si>
  <si>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</si>
  <si>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</si>
  <si>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</si>
  <si>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</si>
  <si>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</si>
  <si>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</si>
  <si>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</si>
  <si>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</si>
  <si>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</si>
  <si>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</si>
  <si>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</si>
  <si>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</si>
  <si>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</si>
  <si>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</si>
  <si>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</si>
  <si>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</si>
  <si>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</si>
  <si>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</si>
  <si>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</si>
  <si>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</si>
  <si>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</si>
  <si>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</si>
  <si>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</si>
  <si>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</si>
  <si>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</si>
  <si>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</si>
  <si>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</si>
  <si>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</si>
  <si>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</si>
  <si>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</si>
  <si>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</si>
  <si>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</si>
  <si>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</si>
  <si>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</si>
  <si>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</si>
  <si>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</si>
  <si>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</si>
  <si>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</si>
  <si>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</si>
  <si>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</si>
  <si>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</si>
  <si>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</si>
  <si>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</si>
  <si>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</si>
  <si>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</si>
  <si>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</si>
  <si>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</si>
  <si>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</si>
  <si>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</si>
  <si>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</si>
  <si>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</si>
  <si>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</si>
  <si>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</si>
  <si>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</si>
  <si>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</si>
  <si>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</si>
  <si>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</si>
  <si>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</si>
  <si>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</si>
  <si>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</si>
  <si>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</si>
  <si>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</si>
  <si>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</si>
  <si>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</si>
  <si>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</si>
  <si>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</si>
  <si>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</si>
  <si>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</si>
  <si>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</si>
  <si>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</si>
  <si>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</si>
  <si>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</si>
  <si>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</si>
  <si>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</si>
  <si>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</si>
  <si>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</si>
  <si>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3.2.3 - Disminución de fondos de terceros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</si>
  <si>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</si>
  <si>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</si>
  <si>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</si>
  <si>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</si>
  <si>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</si>
  <si>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</si>
  <si>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</si>
  <si>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</si>
  <si>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</si>
  <si>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</si>
  <si>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</si>
  <si>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</si>
  <si>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</si>
  <si>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</si>
  <si>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</si>
  <si>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</si>
  <si>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</si>
  <si>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</si>
  <si>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</si>
  <si>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</si>
  <si>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</si>
  <si>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</si>
  <si>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</si>
  <si>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</si>
  <si>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</si>
  <si>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</si>
  <si>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</si>
  <si>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</si>
  <si>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</si>
  <si>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</si>
  <si>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</si>
  <si>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</si>
  <si>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</si>
  <si>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</si>
  <si>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</si>
  <si>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</si>
  <si>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</si>
  <si>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</si>
  <si>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</si>
  <si>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</si>
  <si>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</si>
  <si>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</si>
  <si>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</si>
  <si>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</si>
  <si>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</si>
  <si>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</si>
  <si>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</si>
  <si>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</si>
  <si>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</si>
  <si>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</si>
  <si>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</si>
  <si>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</si>
  <si>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</si>
  <si>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</si>
  <si>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</si>
  <si>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</si>
  <si>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</si>
  <si>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</si>
  <si>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</si>
  <si>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</si>
  <si>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</si>
  <si>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</si>
  <si>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</si>
  <si>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</si>
  <si>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</si>
  <si>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</si>
  <si>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</si>
  <si>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</si>
  <si>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</si>
  <si>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</si>
  <si>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</si>
  <si>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</si>
  <si>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</si>
  <si>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</si>
  <si>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</si>
  <si>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</si>
  <si>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</si>
  <si>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</si>
  <si>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</si>
  <si>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</si>
  <si>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</si>
  <si>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</si>
  <si>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</si>
  <si>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</si>
  <si>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</si>
  <si>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</si>
  <si>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</si>
  <si>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</si>
  <si>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</si>
  <si>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</si>
  <si>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</si>
  <si>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</si>
  <si>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</si>
  <si>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</si>
  <si>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</si>
  <si>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</si>
  <si>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</si>
  <si>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</si>
  <si>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</si>
  <si>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</si>
  <si>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</si>
  <si>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</si>
  <si>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</si>
  <si>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</si>
  <si>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</si>
  <si>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</si>
  <si>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</si>
  <si>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</si>
  <si>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</si>
  <si>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</si>
  <si>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</si>
  <si>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</si>
  <si>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</si>
  <si>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</si>
  <si>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</si>
  <si>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</si>
  <si>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</si>
  <si>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</si>
  <si>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</si>
  <si>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</si>
  <si>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</si>
  <si>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</si>
  <si>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</si>
  <si>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</si>
  <si>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</si>
  <si>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</si>
  <si>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</si>
  <si>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</si>
  <si>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</si>
  <si>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</si>
  <si>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</si>
  <si>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</si>
  <si>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</si>
  <si>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</si>
  <si>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</si>
  <si>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</si>
  <si>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</si>
  <si>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</si>
  <si>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</si>
  <si>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</si>
  <si>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</si>
  <si>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</si>
  <si>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</si>
  <si>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</si>
  <si>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</si>
  <si>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</si>
  <si>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</si>
  <si>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</si>
  <si>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</si>
  <si>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</si>
  <si>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</si>
  <si>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</si>
  <si>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</si>
  <si>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</si>
  <si>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</si>
  <si>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</si>
  <si>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</si>
  <si>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</si>
  <si>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</si>
  <si>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</si>
  <si>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</si>
  <si>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</si>
  <si>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</si>
  <si>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</si>
  <si>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</si>
  <si>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</si>
  <si>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</si>
  <si>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</si>
  <si>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</si>
  <si>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</si>
  <si>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</si>
  <si>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</si>
  <si>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</si>
  <si>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</si>
  <si>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</si>
  <si>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</si>
  <si>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</si>
  <si>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</si>
  <si>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</si>
  <si>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</si>
  <si>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</si>
  <si>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</si>
  <si>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</si>
  <si>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</si>
  <si>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</si>
  <si>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</si>
  <si>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</si>
  <si>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</si>
  <si>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</si>
  <si>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</si>
  <si>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</si>
  <si>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</si>
  <si>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</si>
  <si>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</si>
  <si>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</si>
  <si>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</si>
  <si>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</si>
  <si>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</si>
  <si>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</si>
  <si>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</si>
  <si>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</si>
  <si>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</si>
  <si>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</si>
  <si>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</si>
  <si>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</si>
  <si>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</si>
  <si>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</si>
  <si>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</si>
  <si>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</si>
  <si>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</si>
  <si>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</si>
  <si>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</si>
  <si>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</si>
  <si>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</si>
  <si>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</si>
  <si>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</si>
  <si>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</si>
  <si>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</si>
  <si>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</si>
  <si>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</si>
  <si>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</si>
  <si>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</si>
  <si>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</si>
  <si>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</si>
  <si>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</si>
  <si>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</si>
  <si>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</si>
  <si>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</si>
  <si>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</si>
  <si>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</si>
  <si>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</si>
  <si>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</si>
  <si>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</si>
  <si>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</si>
  <si>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</si>
  <si>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</si>
  <si>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</si>
  <si>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</si>
  <si>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</si>
  <si>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</si>
  <si>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</si>
  <si>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</si>
  <si>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</si>
  <si>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</si>
  <si>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</si>
  <si>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</si>
  <si>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</si>
  <si>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</si>
  <si>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</si>
  <si>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</si>
  <si>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</si>
  <si>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</si>
  <si>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</si>
  <si>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</si>
  <si>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</si>
  <si>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</si>
  <si>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</si>
  <si>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</si>
  <si>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</si>
  <si>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</si>
  <si>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</si>
  <si>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</si>
  <si>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</si>
  <si>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</si>
  <si>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</si>
  <si>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</si>
  <si>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</si>
  <si>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</si>
  <si>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</si>
  <si>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</si>
  <si>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</si>
  <si>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</si>
  <si>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</si>
  <si>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</si>
  <si>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</si>
  <si>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</si>
  <si>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</si>
  <si>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</si>
  <si>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</si>
  <si>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</si>
  <si>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</si>
  <si>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</si>
  <si>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</si>
  <si>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</si>
  <si>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</si>
  <si>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</si>
  <si>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</si>
  <si>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</si>
  <si>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</si>
  <si>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</si>
  <si>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</si>
  <si>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</si>
  <si>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</si>
  <si>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</si>
  <si>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</si>
  <si>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</si>
  <si>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</si>
  <si>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</si>
  <si>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</si>
  <si>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</si>
  <si>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</si>
  <si>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</si>
  <si>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</si>
  <si>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</si>
  <si>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</si>
  <si>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</si>
  <si>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</si>
  <si>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</si>
  <si>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</si>
  <si>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</si>
  <si>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</si>
  <si>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</si>
  <si>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</si>
  <si>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</si>
  <si>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</si>
  <si>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</si>
  <si>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</si>
  <si>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</si>
  <si>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</si>
  <si>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</si>
  <si>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</si>
  <si>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</si>
  <si>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</si>
  <si>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</si>
  <si>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</si>
  <si>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</si>
  <si>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</si>
  <si>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</si>
  <si>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</si>
  <si>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</si>
  <si>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</si>
  <si>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</si>
  <si>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</si>
  <si>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</si>
  <si>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</si>
  <si>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</si>
  <si>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</si>
  <si>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</si>
  <si>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</si>
  <si>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</si>
  <si>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</si>
  <si>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</si>
  <si>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</si>
  <si>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</si>
  <si>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</si>
  <si>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</si>
  <si>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</si>
  <si>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</si>
  <si>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</si>
  <si>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</si>
  <si>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</si>
  <si>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</si>
  <si>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</si>
  <si>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</si>
  <si>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</si>
  <si>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</si>
  <si>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</si>
  <si>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</si>
  <si>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</si>
  <si>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</si>
  <si>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</si>
  <si>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</si>
  <si>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</si>
  <si>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</si>
  <si>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</si>
  <si>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</si>
  <si>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</si>
  <si>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</si>
  <si>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</si>
  <si>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</si>
  <si>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</si>
  <si>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</si>
  <si>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</si>
  <si>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</si>
  <si>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</si>
  <si>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</si>
  <si>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</si>
  <si>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</si>
  <si>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</si>
  <si>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</si>
  <si>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</si>
  <si>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</si>
  <si>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</si>
  <si>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</si>
  <si>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</si>
  <si>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</si>
  <si>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</si>
  <si>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</si>
  <si>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</si>
  <si>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</si>
  <si>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</si>
  <si>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</si>
  <si>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</si>
  <si>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</si>
  <si>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</si>
  <si>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</si>
  <si>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</si>
  <si>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</si>
  <si>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</si>
  <si>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</si>
  <si>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</si>
  <si>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</si>
  <si>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</si>
  <si>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</si>
  <si>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</si>
  <si>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</si>
  <si>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</si>
  <si>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</si>
  <si>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</si>
  <si>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</si>
  <si>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</si>
  <si>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</si>
  <si>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</si>
  <si>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</si>
  <si>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</si>
  <si>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</si>
  <si>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</si>
  <si>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</si>
  <si>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</si>
  <si>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</si>
  <si>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</si>
  <si>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</si>
  <si>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</si>
  <si>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</si>
  <si>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</si>
  <si>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</si>
  <si>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</si>
  <si>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</si>
  <si>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</si>
  <si>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</si>
  <si>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</si>
  <si>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</si>
  <si>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</si>
  <si>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</si>
  <si>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</si>
  <si>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</si>
  <si>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</si>
  <si>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</si>
  <si>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</si>
  <si>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</si>
  <si>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</si>
  <si>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</si>
  <si>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</si>
  <si>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</si>
  <si>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</si>
  <si>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</si>
  <si>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</si>
  <si>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</si>
  <si>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</si>
  <si>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</si>
  <si>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</si>
  <si>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</si>
  <si>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</si>
  <si>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</si>
  <si>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</si>
  <si>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</si>
  <si>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</si>
  <si>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</si>
  <si>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</si>
  <si>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</si>
  <si>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</si>
  <si>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</si>
  <si>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</si>
  <si>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</si>
  <si>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</si>
  <si>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</si>
  <si>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</si>
  <si>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</si>
  <si>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</si>
  <si>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</si>
  <si>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</si>
  <si>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</si>
  <si>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</si>
  <si>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</si>
  <si>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</si>
  <si>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</si>
  <si>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</si>
  <si>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</si>
  <si>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</si>
  <si>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</si>
  <si>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</si>
  <si>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</si>
  <si>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</si>
  <si>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</si>
  <si>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</si>
  <si>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</si>
  <si>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</si>
  <si>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</si>
  <si>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</si>
  <si>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</si>
  <si>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</si>
  <si>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</si>
  <si>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</si>
  <si>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</si>
  <si>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</si>
  <si>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</si>
  <si>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</si>
  <si>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</si>
  <si>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</si>
  <si>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</si>
  <si>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</si>
  <si>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</si>
  <si>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</si>
  <si>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</si>
  <si>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</si>
  <si>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</si>
  <si>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</si>
  <si>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</si>
  <si>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</si>
  <si>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</si>
  <si>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</si>
  <si>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</si>
  <si>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</si>
  <si>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</si>
  <si>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</si>
  <si>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</si>
  <si>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</si>
  <si>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</si>
  <si>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</si>
  <si>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</si>
  <si>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</si>
  <si>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</si>
  <si>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</si>
  <si>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</si>
  <si>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</si>
  <si>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</si>
  <si>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</si>
  <si>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</si>
  <si>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</si>
  <si>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</si>
  <si>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</si>
  <si>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</si>
  <si>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</si>
  <si>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</si>
  <si>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</si>
  <si>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</si>
  <si>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</si>
  <si>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</si>
  <si>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</si>
  <si>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</si>
  <si>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</si>
  <si>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</si>
  <si>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</si>
  <si>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</si>
  <si>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</si>
  <si>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</si>
  <si>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</si>
  <si>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</si>
  <si>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</si>
  <si>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</si>
  <si>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</si>
  <si>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</si>
  <si>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</si>
  <si>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</si>
  <si>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</si>
  <si>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</si>
  <si>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</si>
  <si>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</si>
  <si>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</si>
  <si>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</si>
  <si>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</si>
  <si>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</si>
  <si>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</si>
  <si>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</si>
  <si>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</si>
  <si>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</si>
  <si>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</si>
  <si>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</si>
  <si>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</si>
  <si>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</si>
  <si>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</si>
  <si>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</si>
  <si>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</si>
  <si>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</si>
  <si>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</si>
  <si>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</si>
  <si>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</si>
  <si>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</si>
  <si>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</si>
  <si>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</si>
  <si>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</si>
  <si>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</si>
  <si>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</si>
  <si>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</si>
  <si>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</si>
  <si>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</si>
  <si>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</si>
  <si>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</si>
  <si>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</si>
  <si>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</si>
  <si>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</si>
  <si>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</si>
  <si>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</si>
  <si>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</si>
  <si>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</si>
  <si>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</si>
  <si>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</si>
  <si>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</si>
  <si>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</si>
  <si>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</si>
  <si>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</si>
  <si>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</si>
  <si>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</si>
  <si>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</si>
  <si>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</si>
  <si>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</si>
  <si>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</si>
  <si>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</si>
  <si>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</si>
  <si>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</si>
  <si>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</si>
  <si>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</si>
  <si>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</si>
  <si>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</si>
  <si>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</si>
  <si>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</si>
  <si>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</si>
  <si>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</si>
  <si>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</si>
  <si>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</si>
  <si>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</si>
  <si>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</si>
  <si>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</si>
  <si>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</si>
  <si>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</si>
  <si>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</si>
  <si>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</si>
  <si>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</si>
  <si>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</si>
  <si>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</si>
  <si>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</si>
  <si>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</si>
  <si>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</si>
  <si>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</si>
  <si>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</si>
  <si>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</si>
  <si>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</si>
  <si>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</si>
  <si>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</si>
  <si>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</si>
  <si>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</si>
  <si>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</si>
  <si>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</si>
  <si>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</si>
  <si>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</si>
  <si>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</si>
  <si>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</si>
  <si>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</si>
  <si>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</si>
  <si>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</si>
  <si>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</si>
  <si>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</si>
  <si>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</si>
  <si>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</si>
  <si>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</si>
  <si>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</si>
  <si>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</si>
  <si>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</si>
  <si>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</si>
  <si>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</si>
  <si>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</si>
  <si>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</si>
  <si>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</si>
  <si>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</si>
  <si>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</si>
  <si>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</si>
  <si>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</si>
  <si>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</si>
  <si>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</si>
  <si>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</si>
  <si>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</si>
  <si>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</si>
  <si>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</si>
  <si>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</si>
  <si>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</si>
  <si>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</si>
  <si>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</si>
  <si>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</si>
  <si>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</si>
  <si>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</si>
  <si>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</si>
  <si>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</si>
  <si>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</si>
  <si>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</si>
  <si>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</si>
  <si>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</si>
  <si>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</si>
  <si>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</si>
  <si>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</si>
  <si>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</si>
  <si>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</si>
  <si>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</si>
  <si>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</si>
  <si>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</si>
  <si>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</si>
  <si>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</si>
  <si>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</si>
  <si>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</si>
  <si>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</si>
  <si>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</si>
  <si>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</si>
  <si>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</si>
  <si>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</si>
  <si>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</si>
  <si>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</si>
  <si>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</si>
  <si>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</si>
  <si>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</si>
  <si>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</si>
  <si>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</si>
  <si>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</si>
  <si>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</si>
  <si>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</si>
  <si>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</si>
  <si>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</si>
  <si>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</si>
  <si>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</si>
  <si>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</si>
  <si>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</si>
  <si>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</si>
  <si>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</si>
  <si>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</si>
  <si>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</si>
  <si>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</si>
  <si>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</si>
  <si>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</si>
  <si>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</si>
  <si>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</si>
  <si>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</si>
  <si>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</si>
  <si>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</si>
  <si>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</si>
  <si>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</si>
  <si>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</si>
  <si>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</si>
  <si>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</si>
  <si>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</si>
  <si>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</si>
  <si>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</si>
  <si>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</si>
  <si>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</si>
  <si>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</si>
  <si>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</si>
  <si>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</si>
  <si>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</si>
  <si>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</si>
  <si>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</si>
  <si>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</si>
  <si>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</si>
  <si>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</si>
  <si>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</si>
  <si>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</si>
  <si>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</si>
  <si>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</si>
  <si>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</si>
  <si>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</si>
  <si>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</si>
  <si>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</si>
  <si>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</si>
  <si>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</si>
  <si>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</si>
  <si>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</si>
  <si>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</si>
  <si>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</si>
  <si>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</si>
  <si>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</si>
  <si>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</si>
  <si>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</si>
  <si>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</si>
  <si>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</si>
  <si>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</si>
  <si>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</si>
  <si>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</si>
  <si>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</si>
  <si>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</si>
  <si>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</si>
  <si>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</si>
  <si>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</si>
  <si>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</si>
  <si>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</si>
  <si>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</si>
  <si>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</si>
  <si>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</si>
  <si>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</si>
  <si>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</si>
  <si>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</si>
  <si>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</si>
  <si>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</si>
  <si>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</si>
  <si>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</si>
  <si>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</si>
  <si>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</si>
  <si>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</si>
  <si>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</si>
  <si>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</si>
  <si>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</si>
  <si>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</si>
  <si>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</si>
  <si>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</si>
  <si>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</si>
  <si>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</si>
  <si>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</si>
  <si>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</si>
  <si>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</si>
  <si>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</si>
  <si>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</si>
  <si>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</si>
  <si>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</si>
  <si>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</si>
  <si>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</si>
  <si>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</si>
  <si>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</si>
  <si>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</si>
  <si>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</si>
  <si>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</si>
  <si>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</si>
  <si>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</si>
  <si>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</si>
  <si>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</si>
  <si>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</si>
  <si>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</si>
  <si>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</si>
  <si>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</si>
  <si>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</si>
  <si>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</si>
  <si>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</si>
  <si>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</si>
  <si>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</si>
  <si>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</si>
  <si>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</si>
  <si>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</si>
  <si>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</si>
  <si>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</si>
  <si>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</si>
  <si>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</si>
  <si>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</si>
  <si>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</si>
  <si>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</si>
  <si>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</si>
  <si>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</si>
  <si>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</si>
  <si>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</si>
  <si>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</si>
  <si>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</si>
  <si>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</si>
  <si>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</si>
  <si>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</si>
  <si>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</si>
  <si>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</si>
  <si>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</si>
  <si>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</si>
  <si>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</si>
  <si>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</si>
  <si>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</si>
  <si>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</si>
  <si>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</si>
  <si>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</si>
  <si>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</si>
  <si>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</si>
  <si>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</si>
  <si>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</si>
  <si>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</si>
  <si>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</si>
  <si>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</si>
  <si>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</si>
  <si>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</si>
  <si>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</si>
  <si>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</si>
  <si>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</si>
  <si>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</si>
  <si>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</si>
  <si>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</si>
  <si>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</si>
  <si>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</si>
  <si>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</si>
  <si>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</si>
  <si>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</si>
  <si>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</si>
  <si>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</si>
  <si>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</si>
  <si>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</si>
  <si>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</si>
  <si>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</si>
  <si>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</si>
  <si>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</si>
  <si>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</si>
  <si>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</si>
  <si>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</si>
  <si>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</si>
  <si>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</si>
  <si>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</si>
  <si>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</si>
  <si>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</si>
  <si>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</si>
  <si>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</si>
  <si>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</si>
  <si>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</si>
  <si>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</si>
  <si>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</si>
  <si>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</si>
  <si>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</si>
  <si>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</si>
  <si>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</si>
  <si>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</si>
  <si>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</si>
  <si>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</si>
  <si>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</si>
  <si>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</si>
  <si>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</si>
  <si>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</si>
  <si>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</si>
  <si>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</si>
  <si>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</si>
  <si>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</si>
  <si>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</si>
  <si>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</si>
  <si>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</si>
  <si>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</si>
  <si>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</si>
  <si>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</si>
  <si>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</si>
  <si>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</si>
  <si>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</si>
  <si>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</si>
  <si>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</si>
  <si>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</si>
  <si>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</si>
  <si>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</si>
  <si>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</si>
  <si>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</si>
  <si>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</si>
  <si>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</si>
  <si>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</si>
  <si>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</si>
  <si>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</si>
  <si>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</si>
  <si>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</si>
  <si>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</si>
  <si>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</si>
  <si>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</si>
  <si>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</si>
  <si>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</si>
  <si>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</si>
  <si>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</si>
  <si>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</si>
  <si>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</si>
  <si>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</si>
  <si>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</si>
  <si>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</si>
  <si>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</si>
  <si>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</si>
  <si>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</si>
  <si>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</si>
  <si>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</si>
  <si>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</si>
  <si>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</si>
  <si>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</si>
  <si>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</si>
  <si>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</si>
  <si>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</si>
  <si>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</si>
  <si>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</si>
  <si>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</si>
  <si>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</si>
  <si>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</si>
  <si>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</si>
  <si>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</si>
  <si>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</si>
  <si>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</si>
  <si>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</si>
  <si>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</si>
  <si>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</si>
  <si>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</si>
  <si>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</si>
  <si>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</si>
  <si>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</si>
  <si>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</si>
  <si>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</si>
  <si>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</si>
  <si>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</si>
  <si>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</si>
  <si>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</si>
  <si>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</si>
  <si>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</si>
  <si>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</si>
  <si>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</si>
  <si>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</si>
  <si>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</si>
  <si>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</si>
  <si>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</si>
  <si>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</si>
  <si>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</si>
  <si>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</si>
  <si>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</si>
  <si>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</si>
  <si>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</si>
  <si>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</si>
  <si>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</si>
  <si>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</si>
  <si>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</si>
  <si>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</si>
  <si>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</si>
  <si>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</si>
  <si>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</si>
  <si>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</si>
  <si>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</si>
  <si>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</si>
  <si>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</si>
  <si>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</si>
  <si>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</si>
  <si>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</si>
  <si>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</si>
  <si>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</si>
  <si>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</si>
  <si>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</si>
  <si>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</si>
  <si>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</si>
  <si>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</si>
  <si>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</si>
  <si>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</si>
  <si>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</si>
  <si>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</si>
  <si>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</si>
  <si>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</si>
  <si>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</si>
  <si>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</si>
  <si>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</si>
  <si>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</si>
  <si>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</si>
  <si>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</si>
  <si>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</si>
  <si>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</si>
  <si>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</si>
  <si>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</si>
  <si>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</si>
  <si>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</si>
  <si>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</si>
  <si>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</si>
  <si>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</si>
  <si>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</si>
  <si>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</si>
  <si>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</si>
  <si>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</si>
  <si>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</si>
  <si>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</si>
  <si>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</si>
  <si>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</si>
  <si>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</si>
  <si>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</si>
  <si>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</si>
  <si>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</si>
  <si>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</si>
  <si>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</si>
  <si>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</si>
  <si>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</si>
  <si>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</si>
  <si>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</si>
  <si>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</si>
  <si>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</si>
  <si>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</si>
  <si>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</si>
  <si>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</si>
  <si>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</si>
  <si>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</si>
  <si>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</si>
  <si>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</si>
  <si>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</si>
  <si>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</si>
  <si>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</si>
  <si>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</si>
  <si>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</si>
  <si>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</si>
  <si>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</si>
  <si>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</si>
  <si>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</si>
  <si>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</si>
  <si>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</si>
  <si>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</si>
  <si>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</si>
  <si>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</si>
  <si>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</si>
  <si>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</si>
  <si>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</si>
  <si>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</si>
  <si>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</si>
  <si>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</si>
  <si>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</si>
  <si>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</si>
  <si>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</si>
  <si>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</si>
  <si>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</si>
  <si>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</si>
  <si>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</si>
  <si>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</si>
  <si>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</si>
  <si>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</si>
  <si>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</si>
  <si>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</si>
  <si>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</si>
  <si>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</si>
  <si>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</si>
  <si>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</si>
  <si>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</si>
  <si>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</si>
  <si>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</si>
  <si>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</si>
  <si>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</si>
  <si>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</si>
  <si>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</si>
  <si>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</si>
  <si>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</si>
  <si>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</si>
  <si>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</si>
  <si>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</si>
  <si>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</si>
  <si>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</si>
  <si>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</si>
  <si>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</si>
  <si>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</si>
  <si>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</si>
  <si>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</si>
  <si>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</si>
  <si>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</si>
  <si>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</si>
  <si>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</si>
  <si>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</si>
  <si>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</si>
  <si>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</si>
  <si>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</si>
  <si>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</si>
  <si>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</si>
  <si>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</si>
  <si>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</si>
  <si>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</si>
  <si>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</si>
  <si>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</si>
  <si>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</si>
  <si>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</si>
  <si>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</si>
  <si>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</si>
  <si>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</si>
  <si>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</si>
  <si>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</si>
  <si>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</si>
  <si>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</si>
  <si>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</si>
  <si>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</si>
  <si>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</si>
  <si>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</si>
  <si>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</si>
  <si>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</si>
  <si>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</si>
  <si>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</si>
  <si>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</si>
  <si>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</si>
  <si>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</si>
  <si>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</si>
  <si>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</si>
  <si>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</si>
  <si>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</si>
  <si>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</si>
  <si>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</si>
  <si>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</si>
  <si>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</si>
  <si>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</si>
  <si>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</si>
  <si>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</si>
  <si>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</si>
  <si>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</si>
  <si>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</si>
  <si>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</si>
  <si>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</si>
  <si>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</si>
  <si>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</si>
  <si>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</si>
  <si>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</si>
  <si>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</si>
  <si>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</si>
  <si>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</si>
  <si>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</si>
  <si>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</si>
  <si>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</si>
  <si>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</si>
  <si>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</si>
  <si>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</si>
  <si>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</si>
  <si>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</si>
  <si>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</si>
  <si>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</si>
  <si>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</si>
  <si>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</si>
  <si>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</si>
  <si>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</si>
  <si>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</si>
  <si>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</si>
  <si>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</si>
  <si>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</si>
  <si>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</si>
  <si>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</si>
  <si>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</si>
  <si>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</si>
  <si>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</si>
  <si>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</si>
  <si>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</si>
  <si>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</si>
  <si>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</si>
  <si>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</si>
  <si>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</si>
  <si>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</si>
  <si>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</si>
  <si>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</si>
  <si>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</si>
  <si>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</si>
  <si>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</si>
  <si>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</si>
  <si>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</si>
  <si>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</si>
  <si>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</si>
  <si>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</si>
  <si>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</si>
  <si>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</si>
  <si>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</si>
  <si>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</si>
  <si>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</si>
  <si>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</si>
  <si>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</si>
  <si>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</si>
  <si>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</si>
  <si>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</si>
  <si>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</si>
  <si>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</si>
  <si>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</si>
  <si>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</si>
  <si>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</si>
  <si>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</si>
  <si>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</si>
  <si>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</si>
  <si>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</si>
  <si>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</si>
  <si>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</si>
  <si>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</si>
  <si>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</si>
  <si>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</si>
  <si>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</si>
  <si>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</si>
  <si>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</si>
  <si>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</si>
  <si>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</si>
  <si>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</si>
  <si>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</si>
  <si>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</si>
  <si>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</si>
  <si>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</si>
  <si>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</si>
  <si>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</si>
  <si>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</si>
  <si>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</si>
  <si>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</si>
  <si>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</si>
  <si>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</si>
  <si>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</si>
  <si>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</si>
  <si>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</si>
  <si>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</si>
  <si>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</si>
  <si>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</si>
  <si>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</si>
  <si>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</si>
  <si>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</si>
  <si>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</si>
  <si>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</si>
  <si>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</si>
  <si>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</si>
  <si>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</si>
  <si>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</si>
  <si>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</si>
  <si>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</si>
  <si>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</si>
  <si>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</si>
  <si>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</si>
  <si>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</si>
  <si>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</si>
  <si>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</si>
  <si>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</si>
  <si>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</si>
  <si>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</si>
  <si>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</si>
  <si>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</si>
  <si>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</si>
  <si>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</si>
  <si>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</si>
  <si>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</si>
  <si>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</si>
  <si>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</si>
  <si>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</si>
  <si>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</si>
  <si>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</si>
  <si>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</si>
  <si>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</si>
  <si>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</si>
  <si>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</si>
  <si>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</si>
  <si>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</si>
  <si>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</si>
  <si>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</si>
  <si>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</si>
  <si>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</si>
  <si>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</si>
  <si>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</si>
  <si>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</si>
  <si>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</si>
  <si>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</si>
  <si>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</si>
  <si>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</si>
  <si>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</si>
  <si>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</si>
  <si>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</si>
  <si>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</si>
  <si>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</si>
  <si>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</si>
  <si>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</si>
  <si>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</si>
  <si>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</si>
  <si>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</si>
  <si>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</si>
  <si>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</si>
  <si>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</si>
  <si>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</si>
  <si>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</si>
  <si>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</si>
  <si>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</si>
  <si>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</si>
  <si>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</si>
  <si>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</si>
  <si>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</si>
  <si>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</si>
  <si>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</si>
  <si>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</si>
  <si>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</si>
  <si>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</si>
  <si>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</si>
  <si>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</si>
  <si>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</si>
  <si>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</si>
  <si>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</si>
  <si>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</si>
  <si>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</si>
  <si>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</si>
  <si>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</si>
  <si>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</si>
  <si>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</si>
  <si>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</si>
  <si>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</si>
  <si>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</si>
  <si>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</si>
  <si>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</si>
  <si>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</si>
  <si>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</si>
  <si>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</si>
  <si>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</si>
  <si>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</si>
  <si>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</si>
  <si>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</si>
  <si>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</si>
  <si>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</si>
  <si>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</si>
  <si>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</si>
  <si>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</si>
  <si>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</si>
  <si>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</si>
  <si>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</si>
  <si>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</si>
  <si>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</si>
  <si>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</si>
  <si>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</si>
  <si>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</si>
  <si>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</si>
  <si>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</si>
  <si>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</si>
  <si>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</si>
  <si>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</si>
  <si>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</si>
  <si>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</si>
  <si>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</si>
  <si>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</si>
  <si>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</si>
  <si>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</si>
  <si>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</si>
  <si>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</si>
  <si>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</si>
  <si>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</si>
  <si>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</si>
  <si>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</si>
  <si>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</si>
  <si>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</si>
  <si>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</si>
  <si>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</si>
  <si>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</si>
  <si>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</si>
  <si>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</si>
  <si>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</si>
  <si>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</si>
  <si>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</si>
  <si>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</si>
  <si>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</si>
  <si>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</si>
  <si>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</si>
  <si>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</si>
  <si>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</si>
  <si>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</si>
  <si>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</si>
  <si>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</si>
  <si>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</si>
  <si>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</si>
  <si>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</si>
  <si>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</si>
  <si>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</si>
  <si>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</si>
  <si>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</si>
  <si>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</si>
  <si>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</si>
  <si>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</si>
  <si>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</si>
  <si>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</si>
  <si>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</si>
  <si>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</si>
  <si>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</si>
  <si>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</si>
  <si>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</si>
  <si>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</si>
  <si>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</si>
  <si>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</si>
  <si>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</si>
  <si>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</si>
  <si>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</si>
  <si>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</si>
  <si>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</si>
  <si>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</si>
  <si>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</si>
  <si>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</si>
  <si>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</si>
  <si>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</si>
  <si>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</si>
  <si>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</si>
  <si>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</si>
  <si>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</si>
  <si>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</si>
  <si>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</si>
  <si>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</si>
  <si>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</si>
  <si>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</si>
  <si>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</si>
  <si>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</si>
  <si>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</si>
  <si>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</si>
  <si>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</si>
  <si>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</si>
  <si>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</si>
  <si>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</si>
  <si>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</si>
  <si>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</si>
  <si>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</si>
  <si>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</si>
  <si>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</si>
  <si>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</si>
  <si>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</si>
  <si>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</si>
  <si>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</si>
  <si>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</si>
  <si>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</si>
  <si>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</si>
  <si>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</si>
  <si>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</si>
  <si>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</si>
  <si>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</si>
  <si>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</si>
  <si>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</si>
  <si>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</si>
  <si>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</si>
  <si>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</si>
  <si>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</si>
  <si>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</si>
  <si>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</si>
  <si>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</si>
  <si>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</si>
  <si>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</si>
  <si>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</si>
  <si>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</si>
  <si>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</si>
  <si>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</si>
  <si>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</si>
  <si>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</si>
  <si>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</si>
  <si>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</si>
  <si>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</si>
  <si>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</si>
  <si>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</si>
  <si>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</si>
  <si>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</si>
  <si>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</si>
  <si>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</si>
  <si>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</si>
  <si>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</si>
  <si>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</si>
  <si>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</si>
  <si>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</si>
  <si>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</si>
  <si>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</si>
  <si>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</si>
  <si>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</si>
  <si>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</si>
  <si>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</si>
  <si>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</si>
  <si>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</si>
  <si>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</si>
  <si>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</si>
  <si>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</si>
  <si>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</si>
  <si>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</si>
  <si>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</si>
  <si>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</si>
  <si>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</si>
  <si>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</si>
  <si>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</si>
  <si>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</si>
  <si>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</si>
  <si>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</si>
  <si>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</si>
  <si>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</si>
  <si>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</si>
  <si>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</si>
  <si>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</si>
  <si>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</si>
  <si>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</si>
  <si>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</si>
  <si>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</si>
  <si>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</si>
  <si>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</si>
  <si>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</si>
  <si>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</si>
  <si>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</si>
  <si>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</si>
  <si>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</si>
  <si>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</si>
  <si>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</si>
  <si>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</si>
  <si>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</si>
  <si>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</si>
  <si>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</si>
  <si>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</si>
  <si>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</si>
  <si>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</si>
  <si>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</si>
  <si>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</si>
  <si>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</si>
  <si>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</si>
  <si>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</si>
  <si>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</si>
  <si>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</si>
  <si>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</si>
  <si>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</si>
  <si>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</si>
  <si>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</si>
  <si>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</si>
  <si>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</si>
  <si>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</si>
  <si>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</si>
  <si>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</si>
  <si>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</si>
  <si>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</si>
  <si>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</si>
  <si>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</si>
  <si>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</si>
  <si>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</si>
  <si>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</si>
  <si>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</si>
  <si>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</si>
  <si>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</si>
  <si>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</si>
  <si>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</si>
  <si>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</si>
  <si>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</si>
  <si>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</si>
  <si>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</si>
  <si>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</si>
  <si>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</si>
  <si>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</si>
  <si>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</si>
  <si>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</si>
  <si>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</si>
  <si>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</si>
  <si>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</si>
  <si>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</si>
  <si>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</si>
  <si>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</si>
  <si>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</si>
  <si>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</si>
  <si>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</si>
  <si>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</si>
  <si>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</si>
  <si>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</si>
  <si>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</si>
  <si>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</si>
  <si>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</si>
  <si>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</si>
  <si>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</si>
  <si>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</si>
  <si>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</si>
  <si>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</si>
  <si>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</si>
  <si>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</si>
  <si>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</si>
  <si>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</si>
  <si>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</si>
  <si>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</si>
  <si>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</si>
  <si>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</si>
  <si>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</si>
  <si>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</si>
  <si>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</si>
  <si>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</si>
  <si>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</si>
  <si>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</si>
  <si>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</si>
  <si>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</si>
  <si>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</si>
  <si>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</si>
  <si>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</si>
  <si>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</si>
  <si>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</si>
  <si>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</si>
  <si>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</si>
  <si>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</si>
  <si>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</si>
  <si>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</si>
  <si>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</si>
  <si>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</si>
  <si>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</si>
  <si>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</si>
  <si>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</si>
  <si>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</si>
  <si>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</si>
  <si>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</si>
  <si>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</si>
  <si>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</si>
  <si>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</si>
  <si>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</si>
  <si>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</si>
  <si>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</si>
  <si>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</si>
  <si>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</si>
  <si>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</si>
  <si>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</si>
  <si>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</si>
  <si>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</si>
  <si>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</si>
  <si>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</si>
  <si>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</si>
  <si>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</si>
  <si>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</si>
  <si>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</si>
  <si>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Sum of Sum of VIGENTE</t>
  </si>
  <si>
    <t xml:space="preserve">      Ejecución 1ro de enero - 05 de septiembre de 2025 (fecha de imputación)</t>
  </si>
  <si>
    <t>Ejecución 1ro de enero - 08 de septiembre de 2025 (fecha de registro)</t>
  </si>
  <si>
    <t>Ejecución 1ro de enero - 05 de septiembre de 2025*</t>
  </si>
  <si>
    <t>* Fecha de imputación al 05 de septiembre de 2025 y fecha de registro al 08 de septiembre de 2025. La fecha de imputación representa los gastos o ingresos en el momento de su ejecución, mientras que la fecha de registro representa el momento de su registro en el sistema, en la medida que se van regularizando los pagos.</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</si>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</sst>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2">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166" fontId="40" fillId="0" borderId="0" xfId="0" applyNumberFormat="1" applyFont="1" applyAlignment="1">
      <alignment horizontal="left" indent="3"/>
    </xf>
    <xf numFmtId="176" fontId="53" fillId="3" borderId="0" xfId="1" applyNumberFormat="1" applyFont="1" applyFill="1" applyBorder="1" applyAlignment="1">
      <alignment horizontal="right" vertical="center" wrapText="1"/>
    </xf>
    <xf numFmtId="166" fontId="40" fillId="0" borderId="0" xfId="0" applyNumberFormat="1" applyFont="1" applyAlignment="1">
      <alignment horizontal="right" indent="3"/>
    </xf>
    <xf numFmtId="49" fontId="47" fillId="2" borderId="0" xfId="0" applyNumberFormat="1" applyFont="1" applyFill="1" applyAlignment="1">
      <alignment horizontal="center" vertical="center"/>
    </xf>
    <xf numFmtId="0" fontId="57" fillId="0" borderId="0" xfId="0" applyFont="1" applyAlignment="1">
      <alignment vertical="top"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microsoft.com/office/2017/10/relationships/person" Target="persons/perso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198383</xdr:colOff>
      <xdr:row>4</xdr:row>
      <xdr:rowOff>86574</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13533" y="1077174"/>
          <a:ext cx="1576228" cy="806872"/>
        </a:xfrm>
        <a:prstGeom prst="rect">
          <a:avLst/>
        </a:prstGeom>
      </xdr:spPr>
    </xdr:pic>
    <xdr:clientData/>
  </xdr:oneCellAnchor>
  <xdr:twoCellAnchor editAs="oneCell">
    <xdr:from>
      <xdr:col>0</xdr:col>
      <xdr:colOff>190500</xdr:colOff>
      <xdr:row>3</xdr:row>
      <xdr:rowOff>85725</xdr:rowOff>
    </xdr:from>
    <xdr:to>
      <xdr:col>0</xdr:col>
      <xdr:colOff>1960078</xdr:colOff>
      <xdr:row>8</xdr:row>
      <xdr:rowOff>92262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1259205</xdr:colOff>
      <xdr:row>2</xdr:row>
      <xdr:rowOff>238035</xdr:rowOff>
    </xdr:from>
    <xdr:to>
      <xdr:col>8</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554145</xdr:colOff>
      <xdr:row>3</xdr:row>
      <xdr:rowOff>30692</xdr:rowOff>
    </xdr:from>
    <xdr:to>
      <xdr:col>5</xdr:col>
      <xdr:colOff>879072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1190624</xdr:colOff>
      <xdr:row>2</xdr:row>
      <xdr:rowOff>55246</xdr:rowOff>
    </xdr:from>
    <xdr:to>
      <xdr:col>4</xdr:col>
      <xdr:colOff>208281</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981949" y="683896"/>
          <a:ext cx="1627507" cy="861093"/>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787765" y="817246"/>
          <a:ext cx="1828800" cy="1013459"/>
        </a:xfrm>
        <a:prstGeom prst="rect">
          <a:avLst/>
        </a:prstGeom>
      </xdr:spPr>
    </xdr:pic>
    <xdr:clientData/>
  </xdr:twoCellAnchor>
  <xdr:twoCellAnchor editAs="oneCell">
    <xdr:from>
      <xdr:col>0</xdr:col>
      <xdr:colOff>600075</xdr:colOff>
      <xdr:row>2</xdr:row>
      <xdr:rowOff>78105</xdr:rowOff>
    </xdr:from>
    <xdr:to>
      <xdr:col>2</xdr:col>
      <xdr:colOff>1160979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205740</xdr:colOff>
      <xdr:row>2</xdr:row>
      <xdr:rowOff>123825</xdr:rowOff>
    </xdr:from>
    <xdr:to>
      <xdr:col>4</xdr:col>
      <xdr:colOff>591130</xdr:colOff>
      <xdr:row>6</xdr:row>
      <xdr:rowOff>169545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921365" y="752475"/>
          <a:ext cx="1678885" cy="8686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797304</xdr:colOff>
      <xdr:row>2</xdr:row>
      <xdr:rowOff>125730</xdr:rowOff>
    </xdr:from>
    <xdr:to>
      <xdr:col>5</xdr:col>
      <xdr:colOff>474347</xdr:colOff>
      <xdr:row>6</xdr:row>
      <xdr:rowOff>205740</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22079" y="878205"/>
          <a:ext cx="1742063" cy="912495"/>
        </a:xfrm>
        <a:prstGeom prst="rect">
          <a:avLst/>
        </a:prstGeom>
      </xdr:spPr>
    </xdr:pic>
    <xdr:clientData/>
  </xdr:twoCellAnchor>
  <xdr:twoCellAnchor editAs="oneCell">
    <xdr:from>
      <xdr:col>0</xdr:col>
      <xdr:colOff>311313</xdr:colOff>
      <xdr:row>1</xdr:row>
      <xdr:rowOff>369687</xdr:rowOff>
    </xdr:from>
    <xdr:to>
      <xdr:col>2</xdr:col>
      <xdr:colOff>626745</xdr:colOff>
      <xdr:row>6</xdr:row>
      <xdr:rowOff>190500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13" y="722112"/>
          <a:ext cx="184705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09.464176273148" createdVersion="8" refreshedVersion="8" minRefreshableVersion="3" recordCount="9897" xr:uid="{BB22E532-B7F7-4182-AE9C-11B046F3D4E6}">
  <cacheSource type="worksheet">
    <worksheetSource ref="A1:U9898"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31"/>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5.2386894822120667E-10" maxValue="85903665448.699997"/>
    </cacheField>
    <cacheField name="Suma de DEVENGADO" numFmtId="0">
      <sharedItems containsSemiMixedTypes="0" containsString="0" containsNumber="1" minValue="0" maxValue="61114258272.269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9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99983141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91649997"/>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341949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0820932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28267506"/>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39750003"/>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25557003"/>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5024997"/>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26465517"/>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80737506"/>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33675003"/>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2520004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2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6450003"/>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1874997"/>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6750009"/>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4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2887506"/>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268756"/>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0596571"/>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952501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594918857.8000002"/>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92340446.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190442656.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07635333.67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448691353.06999987"/>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58783903.519999996"/>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40587725.51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49164065.58000001"/>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57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27186246.56999999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03409941.25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42079995.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75110820.08000001"/>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4586410.35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12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8132657.0999999996"/>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27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6327639.740000000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33137.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87426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19432623.6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2197947"/>
    <n v="330200868.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23000000"/>
    <n v="11361801.55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400000"/>
    <n v="1075892.6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40000000"/>
    <n v="21495500.9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5328536"/>
    <n v="50143498.11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9068000"/>
    <n v="6935973.54999999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5019096"/>
    <n v="432726.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539800"/>
    <n v="2323026.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5422000"/>
    <n v="24841334.62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333000"/>
    <n v="1062634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4000000"/>
    <n v="7849893.07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8440000"/>
    <n v="4139101.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9820000"/>
    <n v="653595.2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1584184.57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590000"/>
    <n v="1055647.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985513.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48062.139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41510.9599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2172101.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1470200"/>
    <n v="10196536.51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046320928.15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6310111.9000001"/>
    <n v="144985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33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6"/>
    <n v="152315543.2099998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17424394.51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2524253.00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2876005.1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80419259"/>
    <n v="16675463.6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19628777.54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25181466"/>
    <n v="4878421.48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61618705.140000001"/>
    <n v="25653930.1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1232708.39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1785903.78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5295200"/>
    <n v="556167.06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4593748.8"/>
    <n v="1502112.7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8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75058.95000000001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709348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2136992.4"/>
    <n v="7508141.1699999971"/>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108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2100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309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20837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22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1712769"/>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61957796.76000005"/>
    <n v="220505047.5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87362636.579999998"/>
    <n v="44984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535880.219999999"/>
    <n v="33565350.54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0592585.63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501798.960000001"/>
    <n v="4639723.6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654860"/>
    <n v="277549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395187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464593.799999999"/>
    <n v="7240403.129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75000"/>
    <n v="505147.0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1736367"/>
    <n v="5902027.910000000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351137.9000000004"/>
    <n v="193444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06459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5167413.8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22895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89998.010000000009"/>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160843.5"/>
    <n v="53407.839999999997"/>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5367729.33"/>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49097.8599999994"/>
    <n v="2942407.9100000006"/>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26437063.88"/>
    <n v="309948852.09000003"/>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2084669.12"/>
    <n v="69553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71110199.959999993"/>
    <n v="45933291.02000000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45244607.270000003"/>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13045119"/>
    <n v="6607788.44000000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8366560"/>
    <n v="8804021.0599999987"/>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3732500"/>
    <n v="498167.4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7798635"/>
    <n v="8912633.539999999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431318.41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7841224.57"/>
    <n v="4404580.8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51859328.560000002"/>
    <n v="20055465.37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423500"/>
    <n v="6005391.060000000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6067450"/>
    <n v="1495573.8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952681"/>
    <n v="97232"/>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3112200"/>
    <n v="854334.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833800"/>
    <n v="535210.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703248"/>
    <n v="485922.29"/>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8898931"/>
    <n v="8569369.4999999981"/>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31241146"/>
    <n v="7116181.3600000031"/>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1007500"/>
    <n v="21514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5007220"/>
    <n v="25662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7945694"/>
    <n v="2466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6177580"/>
    <n v="373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4349331.24"/>
    <n v="3280263.2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394789.2400000002"/>
    <n v="3891119.569999998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28977.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5088734"/>
    <n v="15603952.96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4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3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10000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9600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52410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30000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2277101"/>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3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1682872"/>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33985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48675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225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956400"/>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2910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710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31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83107.48"/>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7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660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0225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34199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085500"/>
    <n v="156160.3200000000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20333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15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2824"/>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15802.4800000004"/>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000000"/>
    <n v="2269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25007.5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50000"/>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299717.07999998"/>
    <n v="181923681.8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63048.099999994"/>
    <n v="37175783.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25771918.23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8958642.690000003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5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495493.5999999996"/>
    <n v="6766126.58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750000"/>
    <n v="1763280.6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41615318"/>
    <n v="18628886.08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2216145"/>
    <n v="18197996.77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657200"/>
    <n v="5267705.650000001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17311772.40000001"/>
    <n v="32599882.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1103051.7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3388420"/>
    <n v="141569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3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4150000"/>
    <n v="16673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700000"/>
    <n v="296787.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56158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2337581.27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0398622"/>
    <n v="8049676.509999999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200000"/>
    <n v="49657.7"/>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1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22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5111743"/>
    <n v="413670348.6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8022420"/>
    <n v="60463496.03999997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8556846"/>
    <n v="60304214.40000002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73473574.2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19765377.229999997"/>
    <n v="11481484.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07661456"/>
    <n v="134109468.58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91913300"/>
    <n v="130648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76101806"/>
    <n v="37215606.09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74800000"/>
    <n v="69780955.46000000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3674391.859999999"/>
    <n v="24936391.48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28619164.48000008"/>
    <n v="211942969.12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8723646.110000014"/>
    <n v="36528706.44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62513602.960000008"/>
    <n v="59238577.71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284906.6599999992"/>
    <n v="2344478.80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9255071.5199999996"/>
    <n v="1479475.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18055967"/>
    <n v="115026689.45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1945000"/>
    <n v="19476476.86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1178672.41"/>
    <n v="25024049.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27636633.44999999"/>
    <n v="88704527.61999997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613467484.98999977"/>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265818073.93999997"/>
    <n v="193173479.49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18183787.03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2683378.86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6011127.950000000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87933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8999995"/>
    <n v="196833093.3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09999998"/>
    <n v="27598545.059999991"/>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25732692.39000000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16215857.500000002"/>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8831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87166559.04999999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6800000"/>
    <n v="12590454.5500000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6070000"/>
    <n v="5613631.8300000001"/>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37575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266228.5299999993"/>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1956192354.7399998"/>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143886.96"/>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9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9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58137.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9735419.8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0239006"/>
    <n v="64496280.85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37661040"/>
    <n v="215740777.78000006"/>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9711978"/>
    <n v="235053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24014281.060000014"/>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53156"/>
    <n v="5397035.81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2131000"/>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8491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3564329"/>
    <n v="17176291.1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6466236.3499999996"/>
    <n v="4473909.27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27348205"/>
    <n v="14464265.8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16407095.439999998"/>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2625475"/>
    <n v="11278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1144380"/>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0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35144384.719999999"/>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260507.359999999"/>
    <n v="10592686.61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5022638.96000001"/>
    <n v="68942346.19999998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718244899.55999994"/>
    <n v="513731462.7400001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479051900.44"/>
    <n v="291487316.4699999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7550000"/>
    <n v="77430515.81000001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219591000"/>
    <n v="141722514.76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54400000"/>
    <n v="8819002.4300000016"/>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5500000"/>
    <n v="4808513.2299999995"/>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289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7400000"/>
    <n v="8132747.7599999988"/>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26515000"/>
    <n v="95577026.780000001"/>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07600000"/>
    <n v="106171121.8500000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57464000"/>
    <n v="4796316.3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2590000"/>
    <n v="57455624.430000007"/>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56633000"/>
    <n v="47041616.02999999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9845000"/>
    <n v="22707235.330000006"/>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420000"/>
    <n v="2790597.310000000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6520000"/>
    <n v="14859821.25000000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555000"/>
    <n v="1386702.049999999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150000"/>
    <n v="2864113.1499999994"/>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57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8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900000"/>
    <n v="1875502.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13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995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4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1025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10000"/>
    <n v="23795817.73"/>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1062000"/>
    <n v="268683.82"/>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255000"/>
    <n v="5771323.8199999994"/>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8829191"/>
    <n v="18706310.13000000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4969758"/>
    <n v="30301381.37999999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190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4424372.999999999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940000"/>
    <n v="1611370.83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3530776.40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71500"/>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798892.7799999993"/>
    <n v="20191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5062800.4000000004"/>
    <n v="1582794.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7197368"/>
    <n v="71794352.18999998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8562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245742"/>
    <n v="10432166.53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9417000"/>
    <n v="5783280.54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865964"/>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4495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50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2684577.0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1743937.54"/>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5371200"/>
    <n v="4372792.7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361398"/>
    <n v="28294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106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96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21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204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8867704"/>
    <n v="1848174.05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743120"/>
    <n v="27865331.54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8084261"/>
    <n v="961898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4154111.93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360000"/>
    <n v="3872243.099999998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165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12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7967809"/>
    <n v="2512680.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484000"/>
    <n v="1963263.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9045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47470383"/>
    <n v="1368165209.229999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0138000"/>
    <n v="134290718.43999997"/>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1247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191901512.18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207675706"/>
    <n v="99539905.04999998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6500000"/>
    <n v="1207015.7"/>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5000000"/>
    <n v="30421122.49999999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3360000"/>
    <n v="1907390.0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91360304.200000003"/>
    <n v="21756838.05999999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4500000"/>
    <n v="32139900.279999997"/>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31218200"/>
    <n v="8874254.83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12314178.99000001"/>
    <n v="67017924.07999999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5596979.839999996"/>
    <n v="2851393.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18000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4786931.799999997"/>
    <n v="4690972.9300000006"/>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118000"/>
    <n v="552602.2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3678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5350053.09"/>
    <n v="1428770.4500000002"/>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4615000"/>
    <n v="1259216.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840869.04"/>
    <n v="1296343.07"/>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5282891.019999996"/>
    <n v="54889189.83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3719678.630000003"/>
    <n v="15328234.549999997"/>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3328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377844.6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3541864.11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378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017524.41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4125841.71"/>
    <n v="733227.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604961.7999999998"/>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3349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8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137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530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8124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48986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475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2246421.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59391970.53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313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3834622.079999998"/>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2472804.129999999"/>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3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250429.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417200"/>
    <n v="83337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9547100"/>
    <n v="11594740.369999997"/>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376345.4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10149767"/>
    <n v="5825788.510000001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3702267"/>
    <n v="2192298.31"/>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0000"/>
    <n v="285162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30000"/>
    <n v="720206.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23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2125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4455905.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7707725"/>
    <n v="2825541.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9999112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1368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4814637.31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5126497.17999999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7315360"/>
    <n v="3921446.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8307556"/>
    <n v="2609624.86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12077990"/>
    <n v="947581.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6030084"/>
    <n v="1389647.85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036915.6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5560000"/>
    <n v="126697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37457400"/>
    <n v="13604002.4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1363120"/>
    <n v="8733793.23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36200"/>
    <n v="459084.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5845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67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3338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45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9455950"/>
    <n v="6212679.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093533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2971824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1471838.69999999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5553508.4800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6319106.81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4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47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12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37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734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915383.3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49393045"/>
    <n v="446268545.38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9576865"/>
    <n v="49003204.53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66479983.71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8375149.7700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188000"/>
    <n v="6405897.909999999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54000000"/>
    <n v="30192226.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968299.1"/>
    <n v="1609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8615744"/>
    <n v="19611350.87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19010555.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6810000"/>
    <n v="6093545.980000001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86261997"/>
    <n v="43020518.39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34900000"/>
    <n v="19389542.82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47074673"/>
    <n v="39809255.57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792100"/>
    <n v="171367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55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460236.9"/>
    <n v="222898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700000"/>
    <n v="911724.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500000"/>
    <n v="619378.3699999998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5140000"/>
    <n v="20718349.600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57810000"/>
    <n v="23443276.56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7567679.81000001"/>
    <n v="19925638.84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9557696.520000003"/>
    <n v="10513513.3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96550.93"/>
    <n v="6780792.04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2435860.82"/>
    <n v="8811144.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888774.979999997"/>
    <n v="11264908.7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0008851.900000002"/>
    <n v="3667257.6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2230449.109999999"/>
    <n v="7423595.5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345899.680000002"/>
    <n v="7022714.799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0909140.059999999"/>
    <n v="4085595.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76041543.269999996"/>
    <n v="40227304.64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9237332.75"/>
    <n v="285203176.6199998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578045.81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46404.06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23864.41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799999991"/>
    <n v="4377401.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79257317.870000005"/>
    <n v="37897508.12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84"/>
    <n v="2908395.90999999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587139.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899999997"/>
    <n v="1036783.09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754048.13"/>
    <n v="1346186.10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1698591.10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560723.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18042.77"/>
    <n v="1135067.77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0999999999"/>
    <n v="1056804.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699999997"/>
    <n v="624687.51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19999999"/>
    <n v="6131779.04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70000006"/>
    <n v="43171712.34000004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0504627.87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101141.069999999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2422454.0500000003"/>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721179.1"/>
    <n v="349367.1600000000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413784"/>
    <n v="8848045.29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624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812911"/>
    <n v="2948233.7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3698183.3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1702741.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8450344.80000000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8763725.80000000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1433143.9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1922748.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9322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9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264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399538.98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16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330264"/>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28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
    <n v="344026.4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2617121"/>
    <n v="323779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743000"/>
    <n v="403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4840281.41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384478.22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1529947.95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32893.9000000001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19207308.350000001"/>
    <n v="11704543.35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065055.14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191560.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728640"/>
    <n v="114917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
    <n v="7544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3425609.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29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488811"/>
    <n v="167042044.56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6304650"/>
    <n v="24024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25127116.51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0838176.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840886.1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00000"/>
    <n v="12860674.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4820518.640000001"/>
    <n v="9800210.279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2449842.8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83775.5999999996"/>
    <n v="4701686.42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07479077.40000001"/>
    <n v="34022368.2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27468974"/>
    <n v="7123776.83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79365"/>
    <n v="931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725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2361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10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514190"/>
    <n v="1440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262117"/>
    <n v="44637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10297010"/>
    <n v="3553511.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14708513"/>
    <n v="78253682.41999998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303251"/>
    <n v="1720274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0926384.6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2266261.83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885600"/>
    <n v="457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63781"/>
    <n v="222747.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208000"/>
    <n v="1085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1362540"/>
    <n v="87529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711192"/>
    <n v="466865.9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13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396650"/>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5103"/>
    <n v="7056.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4260846"/>
    <n v="3159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2734082"/>
    <n v="1515927.36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064558"/>
    <n v="130089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24962.65000000005"/>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391890537.24000001"/>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5750487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
    <n v="58218120.53000000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27288459.25000000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535067.8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2200000"/>
    <n v="10084184.51"/>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7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38668000"/>
    <n v="18822080.07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4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5160404.550000001"/>
    <n v="3506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8865300"/>
    <n v="3262196.57"/>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1552615445.8899999"/>
    <n v="900757250.68999994"/>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440000000"/>
    <n v="462362549.25000006"/>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3789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6751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325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6870915"/>
    <n v="1006480.4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16472756"/>
    <n v="29580235.82999999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0523609.439999998"/>
    <n v="32619441.87999999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92865600"/>
    <n v="3403971.0799999996"/>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5236173.87999998"/>
    <n v="77385956.10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8886644"/>
    <n v="13114382.63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79999999"/>
    <n v="10761331.46000000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6625272.5399999982"/>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6402360"/>
    <n v="1828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2692627.16"/>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5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3590353.3499999996"/>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319250.7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9678429"/>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517148.8200000003"/>
    <n v="2042500.8099999998"/>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00131.1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512952.7999999998"/>
    <n v="1687543.6"/>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3736049.48"/>
    <n v="1685948.76"/>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565062.19999999995"/>
    <n v="12991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4985532"/>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358202"/>
    <n v="118980.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875895.15999999992"/>
    <n v="362007.80999999994"/>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6246667"/>
    <n v="10149450.0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422474.7800000003"/>
    <n v="4847452.0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8433"/>
    <n v="80474764.090000004"/>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735914"/>
    <n v="958718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2075265.41"/>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6928"/>
    <n v="5905723.519999998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561228"/>
    <n v="330784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60000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810000"/>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9825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7169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74653"/>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22785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85567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431800"/>
    <n v="8539672.1400000006"/>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981900"/>
    <n v="1760557.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959167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112071.7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302239.09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21400"/>
    <n v="951324.2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20100000"/>
    <n v="10665758.44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54496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524678.7800000012"/>
    <n v="5503331.12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789811.8799999998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726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4175000"/>
    <n v="3286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850000"/>
    <n v="1414817.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389323"/>
    <n v="908035.7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3500000"/>
    <n v="1566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780000"/>
    <n v="268046.8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2592785.2199999997"/>
    <n v="236867.5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003499.73"/>
    <n v="18541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752186.2699999996"/>
    <n v="5254388.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2767956.05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258000"/>
    <n v="1459009.0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381267.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64068"/>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7742148.17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708000"/>
    <n v="3352646.3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742009.2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833923.199999999"/>
    <n v="10971370.8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67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216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66118599.29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343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9753961.08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4656979.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1184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610000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97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2376000"/>
    <n v="1819767.7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206285"/>
    <n v="5073404.94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5056231"/>
    <n v="4939804.07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4555000"/>
    <n v="1685840.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1562500"/>
    <n v="9166418.53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4200000"/>
    <n v="1299219.7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4065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835000"/>
    <n v="501723.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350000"/>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378028"/>
    <n v="911534.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35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795920"/>
    <n v="88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318333"/>
    <n v="5571027.53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60597044.58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0399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
    <n v="9158303.25000000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3832449.030000001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97702000"/>
    <n v="46876268.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1163635.2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4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691027.0399999991"/>
    <n v="2823286.3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100000005"/>
    <n v="4517475.269999998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905380.86"/>
    <n v="775775.1200000001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4291954.79"/>
    <n v="1715903.94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9962251"/>
    <n v="2970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532970"/>
    <n v="343256.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2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419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545000"/>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1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48240"/>
    <n v="3768027.7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461925"/>
    <n v="1077493.6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7999997"/>
    <n v="175802075.90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34388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25262367.08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3039244.01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270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3127915"/>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3997201"/>
    <n v="4141744.7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2965380.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288289"/>
    <n v="3596508.399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26199861"/>
    <n v="5400387.43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7300000"/>
    <n v="1870188.84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43450"/>
    <n v="438065.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2850325.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340033"/>
    <n v="1360714.279999999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326000"/>
    <n v="111159301.24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2997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5168832.7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1193066"/>
    <n v="9894647.109999997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84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8913500"/>
    <n v="152464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3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7057577"/>
    <n v="29392860.01999998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22600000"/>
    <n v="5029960.809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5023728.380000003"/>
    <n v="12848409.4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3203000"/>
    <n v="18107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549875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75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492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6996500"/>
    <n v="8566176.619999999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628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804584"/>
    <n v="35352429.88000000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30270377"/>
    <n v="10895532.60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70000"/>
    <n v="4340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663289.12000000011"/>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2086500"/>
    <n v="34948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55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1728980830"/>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55355990"/>
    <n v="48353793.43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772889.5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068515.48"/>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00000002"/>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0000000012"/>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3310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8289574.679999992"/>
    <n v="18462764.0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666309485"/>
    <n v="523293113.20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37603217"/>
    <n v="118704454.85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404898.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102565714"/>
    <n v="65766752.2200000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75927217.159999996"/>
    <n v="75833903.9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1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7305880"/>
    <n v="19495760.9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7688068"/>
    <n v="13215155.33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7289090.240000000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6945022"/>
    <n v="70883586.87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73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17739896"/>
    <n v="114009987.23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66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56231046.329999998"/>
    <n v="15667573.36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2613602.7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46840029.340000004"/>
    <n v="16307495.76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76542195"/>
    <n v="19342940.7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79446622"/>
    <n v="46283604.23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4998405"/>
    <n v="2410679.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4866390"/>
    <n v="225769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4900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1450668"/>
    <n v="1081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13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39922080"/>
    <n v="3237255.1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61105955"/>
    <n v="19863495.57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5384500"/>
    <n v="5029012.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1049244"/>
    <n v="2891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139483208"/>
    <n v="602294057.4199999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02215406"/>
    <n v="58324362.94999999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2757296"/>
    <n v="6846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9372261"/>
    <n v="90760755.56000016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4364493"/>
    <n v="29716663.66000005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09620947.03"/>
    <n v="57040399.18000000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4017752"/>
    <n v="9575276.349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8197"/>
    <n v="125777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69967668"/>
    <n v="41610654.43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46721797"/>
    <n v="40725563.54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3109076.850000001"/>
    <n v="1547109.4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6662435.329999998"/>
    <n v="13739882.11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0151476.149999999"/>
    <n v="34862697.2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605838.67"/>
    <n v="2025316.27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23340243.030000001"/>
    <n v="1393070.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5244701"/>
    <n v="557851.2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8342251"/>
    <n v="395701.67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138691"/>
    <n v="188352.42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1139946.329999998"/>
    <n v="10197540.13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71052989.680000007"/>
    <n v="12620161.060000004"/>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6854650"/>
    <n v="11531925.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2394396"/>
    <n v="1723189.7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51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98461522"/>
    <n v="218835656.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0493183883.760002"/>
    <n v="12832632055.79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073331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631067716"/>
    <n v="3502996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1209117.0100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758599556"/>
    <n v="1802242374.499999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2477120"/>
    <n v="211436176.7800000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5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821273.0999999987"/>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8335800"/>
    <n v="4268659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4058642.8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1491171.589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5000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06758710"/>
    <n v="17116648.8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544404"/>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915507948.74000001"/>
    <n v="564371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7918790.2300000004"/>
    <n v="1377743.05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40890512"/>
    <n v="22451764.5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3653523"/>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53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6143568"/>
    <n v="196584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43350589.80000001"/>
    <n v="97045639.18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10535961.9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435530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31751091.19999999"/>
    <n v="105380402.7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6552647.289999999"/>
    <n v="5579313.1700000009"/>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03550"/>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636308.19000000006"/>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10653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41976.189999998"/>
    <n v="37702292.95999999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470658.270000001"/>
    <n v="10002976.5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8224164"/>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930403718"/>
    <n v="935272132.85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68147419"/>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667599480.87"/>
    <n v="392560864.8199999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1876002.09"/>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30906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955767316.80000007"/>
    <n v="547016154.4599999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456678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86773634.00999999"/>
    <n v="145174893.85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7"/>
    <n v="1583254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24659206.88"/>
    <n v="76859926.37999996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55621658.21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59682347.83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692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5935270"/>
    <n v="1353755.529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7138465"/>
    <n v="15289841.6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4054370"/>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455439216"/>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42104520.53999999"/>
    <n v="14532406.01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3176450.379999995"/>
    <n v="39393498.2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8476569.4199999999"/>
    <n v="6584830.769999998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50836714.260000013"/>
    <n v="17201696.24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4293400"/>
    <n v="16339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4287733"/>
    <n v="770657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37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3653828"/>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4916745.42"/>
    <n v="2364466.740000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174831.100000001"/>
    <n v="12564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850384.59"/>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426186.960000001"/>
    <n v="1337330.08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5048037.84"/>
    <n v="4708766.1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551876"/>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9"/>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7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225876.74"/>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651208.19"/>
    <n v="518662.82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213186.97000000003"/>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20525652.00999999"/>
    <n v="53717931.26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212083948.63999996"/>
    <n v="7230314.47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24048343.319999993"/>
    <n v="10827223.310000004"/>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8923244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6553304.8599999994"/>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83525.72"/>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320304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04992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596212.43000000005"/>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5425885"/>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467918126"/>
    <n v="37237893.479999997"/>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1566342"/>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0465182.899999999"/>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3173607.93"/>
    <n v="18491131.209999997"/>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5731432"/>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18484"/>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57647"/>
    <n v="8085213.3600000003"/>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68239936"/>
    <n v="9451685.220000000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12519.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232065.98"/>
    <n v="43604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80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243738.4"/>
    <n v="121395.5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33351758.99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6456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23251.2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5006462.800000000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912769"/>
    <n v="3519214.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2936000"/>
    <n v="75763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948227.1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23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9441486.7100000009"/>
    <n v="7481110.75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4404325"/>
    <n v="4061828.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561306.6499999997"/>
    <n v="1448313.09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688029.330000001"/>
    <n v="2597805.1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4842171.3900000006"/>
    <n v="1963287.0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391559"/>
    <n v="295742.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523748"/>
    <n v="26921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200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8213"/>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26788"/>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40000"/>
    <n v="812911.7099999998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2362401.85"/>
    <n v="1524531.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58136786.6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8981940.969999996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333922.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634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27996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344583"/>
    <n v="44789.07000000000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4513915"/>
    <n v="10873164.84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4729000"/>
    <n v="1320652.9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5481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234261"/>
    <n v="513450.920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30000"/>
    <n v="413367.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518512"/>
    <n v="7672456.22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2805662"/>
    <n v="2176706.20000000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352231100.27999997"/>
    <n v="23702813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7823600"/>
    <n v="177582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4592113.58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5861600"/>
    <n v="12186826.60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01599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5268164.960000001"/>
    <n v="724926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9747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451022.83"/>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18695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40582408.530000001"/>
    <n v="30950909.88999999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21504875.219999999"/>
    <n v="10990475.94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2424209.5"/>
    <n v="1225770.12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183507.87"/>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198011.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9030246.25"/>
    <n v="43608047.38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161983214.33000001"/>
    <n v="52870224.75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2149357.78999999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1850881.3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283610.4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976767.5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742405.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580954993.76999986"/>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42258744.36000001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0589761"/>
    <n v="34324777.03999999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2569884.54"/>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9637977.539999997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7366096.730000004"/>
    <n v="22304663.67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906345.66"/>
    <n v="8039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249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9241130.62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3103172.269999996"/>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3222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8542513.579999998"/>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
    <n v="61853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05880450"/>
    <n v="72262868.87999999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25000864.42999999"/>
    <n v="28306360.029999994"/>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0782826.449999996"/>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3196105.2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426870.7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026738.56"/>
    <n v="751889.0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718741"/>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739912.64"/>
    <n v="329757.0999999999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2441170.6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8"/>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47920.0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351564.95"/>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987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2695800.7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406862.9299999997"/>
    <n v="2537457.31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7866997.26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218598.2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340539.76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331517.43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69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06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953449"/>
    <n v="885082.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38391880.07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073093.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90200"/>
    <n v="837669.8400000000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24750"/>
    <n v="4350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3687424"/>
    <n v="267852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24598"/>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491680"/>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43475"/>
    <n v="21406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810866.80000000016"/>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399.4"/>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94100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509204.2"/>
    <n v="404329.3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92168.5800000001"/>
    <n v="5747446.87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931805.39000000013"/>
    <n v="463465.1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2783760"/>
    <n v="80324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211101.17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667465.159999999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7371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1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463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177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44065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928.99999999999"/>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496714.07000005"/>
    <n v="445499226.3599999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39810199.68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351990"/>
    <n v="1926381.559999999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365785.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21000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2188746.7999999998"/>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8215566.3399999999"/>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139085"/>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56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0000000"/>
    <n v="6667403"/>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93004"/>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1000000"/>
    <n v="339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5945789.0499999998"/>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759270.309999999"/>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7850000"/>
    <n v="192500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08051.64"/>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4500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0466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5357276.440000005"/>
    <n v="31668705.98"/>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1216402.939999999"/>
    <n v="1232622.09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3327387.689999998"/>
    <n v="32015060.86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75907140.079999983"/>
    <n v="21182733.299999997"/>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25360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5190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1800595.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996316.7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062599.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57751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894571.7699999996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180000"/>
    <n v="2131959.7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078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1128192.77"/>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1681935.82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02000"/>
    <n v="767956.3200000000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38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263000"/>
    <n v="167265.49"/>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4394.16"/>
    <n v="2133509.7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55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97580.57"/>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61168.6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26114.84"/>
    <n v="208798.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13110"/>
    <n v="1387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06081.8"/>
    <n v="414129.79999999993"/>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5964505947.4700003"/>
    <n v="3682118923.26999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93437498.599999994"/>
    <n v="64502286"/>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288602025.68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66477954.68999999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1689657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178962.899999999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5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1061445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74945315.560000002"/>
    <n v="8810319.2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34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75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43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1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61145925"/>
    <n v="169379111.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5633645"/>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8011500.269999996"/>
    <n v="36404069.75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137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4163007.4800000004"/>
    <n v="1464895.720000000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57103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6825129.5"/>
    <n v="370478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657053.380000001"/>
    <n v="12006162.04999999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75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67348192.83000004"/>
    <n v="247267140.50999996"/>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13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50330490.869999997"/>
    <n v="46985280.75999998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4445325"/>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24543618.74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01450"/>
    <n v="3251944.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4379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3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0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6649711"/>
    <n v="2961596.64"/>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69118297.56"/>
    <n v="206022273.17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8397436.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102686403.5500002"/>
    <n v="2650718377.330000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143787235.020002"/>
    <n v="6835014064.690000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20556925.29999998"/>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401555032.62999994"/>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1000003"/>
    <n v="199624034.98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4349768"/>
    <n v="488236998.58999985"/>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2"/>
    <n v="135314683.5300000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46087.88"/>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52000000"/>
    <n v="2959297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700000"/>
    <n v="2697060.59"/>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12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1735190.58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5451800.71000004"/>
    <n v="26827423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7612000"/>
    <n v="4425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1835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25216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16998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3296126"/>
    <n v="12764104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79188340.19999999"/>
    <n v="114682154.36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6368833.9000000004"/>
    <n v="44837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9263902.8000000007"/>
    <n v="3180451.6399999997"/>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823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0481775.950000001"/>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291901.280000000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0439988.699999999"/>
    <n v="14130012.95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18853.12"/>
    <n v="344588.6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17859863.0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5701185.72999999"/>
    <n v="90848503.82999998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480546.88"/>
    <n v="1092453.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17874909.28999999"/>
    <n v="41242697.58000000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085472.72"/>
    <n v="2196189.94"/>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063609847.1800003"/>
    <n v="5010703969.6300001"/>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16728288"/>
    <n v="265052089.4599999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2231687"/>
    <n v="351848694.87"/>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42018392.19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519480"/>
    <n v="442204.58"/>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9888907"/>
    <n v="40242465.6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8638783.5"/>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0841364.560000001"/>
    <n v="7841587.4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10164063.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4866085"/>
    <n v="107163763.61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2622000"/>
    <n v="1697917.5899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402781.5"/>
    <n v="166190219.76999998"/>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3431395.199999999"/>
    <n v="20564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270334.5"/>
    <n v="1260977.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23806.5300000003"/>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3259888.33"/>
    <n v="2807167.5399999986"/>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01"/>
    <n v="4786218.4799999995"/>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1273101.03"/>
    <n v="140971076.0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49492525.109999999"/>
    <n v="39100965.27000000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5999238.66"/>
    <n v="22835042.95000000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67686786.2900002"/>
    <n v="238811889.22000003"/>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288500802"/>
    <n v="816447373.65999997"/>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2443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305615695"/>
    <n v="154186802.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0459178.64000000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65556780"/>
    <n v="107310422.9100000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6087107"/>
    <n v="4305731.029999999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65270800"/>
    <n v="103143542.52"/>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592220"/>
    <n v="7646642.0399999991"/>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92817803"/>
    <n v="64818096.939999998"/>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559049388"/>
    <n v="207144732.3200000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29315021"/>
    <n v="49349302.20999998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84566596"/>
    <n v="24941132.1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0424000"/>
    <n v="5533437.269999999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1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28274143"/>
    <n v="123553400.5999999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356873447"/>
    <n v="50686292.7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9200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6480276"/>
    <n v="6949344.5"/>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3142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167400"/>
    <n v="2471221.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8332201"/>
    <n v="3309600.57"/>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82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2851653"/>
    <n v="13873409.019999996"/>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28700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39134689"/>
    <n v="170065609.54999998"/>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3842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571574407"/>
    <n v="161982013.4900000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407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3250484.390000001"/>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728739.2"/>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315416"/>
    <n v="839513.11"/>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414584"/>
    <n v="296775.05000000005"/>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343940"/>
    <n v="35264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3679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7744041.8599999994"/>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5941200"/>
    <n v="33097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8194"/>
    <n v="1305221.59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1547578.2"/>
    <n v="767378.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440009.5"/>
    <n v="899996.94000000006"/>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461012"/>
    <n v="162837.63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8051683.3699999992"/>
    <n v="594314.4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9877296.8300000001"/>
    <n v="5873000.8100000015"/>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192466.2399999998"/>
    <n v="788546.50000000023"/>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0695714"/>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182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754382.84"/>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365290.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2800912.219999999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3"/>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26968.00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1685008.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718847.19"/>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17677082.62000000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1890162.0099999995"/>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59999999989"/>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59158144"/>
    <n v="222928715.35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6475200"/>
    <n v="4456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622873"/>
    <n v="11306532.20999999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0254936.14000000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78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70600"/>
    <n v="260602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16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052346"/>
    <n v="1056905.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727560"/>
    <n v="80889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9665147"/>
    <n v="10167826.950000001"/>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3084076"/>
    <n v="190161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752217"/>
    <n v="6538171.540000001"/>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1822704"/>
    <n v="63494791.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9522674"/>
    <n v="833317.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810436"/>
    <n v="2715595.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9042494"/>
    <n v="4943793.47999999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9646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084382"/>
    <n v="440933.22999999986"/>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031178.619999997"/>
    <n v="22657861.749999996"/>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4172508"/>
    <n v="9178175.7500000037"/>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48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144400"/>
    <n v="1584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22446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5598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2940832"/>
    <n v="86112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699077"/>
    <n v="675528.08000000007"/>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66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140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416942"/>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9552250"/>
    <n v="6510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2015078"/>
    <n v="813589.16999999993"/>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607322"/>
    <n v="542692024.79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459360"/>
    <n v="3022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592105"/>
    <n v="19809132.6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305700"/>
    <n v="20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4"/>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285307.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1397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694038"/>
    <n v="4495936.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219700"/>
    <n v="94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72639"/>
    <n v="75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304891"/>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2951523"/>
    <n v="2447367.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1447430"/>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2431323"/>
    <n v="45945283.14999999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2575350"/>
    <n v="241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4"/>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547004"/>
    <n v="406236.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06873"/>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392035"/>
    <n v="28092023.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2047701"/>
    <n v="11008207.33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72440414"/>
    <n v="38378607.01999999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106285543"/>
    <n v="7540211.320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7812421"/>
    <n v="11095753.320000002"/>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30338"/>
    <n v="180481.1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00000"/>
    <n v="65819.04999999998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66214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38820"/>
    <n v="31622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328617.36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95739.739999999991"/>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09352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77588.5599999996"/>
    <n v="33241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742827.7"/>
    <n v="525219.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176481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320906.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460000"/>
    <n v="203904"/>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2063965"/>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40000"/>
    <n v="379937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203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2829128"/>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70000"/>
    <n v="179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99600"/>
    <n v="1653254.71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3100721"/>
    <n v="68927431.21999998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991725"/>
    <n v="67946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185539"/>
    <n v="4833022.4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6299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326657"/>
    <n v="241019.9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3512527.94"/>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457145.41"/>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6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920948"/>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442935.1200000001"/>
    <n v="4325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967855.529999999"/>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444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0030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190255.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802450.37999999989"/>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2608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100000"/>
    <n v="142274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950000"/>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585000"/>
    <n v="7706669.2800000003"/>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4856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1457738.4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024260.2100000004"/>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807665"/>
    <n v="104857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20000"/>
    <n v="682902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184309.52"/>
    <n v="235768.72"/>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531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276"/>
    <n v="3704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8024.48"/>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469117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27019635.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671805.73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443000"/>
    <n v="507452.99"/>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0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567000"/>
    <n v="169855.63"/>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30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2970000"/>
    <n v="2237462.610000000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4613000"/>
    <n v="199478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200000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35078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8053600"/>
    <n v="2891398.8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5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14691.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7151920.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2860041.229999999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500623504.66999996"/>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3207601.11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470212"/>
    <n v="25941506.49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610780"/>
    <n v="6340873.679999998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747000"/>
    <n v="1711091.2199999995"/>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526919.1499999994"/>
    <n v="4077440.3100000005"/>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188800"/>
    <n v="174060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843107.49"/>
    <n v="130060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88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00588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031113.5099999998"/>
    <n v="151385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7000000009"/>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624559.87000000011"/>
    <n v="446866.8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206559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195185.82"/>
    <n v="22786326.06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15950974.110000001"/>
    <n v="7532283.349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4411.8400000000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8"/>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549905.7400000002"/>
    <n v="2401465.9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49999999"/>
    <n v="26104579.98000000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6286156.7599999998"/>
    <n v="4582758.0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7295465.760000005"/>
    <n v="34945201.39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19001737.690000001"/>
    <n v="11169571.2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29640161"/>
    <n v="18382748.51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1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04657"/>
    <n v="357169.4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922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521357.2800000000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560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16534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542388"/>
    <n v="1793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713695"/>
    <n v="2648493.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2006177"/>
    <n v="1464291.6600000001"/>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18618239.839999996"/>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28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438652.0199999998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2243000"/>
    <n v="1416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8040"/>
    <n v="29507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04187"/>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520650"/>
    <n v="1234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023200"/>
    <n v="999696"/>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739734"/>
    <n v="335660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5"/>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47511"/>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9"/>
    <n v="1280194.96"/>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27955"/>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31"/>
    <n v="2471714.24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2592614"/>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9869450.399999998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2797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23691.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35620"/>
    <n v="351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1968654.27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16488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1893389.560000002"/>
    <n v="14683481.44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26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424275.44"/>
    <n v="325579.5999999999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340000"/>
    <n v="137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179000"/>
    <n v="245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2252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588934"/>
    <n v="1316593.10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7195374.6699999999"/>
    <n v="118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663500"/>
    <n v="122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350006"/>
    <n v="234718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67123"/>
    <n v="2071270.3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3117485"/>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167201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17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383996.60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952800"/>
    <n v="300196"/>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00000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6880000"/>
    <n v="3104063.5900000003"/>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447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30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39780"/>
    <n v="936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105770"/>
    <n v="214738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79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915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10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301079"/>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225000"/>
    <n v="161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1590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92579.76000000000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53423.5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5226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307859"/>
    <n v="1774017.09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55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277944"/>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213680"/>
    <n v="2284383.42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228340"/>
    <n v="660862.1900000000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3651684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47828666.909999996"/>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948777.2200000002"/>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0600000"/>
    <n v="5827475.7600000016"/>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272519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500000"/>
    <n v="984898.79999999993"/>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745201.4199999999"/>
    <n v="5570354.9199999999"/>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900000"/>
    <n v="2780183.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7040977"/>
    <n v="4065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41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92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2550000"/>
    <n v="86665.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2107547"/>
    <n v="1687763.48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8322530"/>
    <n v="35362648.18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9212826"/>
    <n v="12888435.030000001"/>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26141860.22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1724555.8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059199.7100000002"/>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176589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618404"/>
    <n v="704558.4700000000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299600"/>
    <n v="40798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811787"/>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58120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3081644"/>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89532"/>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370522.19000000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145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26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324020.20999999996"/>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631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15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3691642"/>
    <n v="3642912.3299999996"/>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03970"/>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718648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90116"/>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257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22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12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1124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0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613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72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633202"/>
    <n v="7894652.839999998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533647"/>
    <n v="502073.2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542173"/>
    <n v="316755.1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925335"/>
    <n v="2562771.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0399714.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06497.8399999999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040601.7200000002"/>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153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745931.93999999971"/>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340585"/>
    <n v="1948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430894"/>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80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689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371314"/>
    <n v="47313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3224085.49"/>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19542"/>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9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8147"/>
    <n v="27815.7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1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406707"/>
    <n v="1385885.17"/>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244227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299156.12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1943859.18"/>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132200"/>
    <n v="30977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105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743560"/>
    <n v="56264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9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87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292190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222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699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650000"/>
    <n v="95504.010000000009"/>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7000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5822000"/>
    <n v="365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6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2280000"/>
    <n v="239652.1"/>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863621.7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554267.03999996"/>
    <n v="1756789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17729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3216757.510000000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5256654.12000000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56230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1980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640000"/>
    <n v="326487.12"/>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795692"/>
    <n v="139200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2717768"/>
    <n v="1886379.06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919136.04"/>
    <n v="4398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4522760"/>
    <n v="33964041.019999996"/>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505070.96"/>
    <n v="4488062.68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780000"/>
    <n v="450742.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505000"/>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675739"/>
    <n v="812978.19999999984"/>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4050000"/>
    <n v="8458902.1899999976"/>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105000"/>
    <n v="1984916.170000000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263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1091884223"/>
    <n v="53885016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3879734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16389189.90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17203982.62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7442072"/>
    <n v="7008524.91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6000000"/>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9000000"/>
    <n v="3755767.309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8251631.87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673031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145355.2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5109000.1"/>
    <n v="7504631.6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104700000"/>
    <n v="65513814.21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59098034.82"/>
    <n v="414276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4938501.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7335888.1600000001"/>
    <n v="2734703.150000000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8430000"/>
    <n v="5655122.279999998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88284328.00999999"/>
    <n v="31006912.39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03073360.02999999"/>
    <n v="66028124.879999995"/>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670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2893867.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1787245"/>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27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560388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1659437.11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223812.13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627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026290"/>
    <n v="744320.4700000000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298461"/>
    <n v="38404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12641.4199999999"/>
    <n v="4730420.499999999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3051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5099820"/>
    <n v="4729222.8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58000"/>
    <n v="541786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046718.5800000001"/>
    <n v="513673.7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0204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007565"/>
    <n v="632687.2100000000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73664"/>
    <n v="4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38276"/>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093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382292"/>
    <n v="1267167.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724654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197942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30650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759600"/>
    <n v="3890631.730000000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36232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150000"/>
    <n v="1320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189768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60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65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925223"/>
    <n v="88082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724281"/>
    <n v="334425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888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5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75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707206"/>
    <n v="537583.949999999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41707"/>
    <n v="10131826.61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4691027"/>
    <n v="3608999.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26683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542000"/>
    <n v="155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267687.100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87777.70000000001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100000"/>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55005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05310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74772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416652"/>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915147"/>
    <n v="110296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795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9124070"/>
    <n v="4807885.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386748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158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206737948"/>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42768461"/>
    <n v="49158924.03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2205041"/>
    <n v="95040.010000000009"/>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329362.97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450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484967"/>
    <n v="677374.8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28833922"/>
    <n v="11943230.3299999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338681600"/>
    <n v="2483446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42480846.95999998"/>
    <n v="235785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6.36"/>
    <n v="2051907.6400000001"/>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3267289.75"/>
    <n v="9453987.6199999992"/>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262898.09999999998"/>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188513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3090951"/>
    <n v="1245195"/>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446576.3899999997"/>
    <n v="506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108502.290000001"/>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954000"/>
    <n v="13951909.14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308157.7999999996"/>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1775881"/>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688905.2"/>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331746.0199999996"/>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1109200.52"/>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6291019.730000004"/>
    <n v="42527078.709999993"/>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3820442.139999997"/>
    <n v="2145235.549999999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35000"/>
    <n v="151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61555"/>
    <n v="226454.9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795811806.93000007"/>
    <n v="494333288.809999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413033.22"/>
    <n v="132278834.33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2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0628234.719999999"/>
    <n v="65271389.47999998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48495063.54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96824798"/>
    <n v="8942291.610000001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87839000"/>
    <n v="73249500.22999998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01465000"/>
    <n v="70610066.47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83169211"/>
    <n v="78613166.6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4175000"/>
    <n v="33922754.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4350124"/>
    <n v="14348602.8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887942155.5"/>
    <n v="553379928.19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2622813"/>
    <n v="34811384.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0598506.9"/>
    <n v="5542229.91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31003325"/>
    <n v="16718824.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1155717"/>
    <n v="8162488.34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79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341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5518289"/>
    <n v="7217680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84392550"/>
    <n v="22739103.06999999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145315587"/>
    <n v="1265746997.17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752479626.0599999"/>
    <n v="1000706339.52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40000013"/>
    <n v="83676766.59999997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94329595.12"/>
    <n v="185203744.07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16755427.64"/>
    <n v="656898646.60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8000000"/>
    <n v="29129917.71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667939315.3600001"/>
    <n v="1171204747.92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397490333.09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6641395"/>
    <n v="14626814.8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75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27171347"/>
    <n v="998721779.43000007"/>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2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37359527"/>
    <n v="322786577.4200000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1922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19171130.5"/>
    <n v="62613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426301.81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60694.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640838.5"/>
    <n v="48395468.9799999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1638017.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29191309.93000001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621788763"/>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186242.6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0050586.1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71100000"/>
    <n v="20768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5625223.2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16129944.25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1509029.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22103792"/>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320427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41119535.28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1822563.02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18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70737.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1292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72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581925.9300000000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477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18489541.86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
    <n v="58369783.199999996"/>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73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12911.74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8711347.499999996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4719822.51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675760"/>
    <n v="292949.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19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549777"/>
    <n v="1042305.1499999999"/>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011640"/>
    <n v="2095793.3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8755000"/>
    <n v="403546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592232.6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521000"/>
    <n v="1715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3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16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96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260154"/>
    <n v="1457964.5599999998"/>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161470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3422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2404706.49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046466.3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3499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900000"/>
    <n v="6677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5000"/>
    <n v="287302.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49682.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2000"/>
    <n v="21805.0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35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00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357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282211"/>
    <n v="304650.4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1853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1777536.7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800008.3699999998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97947.87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2831.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5504935.66"/>
    <n v="582400216.60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88982195.9799999"/>
    <n v="97122685.65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37808975.04999999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0978119.36"/>
    <n v="85064524.24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65962377.10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4951766.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33274609.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4039373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2498219.63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025741.47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350826544"/>
    <n v="82773129.54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60407715"/>
    <n v="9474253.9399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985612.40000001"/>
    <n v="22177509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508106"/>
    <n v="11528901.1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2926343.94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45788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0024"/>
    <n v="1184156.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334200"/>
    <n v="1591741.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4174293"/>
    <n v="21514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42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126169"/>
    <n v="84418.4899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802928.039999999"/>
    <n v="15433029.98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553437"/>
    <n v="15488957.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676399"/>
    <n v="3155543.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3986950"/>
    <n v="2884714.7800000003"/>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5.2386894822120667E-1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2000002"/>
    <n v="110872055.47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18490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16712688.28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5612819.380000002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62654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940000"/>
    <n v="98008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900000"/>
    <n v="1332138.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13822.4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814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587960.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77077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29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9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12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452318"/>
    <n v="4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629383"/>
    <n v="2109411.079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53717651"/>
    <n v="343082256.3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21223656"/>
    <n v="115675850.8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50673127.81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2656252.33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2533125"/>
    <n v="281891.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2466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9840000"/>
    <n v="6007339.6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29622.91"/>
    <n v="3531350.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76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410000"/>
    <n v="435409.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332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980000"/>
    <n v="377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278339.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1908800"/>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1876500"/>
    <n v="73388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9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905000"/>
    <n v="12194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1363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3746381.38"/>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7920197.0899999999"/>
    <n v="21806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395687"/>
    <n v="178578203.03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2"/>
    <n v="259159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7493856"/>
    <n v="6069656.789999999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59999995"/>
    <n v="26094125.0399999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0103132.1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66430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304969.96"/>
    <n v="1682153.1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60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5107586.879999999"/>
    <n v="2046333.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2013020"/>
    <n v="8176148.05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110574.41"/>
    <n v="115706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3669214.689999999"/>
    <n v="60768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7974528.050000001"/>
    <n v="9216556.83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380686.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76510.84"/>
    <n v="39750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62069.63"/>
    <n v="1003985.69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513188.5"/>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65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385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2678.0800000001"/>
    <n v="6839025.7500000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725529.8500000015"/>
    <n v="2755248.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02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304740.98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9823"/>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226462.46000000002"/>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613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4202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9004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
    <n v="6233437.91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162890.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720189.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359289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04278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85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3844740"/>
    <n v="2100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4"/>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2418163.59999999"/>
    <n v="121230986.56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5536546"/>
    <n v="17456866.97000000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22292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0932939.399999999"/>
    <n v="18126571.24999998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39999998"/>
    <n v="10350142.51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3115500"/>
    <n v="1431076.02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924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0145050"/>
    <n v="3024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2340522.6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811480"/>
    <n v="2858852.260000000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4215685.560000001"/>
    <n v="2959957.72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4164500"/>
    <n v="13531055.52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50999"/>
    <n v="8712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6667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894000"/>
    <n v="398066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12200"/>
    <n v="70176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7449990"/>
    <n v="5104763.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8629883"/>
    <n v="6132682.5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19754740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5261708"/>
    <n v="30036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29643094.39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6339374.610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665807"/>
    <n v="518446.560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798503"/>
    <n v="79064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665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3387507"/>
    <n v="2090249.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685013.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509972"/>
    <n v="2154243.189999999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1046405"/>
    <n v="2026455.6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646541"/>
    <n v="7374248.83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284453"/>
    <n v="958967.740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4631397.5"/>
    <n v="7186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45433"/>
    <n v="770605.2600000001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90000"/>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1491"/>
    <n v="36409.06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58478"/>
    <n v="676290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5564019"/>
    <n v="2625672.170000000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4930610"/>
    <n v="226941037.5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234880"/>
    <n v="40659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830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48534510"/>
    <n v="33284075.47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7540525.439999999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5825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728346"/>
    <n v="316009.1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400000"/>
    <n v="348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7011000"/>
    <n v="3057757.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8120000"/>
    <n v="7588004.88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3670000"/>
    <n v="1850574.70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4622977"/>
    <n v="2168107.5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4250000"/>
    <n v="9095068.0300000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097291"/>
    <n v="637901.1699999999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187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706039"/>
    <n v="553294.5600000000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18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55600"/>
    <n v="23743.1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3111000"/>
    <n v="3674615.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7085789"/>
    <n v="1364180.68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48815000"/>
    <n v="2915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2648500"/>
    <n v="719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4342511.5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702179"/>
    <n v="1321768.2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159234.50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35613835"/>
    <n v="1089490.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1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1859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42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53760325"/>
    <n v="210902886.34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9319712.82999998"/>
    <n v="42763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00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5658223"/>
    <n v="31692562.7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958749"/>
    <n v="9600865.210000002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60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50905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844914.939999998"/>
    <n v="27791374.1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6790000"/>
    <n v="5632210.01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267000"/>
    <n v="619906.1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7961213.6300000008"/>
    <n v="11961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0020000"/>
    <n v="9883641.58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095456.5"/>
    <n v="785448.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782131.86"/>
    <n v="76593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740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3490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53802.0500000007"/>
    <n v="76092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139171.1200000001"/>
    <n v="982763.6100000001"/>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57711595"/>
    <n v="536642743.3600001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36326046"/>
    <n v="91331351.210000008"/>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5530354.900000006"/>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7044223"/>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4934741.3400000036"/>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1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78492429"/>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30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130288364"/>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365734925.50999999"/>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5903665448.699997"/>
    <n v="55297062842.120026"/>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099693970.32"/>
    <n v="9424523569.379999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91661013.10000002"/>
    <n v="3168393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07325750"/>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51337253"/>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8087648"/>
    <n v="4253641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4418363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8780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52443367"/>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28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239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184035994"/>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4758372493.48"/>
    <n v="14604761057.79000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936168997"/>
    <n v="2495173442.1000004"/>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453919698.31"/>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19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18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7920128.59999999"/>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6301840.5"/>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22952069"/>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57420600"/>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622719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101989848.25000004"/>
    <n v="249322.2"/>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708264807.3800001"/>
    <n v="1154132600.07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4651514"/>
    <n v="194716726.6800001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62783729.459999993"/>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102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4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2253932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67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1586694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15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1593315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8972896532.0200005"/>
    <n v="5828284436.679998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07157035"/>
    <n v="995552057.10999966"/>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59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4444500"/>
    <n v="1827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4565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30649265"/>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2908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150127.29000000004"/>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65487189"/>
    <n v="225518746.1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7006529"/>
    <n v="38049067.98000001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6434967"/>
    <n v="356876.84"/>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8709750"/>
    <n v="3138512.13"/>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228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3701810"/>
    <n v="7559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9076162"/>
    <n v="2321753.8400000003"/>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85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550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32638370"/>
    <n v="2032722.35000000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7244870.99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4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592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8289133379.59"/>
    <n v="10771560103.990004"/>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3810948698.2000003"/>
    <n v="1579656708.30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743251862.5"/>
    <n v="1712470655.8900034"/>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181547688.2100019"/>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915820476.13999999"/>
    <n v="222508235.70999998"/>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237629903.91"/>
    <n v="98165368.63999997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109828928"/>
    <n v="998716201.7499997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465357548.8000002"/>
    <n v="1216240855.3199995"/>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88437721.82999992"/>
    <n v="970263955.66000009"/>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23602344.96000004"/>
    <n v="23702768.50000000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198769022.4000001"/>
    <n v="602664131.7099999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3029812323.5799999"/>
    <n v="206993965.730000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9110340"/>
    <n v="1289717.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45180479.77000001"/>
    <n v="19106131.73"/>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48200887.140000001"/>
    <n v="10304500.95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5262951"/>
    <n v="3598016.21"/>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25256794.82"/>
    <n v="2457699.360000000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946480.68000001"/>
    <n v="111068699.35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91494663.18999994"/>
    <n v="97489249.620000035"/>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33449562"/>
    <n v="16221061.89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5357020"/>
    <n v="2656946.469999999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50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2730000"/>
    <n v="802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4329000"/>
    <n v="1738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3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1884764.8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675458.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2944901.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7285956.030000000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3000003"/>
    <n v="243581389.17000002"/>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2958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37936693.92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032320.2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4950000"/>
    <n v="17316190.35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80773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565000"/>
    <n v="4347096.1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71807069"/>
    <n v="24981814.59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5451069"/>
    <n v="5179752.5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32124377"/>
    <n v="4793418.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535216"/>
    <n v="28433705.62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4600000"/>
    <n v="20293938.989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1184851.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43004000"/>
    <n v="18162698.3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208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8050700"/>
    <n v="6118749.720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93164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2871041.780000001"/>
    <n v="22706076.07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81642254.01999998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7999999"/>
    <n v="57577585.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8945399.399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2"/>
    <n v="12841755.83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2367736.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80000001"/>
    <n v="8724841.460000000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5426354.770000000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953646"/>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87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38100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122642.129999999"/>
    <n v="4365762.469999998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493160465.97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993160.23"/>
    <n v="5354128.570000001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6091012.899999999"/>
    <n v="2144955.8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70979133.30000001"/>
    <n v="85994053.32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0985286.710000001"/>
    <n v="4339396.109999999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1914120.3"/>
    <n v="305135.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87520"/>
    <n v="840251.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1682780"/>
    <n v="798951.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294558"/>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56876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427394.29000000004"/>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8705931.8500000015"/>
    <n v="4332954.36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14280208.38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10630217.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1"/>
    <n v="17001758.62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2644998.02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2585689.949999999"/>
    <n v="4950776.940000001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6509770"/>
    <n v="278292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9816500"/>
    <n v="88211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1795562.79"/>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6536700"/>
    <n v="454747.89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3902807.549999997"/>
    <n v="1182782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3782065.16"/>
    <n v="4787530.52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3825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352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126437.7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08846.18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705215.4000000004"/>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698270.9500000002"/>
    <n v="3549503.9000000008"/>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169950819.9200000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23617831.030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25304996.3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7360000"/>
    <n v="7048424.77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262272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366210"/>
    <n v="2917701.639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4726969.83"/>
    <n v="355956.6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30665904.68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8880697.87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6226742.17"/>
    <n v="49689590.6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4355166.65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80170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857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50444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6674965.8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4762830.07"/>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7685127.8800001"/>
    <n v="807217877.71000016"/>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256947.05000001"/>
    <n v="100697372.0500000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5402501.07000002"/>
    <n v="124985353.00000006"/>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2762729.63000000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39346377.409999996"/>
    <n v="4516278.899999999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3416586.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0805496"/>
    <n v="4362207.830000001"/>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6822055.319999993"/>
    <n v="50693534.690000005"/>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3885319.909999996"/>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5811800"/>
    <n v="14322430.770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16562214.38999999"/>
    <n v="126431204.33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40964048.879999995"/>
    <n v="19623239.53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304795"/>
    <n v="216601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62426267.70999998"/>
    <n v="41720514.18000001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616870.59"/>
    <n v="2282146.6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19999996"/>
    <n v="4687605.66"/>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53082.92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196820.96"/>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59999998"/>
    <n v="18835778.9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40000005"/>
    <n v="15796608.100000001"/>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806583.670000002"/>
    <n v="4089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328130.1000000001"/>
    <n v="627252.6"/>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10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967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59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54482.79000002"/>
    <n v="49578.879999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603168315.049999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88281136.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90590457.77999998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31874623.42999998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2537355.09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1781918.00000001"/>
    <n v="3169952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0373793.299999997"/>
    <n v="66734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6450078.30000001"/>
    <n v="65469579.38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7625260.22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4000001"/>
    <n v="17335629.65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9995506.27000003"/>
    <n v="31921789.57999999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7239932631.770004"/>
    <n v="26431511377.75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1201720810.41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4327278.4800000004"/>
    <n v="2363180.59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551556833.4400001"/>
    <n v="793121506.3199999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5960859.00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3867778.76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899999997"/>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399999987"/>
    <n v="466125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4888667.550000012"/>
    <n v="23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436839495.6300001"/>
    <n v="406962091.49999988"/>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37269011.859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699999992"/>
    <n v="5702041.370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24742.17000002"/>
    <n v="202422527.83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5584868"/>
    <n v="25700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79999995"/>
    <n v="30191591.47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2155724.62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34712.7600000001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0144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0000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67182.94"/>
    <n v="2880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6300000"/>
    <n v="4088415.3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603174.450000003"/>
    <n v="28511944.69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723060.6799999997"/>
    <n v="2245963.5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7832817.0599999996"/>
    <n v="57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1958890.2000000002"/>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5249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121728"/>
    <n v="1733186.08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00000001"/>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318642.5599999996"/>
    <n v="3185564.80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101704"/>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1643354"/>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8727372.020000001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257216.41"/>
    <n v="1017016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87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59770.280000001"/>
    <n v="47879950.84999999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8"/>
    <n v="7283763.209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03565860.64999998"/>
    <n v="176531403.8000000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5000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4614334.5"/>
    <n v="27048370.46000000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1158936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21806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26360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34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8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4351616"/>
    <n v="266056"/>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35379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6358297"/>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9530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720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470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0869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1400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11272084.8000000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291288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437621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4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153897.1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6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1082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7576680"/>
    <n v="169538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96875"/>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28051666.33"/>
    <n v="19499597.92999999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63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141696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281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8873404.99000001"/>
    <n v="53939878.290000007"/>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162153.95"/>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1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387544516.9399996"/>
    <n v="2749696864.930000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693271275.28999996"/>
    <n v="330950294.329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416189592.63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7298687"/>
    <n v="160329242.1799998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9872620.88999999"/>
    <n v="117381761.21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13914541.44999999"/>
    <n v="23060336.5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8740545"/>
    <n v="24132034.09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9808150.01000001"/>
    <n v="29871380.85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0851120"/>
    <n v="12556829.2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5917840.68"/>
    <n v="26304206.58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46502199.45000002"/>
    <n v="116311371.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32853883.81"/>
    <n v="37155646.17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4191814.5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6961449.420000002"/>
    <n v="11847793.41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5239285.350000001"/>
    <n v="14689152.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797992.3699999992"/>
    <n v="3817658.67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75356854.47"/>
    <n v="255060272.12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1446428"/>
    <n v="4926426.110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1954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3999206"/>
    <n v="1650529.159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748561543.87999988"/>
    <n v="118732912.74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90636043.51000002"/>
    <n v="64716258.1599999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7464271"/>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76227699.420000032"/>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9017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1455255.13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4073147.24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33390.590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645500"/>
    <n v="535292.449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6054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28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156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836595.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74655037.23000002"/>
    <n v="601219758.48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569799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90064467.95999997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58729633.65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711579"/>
    <n v="1477826.919999999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650846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77236931.16"/>
    <n v="97181168.67000003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3389374"/>
    <n v="37610854.59000001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31750330"/>
    <n v="4902448.360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63746927.840000004"/>
    <n v="39893887.84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77273258"/>
    <n v="55141571.6999999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940412.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3234883"/>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3215064.029999999"/>
    <n v="7787587.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748779672.76"/>
    <n v="6223202809.42999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19981590.45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909616"/>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3145915"/>
    <n v="553368.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59556587.94999999"/>
    <n v="184152404.94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73460524.0899999"/>
    <n v="718470471.2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1000001"/>
    <n v="147279016.30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2874664.40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20000012"/>
    <n v="20220647.43000001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2457156.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
    <n v="6720562.67000000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
    <n v="3523862.100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800000"/>
    <n v="5656236.22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3543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1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630000"/>
    <n v="3530435.2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648320"/>
    <n v="5638346.899999999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2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250000"/>
    <n v="7412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40678171.41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6216758.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620178"/>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749189"/>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6770660.240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50000000"/>
    <n v="9789019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3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117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2187503"/>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32417520.2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4944924.60999999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672822.8"/>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600000"/>
    <n v="145321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36000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450000"/>
    <n v="2485001.17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577177.2"/>
    <n v="3792000.5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1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7141600"/>
    <n v="50272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9180822.8000000007"/>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0325207.44000006"/>
    <n v="443510145.92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87384892.1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66093687.77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58987862.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1909000"/>
    <n v="15249910.43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2900000"/>
    <n v="17722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550000"/>
    <n v="89398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4893583"/>
    <n v="2477148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35900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8850000"/>
    <n v="14815157.77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9342910.09"/>
    <n v="8674845.6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3524418"/>
    <n v="10686481.94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2300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1867570"/>
    <n v="45884231.5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168644"/>
    <n v="46813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002163.33"/>
    <n v="2390559.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28900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4315350"/>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33097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3682178.6"/>
    <n v="238462.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6206531.6000000006"/>
    <n v="3148027.480000000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997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3951854.439999998"/>
    <n v="22507283.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3960012.310000002"/>
    <n v="10710150.46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205239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1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500000"/>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38496053.26000000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3944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5830123.979999998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7030008.400000000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36676113.42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400000013"/>
    <n v="5498121.36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629095.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16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552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1801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2816435.3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38500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63644.1"/>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222178.5"/>
    <n v="483109.62999999995"/>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2359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359959.55000000005"/>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8999996"/>
    <n v="434052086.85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3399477.29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71702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26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8999996"/>
    <n v="66010017.38000001"/>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24251809.91999999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9493354"/>
    <n v="4701011.9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10986"/>
    <n v="2095225.700000000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096176.53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279878"/>
    <n v="4698245.92"/>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25200000"/>
    <n v="14458360.63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45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82870.000000002"/>
    <n v="11116653.93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9005722.799999997"/>
    <n v="2905731.4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3739166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4616219"/>
    <n v="118440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420465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6531441"/>
    <n v="1286723.9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13585967.520000001"/>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296449.95"/>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54685.28"/>
    <n v="300461.280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545370.89"/>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768220.1900000004"/>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963014.73"/>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50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899999995"/>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350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7350406.380000003"/>
    <n v="110015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14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365177.05"/>
    <n v="783861.5000000001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1421631.33"/>
    <n v="3062920.91"/>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5979252"/>
    <n v="17500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90250000"/>
    <n v="1787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613910"/>
    <n v="266031"/>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95407533"/>
    <n v="256405488.50999996"/>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99460488"/>
    <n v="41062053.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3485721.780000009"/>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28172611"/>
    <n v="97912766.47999998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66294480"/>
    <n v="52220772.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56764000"/>
    <n v="49044694.560000002"/>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25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995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16720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687172"/>
    <n v="3440973.52"/>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7754908"/>
    <n v="593040.3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82116990"/>
    <n v="109206861.6799999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82076681"/>
    <n v="319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170000"/>
    <n v="4149010.889999999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169880839"/>
    <n v="1908921896.32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80181229"/>
    <n v="2607706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150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291290448.47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0251146"/>
    <n v="45421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49485014"/>
    <n v="120843679.52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4149423"/>
    <n v="5993171.3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84567617"/>
    <n v="43717259.8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17140000"/>
    <n v="4753475.7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3050675"/>
    <n v="10869485.52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4700000"/>
    <n v="13553232.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12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23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24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442220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30289378"/>
    <n v="8888803.20000000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7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8060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0411752"/>
    <n v="271729482.66999996"/>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3186652"/>
    <n v="300357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3196042"/>
    <n v="39209003.350000001"/>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39998.4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2076807"/>
    <n v="41239882.879999988"/>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813348"/>
    <n v="4621731.59"/>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6925394"/>
    <n v="8890534.240000003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41102"/>
    <n v="864218.10999999987"/>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5222000"/>
    <n v="4173320.3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2872914"/>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065909"/>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7423520.5100000007"/>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763128"/>
    <n v="1795281"/>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550000"/>
    <n v="5984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289782"/>
    <n v="1139624.85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461375"/>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765572"/>
    <n v="33762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10420971"/>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1585924"/>
    <n v="554866.87"/>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36908656"/>
    <n v="25436929.879999995"/>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2047130"/>
    <n v="5653977.7100000009"/>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6971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107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044294.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455220.89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2000"/>
    <n v="31466.6399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183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222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16158.49999999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73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76348"/>
    <n v="615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747238"/>
    <n v="702042.8300000000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00000"/>
    <n v="1446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5132284"/>
    <n v="70396428.00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9790399"/>
    <n v="1103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891317"/>
    <n v="10390432.68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400000"/>
    <n v="2590773.2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51352"/>
    <n v="281855.7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656310"/>
    <n v="1413307.5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409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798356"/>
    <n v="143460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4426879"/>
    <n v="2015588.34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070495"/>
    <n v="628539.63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42311"/>
    <n v="748686.8400000000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981000"/>
    <n v="407481.2599999999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76575"/>
    <n v="32398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53001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74441"/>
    <n v="755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936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5043"/>
    <n v="245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278985"/>
    <n v="162744.1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33690"/>
    <n v="3087244.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3125088.0000000005"/>
    <n v="1547027.1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23935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96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3601124.36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074258.11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215000"/>
    <n v="2065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85000"/>
    <n v="22904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00000"/>
    <n v="3144970.0399999991"/>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164749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23000000"/>
    <n v="1660515599.12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50180679.8199999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175837565.27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6837417.60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5000000"/>
    <n v="54136981.32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126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25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2835975.3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7934500"/>
    <n v="298786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5600000"/>
    <n v="2210265.1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2200000"/>
    <n v="462788198.23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05000000"/>
    <n v="50001130.46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195322535.76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81000000"/>
    <n v="145129355.7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67568602.44000001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46751951.01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503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05000000"/>
    <n v="28977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34828063.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72035000"/>
    <n v="49034034.48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00000000"/>
    <n v="83545947.2700000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20000000"/>
    <n v="19976363.91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56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8900000"/>
    <n v="46347408.17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17789013"/>
    <n v="1749226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0050000"/>
    <n v="5971542.45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3233123.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2422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9900000"/>
    <n v="19881488.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52710290"/>
    <n v="12956792.99000000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0000000"/>
    <n v="72122244.099999994"/>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0995753.8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29870945"/>
    <n v="140101957.68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8148663"/>
    <n v="2059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19064901.72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393722"/>
    <n v="5072572.000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560185"/>
    <n v="13806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12192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2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7804632"/>
    <n v="10614200.85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4018075"/>
    <n v="324266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650700"/>
    <n v="1996373.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5752033"/>
    <n v="2837303.1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7510982"/>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6123648"/>
    <n v="3375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912918"/>
    <n v="3898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2001000"/>
    <n v="395089.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381679.3900000006"/>
    <n v="3260381.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4315551.609999999"/>
    <n v="120542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8687456"/>
    <n v="4231369.439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7"/>
    <n v="647397273.0700000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97080007.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95391669.98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609500000"/>
    <n v="512524214.94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24389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197429887.3699999"/>
    <n v="305945743.6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8610195.100000024"/>
    <n v="3367579.440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666066051"/>
    <n v="927166199.5600001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42637479.43000001"/>
    <n v="76956628.5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2747301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12200000"/>
    <n v="10217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550000"/>
    <n v="1018096.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7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6088492.4500000002"/>
    <n v="3697573.01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544900.5899999999"/>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69251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640300"/>
    <n v="8641508.16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2077206.960000001"/>
    <n v="13694170.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65000000"/>
    <n v="64900609.64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47699999.99000001"/>
    <n v="116543744.96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2300000.0099999998"/>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09785588.6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122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16643607.36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4917000"/>
    <n v="2341774.3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53882"/>
    <n v="153817.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147992.2800000003"/>
    <n v="6612098.96000000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178957"/>
    <n v="948392.149999999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253895.6100000003"/>
    <n v="3068109.7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18323.19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649700.37"/>
    <n v="309136.329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13509.68999999994"/>
    <n v="572509.6899999999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43348.2000000011"/>
    <n v="1882396.82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372974.0399999998"/>
    <n v="1121939.7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29303198"/>
    <n v="122967768.94"/>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6143908"/>
    <n v="30913145.900000002"/>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740000"/>
    <n v="15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41271813"/>
    <n v="5594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17166096.94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3592500"/>
    <n v="5025036.78"/>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6894000"/>
    <n v="28295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3645000"/>
    <n v="10707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6866000"/>
    <n v="5698968.050000000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22739000"/>
    <n v="7701832.0500000007"/>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3385000"/>
    <n v="22344607.03000000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4303000"/>
    <n v="8926020.430000001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46911036"/>
    <n v="7853358"/>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3168400"/>
    <n v="14599639.4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680000"/>
    <n v="1023808.55"/>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25350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3316000"/>
    <n v="805773.36"/>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335000"/>
    <n v="37874.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813100"/>
    <n v="98679.580000000016"/>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6130983"/>
    <n v="7413752.24999999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0493600"/>
    <n v="5315661.159999999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7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37046.98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1008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157983.8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20705734"/>
    <n v="463922239.34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2610425"/>
    <n v="42599820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9492613"/>
    <n v="93275919.8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4979061"/>
    <n v="80643057.77999997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639809.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3319.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0557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69303186.89999996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63273391.61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13689854.8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2731029.6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11250000"/>
    <n v="66460597.23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18612269.3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9900000"/>
    <n v="4335318.7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42672520"/>
    <n v="194497332.33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59868594.1399999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3174332.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6653251.9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9877479.40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35100408.01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15393586.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670325.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2102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87465.5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0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87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1197968.2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74101177"/>
    <n v="7407295.69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9940467"/>
    <n v="11148306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26892086.6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2089138"/>
    <n v="22552349.28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3691947.54999999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085239.929999996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280000"/>
    <n v="4140478.149999998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58357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645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12472623"/>
    <n v="794283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28711924.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00000000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127207.22"/>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71667.97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1842455.9799999997"/>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80814000"/>
    <n v="55732129.65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9575400"/>
    <n v="8178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8323253.27999999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4085169.749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849825.910000000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1742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936000"/>
    <n v="3536319.6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700000"/>
    <n v="47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3950300"/>
    <n v="9973619.590000001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391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250278.76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8623045"/>
    <n v="25390481.26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421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833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4754500.07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457490.4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5024107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7959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66801.8200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7531973.91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086274.6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116000"/>
    <n v="738321.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2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62949"/>
    <n v="53108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489000"/>
    <n v="9316347.51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973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44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183371.3999999999"/>
    <n v="589357.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560000"/>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230540"/>
    <n v="979337.7100000000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685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7505415.5999999996"/>
    <n v="3364938.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2640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47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967540"/>
    <n v="1688723.9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3783350"/>
    <n v="305132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7646850"/>
    <n v="544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521523"/>
    <n v="4575859.450000001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365929.48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15000"/>
    <n v="44286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175231.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37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519336249.35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65312036.64999999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47319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73414605.020000026"/>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4665802.63999998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82211067.17000008"/>
    <n v="342999709.5"/>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505971926.8"/>
    <n v="477456383.3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17710000"/>
    <n v="7915739.0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27407070.12000002"/>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28407242.09000000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0552540"/>
    <n v="5135481.69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3185916"/>
    <n v="19372350.20000000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17853037.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86945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1977794.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1999999993"/>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69624.010000000009"/>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6868044.880000003"/>
    <n v="23006261.7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9"/>
    <n v="4897979.239999999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0700000"/>
    <n v="197296981.0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700000"/>
    <n v="10565004.80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1748078.77"/>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1763455.15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4700000"/>
    <n v="46228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0423596.3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0600000"/>
    <n v="8821351.04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7000000"/>
    <n v="20563048.12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59100000"/>
    <n v="24072217.27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9620000"/>
    <n v="2120020.6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3650000"/>
    <n v="5396824.12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865899.1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200000"/>
    <n v="351398.14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6690000"/>
    <n v="1461248.43"/>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840000"/>
    <n v="5255449.0600000005"/>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4750000"/>
    <n v="4249076.02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34985282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524999.97000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101721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14036638.02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2792718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4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651431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279672896.96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58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28000434.63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9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8933333.35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8893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0937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77222068.00000001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37280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6573416.04000000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446846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45911568.63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8340452.64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2401798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285259979.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4586666.71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3155172.31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850577.279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0506216.02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9866377.020000001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251539266.74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52961045.3800000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09537959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17352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57646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653556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5211310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19796427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05434732.5199999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57880434"/>
    <n v="3050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0647305.04999998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18110474.93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59300"/>
    <n v="1915818.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412004.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250000"/>
    <n v="1787161.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27568876.71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480000"/>
    <n v="3479868.44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837462"/>
    <n v="2671322.7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3139351"/>
    <n v="11038250.09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3000000"/>
    <n v="9136708.28999999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604351"/>
    <n v="1929355.7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40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555000"/>
    <n v="2142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0000"/>
    <n v="161086.88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76400"/>
    <n v="25119.4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385000"/>
    <n v="5795409.849999998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6085327"/>
    <n v="5578158.590000001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00000"/>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9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1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1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3520000"/>
    <n v="1492204.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73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3375000"/>
    <n v="506923.68"/>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60000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1446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2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4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109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595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89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4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51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229000"/>
    <n v="918426.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3435762"/>
    <n v="11828307.34000000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4592000"/>
    <n v="293617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3101020"/>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6238263.650000001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514597"/>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16260"/>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3425000"/>
    <n v="23596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60000"/>
    <n v="53354.9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2556325"/>
    <n v="16236917.41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220381.8599999999"/>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75000"/>
    <n v="6849354.27999999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190489.750000000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421000"/>
    <n v="1241864.07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3285919"/>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933000"/>
    <n v="2215759.34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1033962.49"/>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964000"/>
    <n v="6444520.73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27274.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745700"/>
    <n v="393330.2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02478.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47000"/>
    <n v="229463.27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27000"/>
    <n v="449031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372727"/>
    <n v="3956841.41"/>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88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32194.97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71001887.33000004"/>
    <n v="474467389.9700001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0986256.66999999"/>
    <n v="82035196.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5908771"/>
    <n v="69877935.97999997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61134237.19999998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7810505"/>
    <n v="3391573.400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7010500"/>
    <n v="5974114.41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9193935"/>
    <n v="1707330.48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4315392"/>
    <n v="6358832.819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648318"/>
    <n v="9974304.16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7096894"/>
    <n v="3141139.3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19492846"/>
    <n v="29592346.84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43130010"/>
    <n v="1944581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3382138"/>
    <n v="1120328.2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586075"/>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60318"/>
    <n v="333417.439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23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777642"/>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51634"/>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8998115"/>
    <n v="8986401.789999999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080615"/>
    <n v="4378852.150000000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54159473.35000000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7254141.4799999995"/>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1947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199231.1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428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0644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3511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2034476.16999999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23948694.71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034184.310000000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4802807.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3666339.7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19231673.21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00500"/>
    <n v="223022.3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61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9253177"/>
    <n v="287565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191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260000"/>
    <n v="1214679.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256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01209.6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35926.8000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87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282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169000"/>
    <n v="2119901.179999999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08916969.68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66521452"/>
    <n v="420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47004167.6299999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2745000"/>
    <n v="26472792.65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665595"/>
    <n v="598620.3799999998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265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50000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228000"/>
    <n v="8956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30340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879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3125790.01"/>
    <n v="19365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7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2907784.079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5361"/>
    <n v="2384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977177.35"/>
    <n v="1037946.299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8270153.9900000002"/>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1845927.81"/>
    <n v="1198382.54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3757500"/>
    <n v="2932829.38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200999.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11826"/>
    <n v="59320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275780"/>
    <n v="10921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1798"/>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99007"/>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98210.74"/>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6374"/>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89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3835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29948.799999999988"/>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9575012"/>
    <n v="3997259.04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71322.820000000007"/>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820252"/>
    <n v="1730948.30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198232.4000000001"/>
    <n v="706569.32000000007"/>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29205449.030000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38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19694185.45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31375817.53000000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1081000"/>
    <n v="570592.819999999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1872000"/>
    <n v="245983.6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80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00000"/>
    <n v="76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6004"/>
    <n v="1537628.3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313790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800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3344939.370000001"/>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721192.4"/>
    <n v="15378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495770.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1833039.4"/>
    <n v="4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5999999996"/>
    <n v="1543953.3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000000007"/>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203726.13"/>
    <n v="137346.9499999999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94788.74"/>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57874"/>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85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87683.4400000004"/>
    <n v="2498943.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90615.6"/>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236697.16000000003"/>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1411632.67"/>
    <n v="792620.94000000018"/>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1257078.69"/>
    <n v="169187711.63"/>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4896246.82"/>
    <n v="26667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39999996"/>
    <n v="23525892.07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2855043.11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6838424.6099999994"/>
    <n v="729296.4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4441715.4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197464.58"/>
    <n v="1294291.9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559420"/>
    <n v="11150795.44000000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95678.890000001"/>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6596800.330000001"/>
    <n v="1524532.0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31442187.75"/>
    <n v="14706021.2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428944.8000000045"/>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559639.86"/>
    <n v="712522.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74379.2"/>
    <n v="66537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80390.19"/>
    <n v="308556.5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028556.08"/>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143675.58"/>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0255445"/>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598038.799999997"/>
    <n v="3677038.53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10513508"/>
    <n v="317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389447"/>
    <n v="257622.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400000"/>
    <n v="83996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36996.62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2881560"/>
    <n v="7766141.4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7626839"/>
    <n v="4925468.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600000"/>
    <n v="159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3920956"/>
    <n v="2804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0272125"/>
    <n v="9746954.58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830983"/>
    <n v="4465892.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591275"/>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6045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8072764"/>
    <n v="6243155.92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4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525956"/>
    <n v="164621742.53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4745000"/>
    <n v="273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181212.20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665840"/>
    <n v="412331.9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074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16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59250"/>
    <n v="2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879728"/>
    <n v="11279005.37999999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3472317"/>
    <n v="1730393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338976.47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245138"/>
    <n v="2636582.86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12442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6031520"/>
    <n v="51037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82552.8000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642850"/>
    <n v="4384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451190"/>
    <n v="146502.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6294900"/>
    <n v="2853026.61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33592716.3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076042"/>
    <n v="1108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9669119"/>
    <n v="495060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783868"/>
    <n v="1698729.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83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9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245700"/>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9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206117"/>
    <n v="205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227000"/>
    <n v="1960384.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676600"/>
    <n v="1933728.21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700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664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2560501.6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18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272891.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2820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6352685"/>
    <n v="1826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475500"/>
    <n v="615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2552901.07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9334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4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85000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6679810"/>
    <n v="295273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16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98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2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1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4364.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128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501847.95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56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6553924"/>
    <n v="255044344.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90483"/>
    <n v="29928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31150020"/>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41098295"/>
    <n v="19186973.37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4254142.4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7251"/>
    <n v="52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38856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7250000"/>
    <n v="379533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6253644"/>
    <n v="12017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584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9667409"/>
    <n v="533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307140"/>
    <n v="72015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320350"/>
    <n v="70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5556"/>
    <n v="108247.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6167235"/>
    <n v="2073629.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8942181"/>
    <n v="257885113.97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91002648"/>
    <n v="5442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2013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41727937"/>
    <n v="24081769.639999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80316"/>
    <n v="8339670.2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2900000"/>
    <n v="292131.41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3368714"/>
    <n v="17724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000000"/>
    <n v="669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735805"/>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567297"/>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429337"/>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514294.060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1076420"/>
    <n v="3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682917"/>
    <n v="20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2143011"/>
    <n v="56274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314778.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15904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76903279"/>
    <n v="431526153.75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3276168"/>
    <n v="233273697.1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17742268"/>
    <n v="84668246.8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714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11028304"/>
    <n v="61527427.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694945"/>
    <n v="35411732.36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55480305"/>
    <n v="49946877.009999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675135"/>
    <n v="1555042.5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7431450"/>
    <n v="14288219.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27000000"/>
    <n v="10200611.38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9400000"/>
    <n v="17247470.1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45069708"/>
    <n v="34284301.21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07530167.76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8640000"/>
    <n v="8222845.00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38782727"/>
    <n v="3064140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2206000"/>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60920"/>
    <n v="2772225.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387000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23598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80000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975156"/>
    <n v="1701342.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259000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58673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80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818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744781"/>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8797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4122417"/>
    <n v="76830193.66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23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1616302"/>
    <n v="4932123.1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437119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24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361391.7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769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6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00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8550213"/>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5000000"/>
    <n v="49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17125"/>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1021550"/>
    <n v="16411.439999999999"/>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9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3950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846042"/>
    <n v="4123264.890000000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0436674"/>
    <n v="342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4517667"/>
    <n v="26811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343465"/>
    <n v="373269.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4058187.14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53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6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0086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2645000"/>
    <n v="640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3669326"/>
    <n v="1478632.3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05000"/>
    <n v="966762.479999999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2829479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159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799999993"/>
    <n v="3452475.5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531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421232682.11000007"/>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5971172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63330796.50999993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16057887.03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450322.8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4000000"/>
    <n v="703000.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129363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22086900.5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5041042.8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3635873.27999999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42847035.1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9100000"/>
    <n v="23869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3174143.15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3626847.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50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28915000"/>
    <n v="11316667.78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15363055.55999994"/>
    <n v="38943847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1402800"/>
    <n v="3724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2665385.759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39999998"/>
    <n v="58132047.16000001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79090000"/>
    <n v="62374731.12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9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674000"/>
    <n v="3754351.77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6027691"/>
    <n v="5548675.71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2192622.44"/>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9996068.1499999985"/>
    <n v="7420323.30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1372824.349999994"/>
    <n v="389253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2793524.5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n v="8918193.030000001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5806079.51"/>
    <n v="8305851.48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53399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5852343.3799999999"/>
    <n v="4328087.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600000005"/>
    <n v="2365041.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600000"/>
    <n v="1572710.9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434254.75"/>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50000"/>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7700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363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322715"/>
    <n v="1037708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1453722.800000001"/>
    <n v="9395052.150000000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77174"/>
    <n v="259892059.2599999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42447"/>
    <n v="3142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38503825.41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19999997"/>
    <n v="17609486.96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293874.87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381057.300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3665745.780000000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26127842.2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854717.75"/>
    <n v="7054641.60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050008.59"/>
    <n v="9342592.969999998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9305089.9000000004"/>
    <n v="5627740.429999998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2332160.0999999996"/>
    <n v="1707631.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2650000"/>
    <n v="1475235.65"/>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9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583363.7000000002"/>
    <n v="1531568.2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578975.74"/>
    <n v="10411629.08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8967341.84"/>
    <n v="11334357.120000003"/>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77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5496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64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
    <n v="521219394.93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9058199.0299999993"/>
    <n v="792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94279231.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831298.900000000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8312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163916.40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820633.3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96916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9000002"/>
    <n v="76213899.2799998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278000"/>
    <n v="1187651.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27129346.57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6991711.6799999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464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8408000"/>
    <n v="24012076.73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578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84318.0400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77658.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50409.59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26478.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300000"/>
    <n v="22462436.37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4736384"/>
    <n v="5116553.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9053616"/>
    <n v="11992614.5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424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38600000"/>
    <n v="22456408.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549801.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4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4147860.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4901055.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63432281"/>
    <n v="217500245.01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787454"/>
    <n v="30437643.6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
    <n v="29932506.33000002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20047904"/>
    <n v="12116926.95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68549.97"/>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44743934.310000002"/>
    <n v="25340700.8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2216804"/>
    <n v="8246515.83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722462.91"/>
    <n v="3006636.05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972772.6900000004"/>
    <n v="6844659.27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490430"/>
    <n v="2373264.6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316800"/>
    <n v="2327823.53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3379150.09"/>
    <n v="653761.299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069143"/>
    <n v="688902.379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2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052578"/>
    <n v="721265.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6350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933947.99"/>
    <n v="2123518.859999999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0297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05462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060906.8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192337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9613654"/>
    <n v="4451156.8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317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492475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10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76438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305779"/>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15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905490"/>
    <n v="1850513.82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00666302.160000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14436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4624772.73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1370250.6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1844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19159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00000"/>
    <n v="13900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956225"/>
    <n v="11998131.99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0313292.54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4950000"/>
    <n v="2023783.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550393"/>
    <n v="936313.7000000000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73200"/>
    <n v="1828586.7799999998"/>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58630.53"/>
    <n v="31340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633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20200"/>
    <n v="117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78869.46999999997"/>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63002"/>
    <n v="134943.72"/>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26000"/>
    <n v="6092777.88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536987"/>
    <n v="926480.8100000001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41095787.13999993"/>
    <n v="196668319.92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36404468.86000001"/>
    <n v="83091088.68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8901151"/>
    <n v="52199809.83999998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27300999"/>
    <n v="19093416.6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4747247"/>
    <n v="27993471.37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467389"/>
    <n v="12114277.08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16566560.25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500000"/>
    <n v="1830967.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4800000"/>
    <n v="4565714.61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1683373.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593112.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7076000"/>
    <n v="12655550.7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52000"/>
    <n v="24795371.88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50000"/>
    <n v="11352750.5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1452000"/>
    <n v="10099405.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700000"/>
    <n v="19895970.2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475616"/>
    <n v="4221346.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412000"/>
    <n v="2410262.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50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3400000"/>
    <n v="1047865.7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53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50000"/>
    <n v="26898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35000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300000"/>
    <n v="1049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5236002.88"/>
    <n v="3748928.869999999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4506518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6251934.069999993"/>
    <n v="29880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0017052.7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6582809.040000001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79999999"/>
    <n v="4511459.65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20000001"/>
    <n v="7770589.66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0897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1021012.8500000001"/>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655658"/>
    <n v="1338519.2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50000"/>
    <n v="1292946.27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1759030.960000001"/>
    <n v="1212887.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9322711.4399999995"/>
    <n v="18035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756000"/>
    <n v="1112583.7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224876.27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45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554712"/>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2648180.25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366811.15"/>
    <n v="2605546.100000000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391962468.90999997"/>
    <n v="228939083.9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20904007.09"/>
    <n v="63178616.3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43961557"/>
    <n v="3002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4865287"/>
    <n v="19886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61919436"/>
    <n v="32978062.00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9558208.01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6967298.509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64504339.71000002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34500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42060629"/>
    <n v="106605255.85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01476924.06999999"/>
    <n v="175030170.0400000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4438224.440000001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410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316600"/>
    <n v="5224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1799776.93"/>
    <n v="14792152.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270000"/>
    <n v="63787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2422846.799999999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2446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3600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246477"/>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23575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857250"/>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1475520"/>
    <n v="751302.46"/>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191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3900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3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0000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0946000"/>
    <n v="751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533620"/>
    <n v="1073524.07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25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24200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1106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5420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75996019"/>
    <n v="445500792.59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6946400"/>
    <n v="898357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6809229"/>
    <n v="64437117.09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0092770.01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78087793.129999995"/>
    <n v="19416826.4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316119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43342050"/>
    <n v="12565663.4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1035187"/>
    <n v="885828.5299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6708860.09"/>
    <n v="61339056.04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3080405"/>
    <n v="11564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50239264"/>
    <n v="24781649.63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4369515.66"/>
    <n v="5773789.66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89974384.710000008"/>
    <n v="31368584.99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261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59354194.780000001"/>
    <n v="12112499.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692000"/>
    <n v="5932215.64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8545383"/>
    <n v="4325844.59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572499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8060240"/>
    <n v="1912547.61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600398"/>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800000"/>
    <n v="2199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6041163"/>
    <n v="1964216.3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074120"/>
    <n v="2977213.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7930000"/>
    <n v="11108331.56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43115327.5"/>
    <n v="16426594.0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6822810.5"/>
    <n v="436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49244000"/>
    <n v="33007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363940"/>
    <n v="4959616.5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023195"/>
    <n v="8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21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4500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4083"/>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60812"/>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72361086.97999998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11994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0926993.77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2696713.6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3500000"/>
    <n v="29132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19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234997.7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923669.9400000001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382718.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2681809.600000000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333824.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2254.170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2793681.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011310.14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408424925.6500001"/>
    <n v="797347981.1599999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6314696.90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2778285.34999999"/>
    <n v="1417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42514639"/>
    <n v="121052287.67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27657984.2699999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2101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0554105.6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2797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8400000"/>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98693487.849999994"/>
    <n v="54573886.50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53003273.670000002"/>
    <n v="39643614.38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44943019.3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7450409.4500000002"/>
    <n v="2748630.3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399692.550000001"/>
    <n v="17297232.48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32246363.850000001"/>
    <n v="21380777.60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9202180.09"/>
    <n v="126277933.28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8560509.3000000007"/>
    <n v="5744037.720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6078353.689999998"/>
    <n v="27002891.08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3258096.85"/>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23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538420"/>
    <n v="104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8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1021300"/>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152243.2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501902.3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74368"/>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6693473.4"/>
    <n v="8788919.17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875881"/>
    <n v="29748557.1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3275807"/>
    <n v="1224522.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0865059.399999999"/>
    <n v="4264371.95"/>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2515615.83"/>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1710615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58952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394076"/>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23364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7616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26513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36228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499544.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4727552.82"/>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4831162498.65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982189000.1599998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58126071.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415249248.44999993"/>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285312074.33999997"/>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518368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47561047.210000008"/>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2779696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12320227.5899999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32079217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179840096.7899999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45392292.32999998"/>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58597361.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357979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41600701.380000003"/>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2959196"/>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79603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2664122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34864886.70000000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865626737"/>
    <n v="28656266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82449300"/>
    <n v="2824493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0012700"/>
    <n v="100126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065165600"/>
    <n v="106516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5475400"/>
    <n v="15475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02024900"/>
    <n v="10202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5985600"/>
    <n v="598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929660000"/>
    <n v="22966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91279200"/>
    <n v="91279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8033900"/>
    <n v="803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36562300"/>
    <n v="136562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865465700"/>
    <n v="165465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4726000"/>
    <n v="4726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650200"/>
    <n v="265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4262500"/>
    <n v="4262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8619000"/>
    <n v="18619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86709900"/>
    <n v="86709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4933000"/>
    <n v="1493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7155300"/>
    <n v="7155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658200"/>
    <n v="658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4153900"/>
    <n v="415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67600"/>
    <n v="16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479432959.9699997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42081525.19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412387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4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66895915.68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17734023.94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18504467.9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0339420.48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065947.35999999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3806207.03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1388035.8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4673846.11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38794744.25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3084430.5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849314.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08218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9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19836130.9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1442456.79999999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6893763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9405037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5949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0436358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766209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199584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19175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35625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1749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1810551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3270574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383937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298938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329099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2966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2762499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1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266525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937874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13848816.91"/>
    <n v="129060660.80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4280000"/>
    <n v="20710647.26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56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35501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1079000"/>
    <n v="17765348.36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0010000"/>
    <n v="7534320.08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230871"/>
    <n v="8321421.25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9165570.0999999996"/>
    <n v="8180642.43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650000"/>
    <n v="2229327.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6405286.900000006"/>
    <n v="4495029.49"/>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750000"/>
    <n v="3457571.53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175000"/>
    <n v="796047.510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10478600"/>
    <n v="8100896.89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694400"/>
    <n v="3539762.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120000"/>
    <n v="957072.5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55000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00000"/>
    <n v="1179516.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2300000"/>
    <n v="9205236.8600000013"/>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8544801.0899999999"/>
    <n v="3588348.560000001"/>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2955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415278.3499999999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379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78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390733415.82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0337359.6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0354131.60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20159255.8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53101464.61000002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8099723.4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3601491.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3995777.78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1575555.5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5194666.6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39011245.58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5384786.65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3940222.14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608459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111367.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17111.8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171454.2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58888.8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766277.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144097.43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2469642.4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9896298.5600000024"/>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29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8668282968"/>
    <n v="5655557246.6299992"/>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15834245447.300005"/>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1218654713.12000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255928259"/>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0520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59602327293.99999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8813243671.28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49294063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42502980361.44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500000000"/>
    <n v="18707767008.29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48665780.27000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488413357"/>
    <n v="1373914273.82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286016885"/>
    <n v="183441143.93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10620000000"/>
    <n v="8270822749.950000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0"/>
    <n v="0"/>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000000000"/>
    <n v="2419597903.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2750003"/>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1649997"/>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500003"/>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00375009"/>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76460182.61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4505890.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310555041.66999996"/>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16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1000000"/>
    <n v="43190785"/>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204295116"/>
    <n v="622137645.93999994"/>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186712150"/>
    <n v="1756334798.0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55021351.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4426000"/>
    <n v="124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359228062.0800000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3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5623416"/>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601990237.46"/>
    <n v="1234754030.48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470000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46094030.70999998"/>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33400000"/>
    <n v="33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56200000"/>
    <n v="5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21650000"/>
    <n v="121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65495054.140000001"/>
    <n v="65495054.140000001"/>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2616000"/>
    <n v="2616000"/>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6229030"/>
    <n v="270282720.19999993"/>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3900000"/>
    <n v="2014587.7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9894372756"/>
    <n v="23400319390.54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606679773"/>
    <n v="4468578502.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346157.29"/>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818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9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29289789.85999998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5610297.3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3922381.120000000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6177219.359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19077797.34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29763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6156652.63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40000002"/>
    <n v="17173627.96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4118373.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168080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06779207.77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29654469.84999999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235652.76"/>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234325"/>
    <n v="444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8714000"/>
    <n v="3266183.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93746080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522226673.36000001"/>
    <n v="22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052810950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3576976.93000001"/>
    <n v="9270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01703537.9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412719718"/>
    <n v="146243554.63000003"/>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8984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68334018.45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5532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0879282.3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76926777"/>
    <n v="35522074.829999998"/>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36478496"/>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269488"/>
    <n v="32333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928608"/>
    <n v="12573105.85"/>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296800000"/>
    <n v="11151655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8078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3833487.33"/>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883462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264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74102628.85999995"/>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1029654.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7100000"/>
    <n v="6440461.780000001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3514197"/>
    <n v="6999552868.449998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88553907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35140775.75999999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56138632.46999999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3915199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264553.52"/>
    <n v="8778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3000000"/>
    <n v="709692.73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7019168372.180000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670038400"/>
    <n v="260293877.80999994"/>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83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993101109.9999995"/>
    <n v="2694223691.69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33592200"/>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741910991"/>
    <n v="1818051171.7200007"/>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280049848"/>
    <n v="122846163.13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30000000"/>
    <n v="369448587.75999999"/>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53069197"/>
    <n v="82130140.189999983"/>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367012063"/>
    <n v="1354534011.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8405252"/>
    <n v="18092960.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520474587.8399999"/>
    <n v="764219733.15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748554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32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8998337.600000001"/>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458668000"/>
    <n v="7384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939013775"/>
    <n v="2093084923.69000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89961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6670000"/>
    <n v="5101135.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29069230.6800003"/>
    <n v="6778855659.569995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505246852.44"/>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174971753.66"/>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021554.7399998"/>
    <n v="3712405226.489998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2776515329.160001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5485730278.270000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21293"/>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384818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422825895.6900001"/>
    <n v="842525772.5299998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6822791885.230011"/>
    <n v="52827511193.56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00000000"/>
    <n v="8606515144.27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13652736.16"/>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10078278"/>
    <n v="88029008.340000004"/>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9558516.269999996"/>
    <n v="59458538.26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039196408.9299998"/>
    <n v="846527370.22000003"/>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1005824884.4"/>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707500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771309.199999988"/>
    <n v="43364586"/>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00453566.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24507876"/>
    <n v="497782322.9200000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2018716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22681415.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623599183"/>
    <n v="2478948869.82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04203825.28000003"/>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998433658.1700001"/>
    <n v="926544546.2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73078482.85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06902309.5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734789094.70000005"/>
    <n v="504580415.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002755080"/>
    <n v="1350410590.9700003"/>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702679960.29999995"/>
    <n v="456268565.45000005"/>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175597829.76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20000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000001"/>
    <n v="48345096.6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0107707.33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19000000"/>
    <n v="708962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33454267"/>
    <n v="1036225175.80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69999979"/>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07170933.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78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54370089.90999999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1794243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03806944"/>
    <n v="83354399.29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392203986.62000012"/>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19450344.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170612145.05999997"/>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96721870"/>
    <n v="124080277.5000000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190578086.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776056383"/>
    <n v="172774719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66114666.619999997"/>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31206333.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12032166.65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17172500.01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700000"/>
    <n v="12636509.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6226208"/>
    <n v="87054834.09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89371538.27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1931723"/>
    <n v="261700034"/>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0880980"/>
    <n v="16615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9"/>
    <n v="1247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1578083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1576455172.91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037924"/>
    <n v="10771546295.83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487751826.05999988"/>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100000"/>
    <n v="1075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48240541.34999999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000000"/>
    <n v="20161865.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35050113.519999996"/>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96094256.52000001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760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1749364.210000001"/>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75000000"/>
    <n v="4615296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0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293615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61114258272.269997"/>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03271540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315520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350200"/>
    <n v="1126350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869200"/>
    <n v="28692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49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169998"/>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442500"/>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289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066625.66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5286080"/>
    <n v="4120778.26"/>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1806564"/>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3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24118000"/>
    <n v="92716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000000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4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693761"/>
    <n v="0"/>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290000000"/>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8858735"/>
    <n v="24174451.490000002"/>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35106730"/>
    <n v="2260054.5"/>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413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750000"/>
    <n v="95924000.66999998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267645"/>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42516560"/>
    <n v="197026325.18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95000000"/>
    <n v="81378968.099999994"/>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258407368"/>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5"/>
    <n v="194751231.83999997"/>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11490437.34999999"/>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5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1636906.1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6239852.1600000001"/>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5694971.2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21805773.48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218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178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293071.40999999997"/>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30795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18832.8"/>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362411.47"/>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99437772.11999999"/>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000000002"/>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677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5601049.9000000004"/>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18825543"/>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50702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4353513"/>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795938.2"/>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4429866.2600000007"/>
    <n v="4342108.380000000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06236.55"/>
    <n v="315265.81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9716594.399999999"/>
    <n v="11513517.5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79983877.25"/>
    <n v="23232317.01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7032550.2199999997"/>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6008877.15"/>
    <n v="16008877.1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1446404.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49788.62"/>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358354154.77999991"/>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602546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535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44364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980035.2"/>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3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2315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8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0000000003"/>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544216.05999999994"/>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57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771134"/>
    <n v="334272860.6799999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0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748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15117.2"/>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047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425106.22"/>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1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2835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175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871118.14"/>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320000.83999999997"/>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07295.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2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150000.76"/>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424999.67"/>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002456.9"/>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395959197"/>
    <n v="178486062.89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94360472.7700000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56082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10484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8558238.36999999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1163623.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4374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23174251"/>
    <n v="12221475.8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9721033.19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8506546.91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326660.61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104171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6383622.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2652990.27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6279506.45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406138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5168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44801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6313399.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12075751"/>
    <n v="1116692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104844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8199957.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8550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24778587"/>
    <n v="114440490.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19954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8552062.57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447549.289999999"/>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045350.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6027333.76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19954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695166145"/>
    <n v="384547095.1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8855693.9999999"/>
    <n v="1046124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64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099998"/>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559540803"/>
    <n v="1041962378.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7069050"/>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4331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965"/>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3498700"/>
    <n v="63137733.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0920259.999999985"/>
    <n v="89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8000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107475.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3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0206637.8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744776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500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246337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2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061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5967387"/>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65775727"/>
    <n v="1615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113330"/>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4558187"/>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2105"/>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6"/>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10368111"/>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6444366.55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21071837"/>
    <n v="17095612.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5343687"/>
    <n v="124400608.6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2607"/>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11402031"/>
    <n v="110664542.27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6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954766"/>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60482"/>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1431831"/>
    <n v="802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8"/>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4058600"/>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58742743.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95890866"/>
    <n v="93067665.3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53257610"/>
    <n v="52506426.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1791900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0000000"/>
    <n v="176187866.6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4212656"/>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272455000"/>
    <n v="1248260850.67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57606585.9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0000000"/>
    <n v="55149819.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499500000"/>
    <n v="497082116.59000003"/>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7000000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50587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31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16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38000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22964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2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4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408457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6285197.09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2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50000000"/>
    <n v="75048457.14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58381496.68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43719997"/>
    <n v="139490918.2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6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53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763414.4599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533500000"/>
    <n v="312408876.26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890000000"/>
    <n v="831943627.2500001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265097012.13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371280003"/>
    <n v="274160687.38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0000000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89035772.780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2.2351741790771484E-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65679887.49000000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1999999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95285715"/>
    <n v="76236646.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44000000"/>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9"/>
    <n v="4063432.73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6832853.3799999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000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231779776.96999997"/>
    <n v="55234826.2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8829247.08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797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12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699999988"/>
    <n v="32549203.2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2745241.82"/>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5700000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921877"/>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80754226.900000006"/>
    <n v="33193223.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43632497.80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1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7000000011"/>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4972528.43"/>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1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15980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516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61058160.54999998"/>
    <n v="210538546.46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8851050.020000003"/>
    <n v="13616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22728467.119999997"/>
    <n v="16944408.3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7677081.4399999976"/>
    <n v="5862156.8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393043.5700000012"/>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8284451.4400000004"/>
    <n v="553886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31936055.519999996"/>
    <n v="17513000.80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072547.230000008"/>
    <n v="7748991.22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3864721.2400000007"/>
    <n v="3124438.820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36109805.009999998"/>
    <n v="19767592.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9445257.400000013"/>
    <n v="4685322.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465890.029999997"/>
    <n v="3050593.26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427130.9899999988"/>
    <n v="834889.7999999998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29250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291365.40000000002"/>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9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999999.9999999996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24714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70555997.09000009"/>
    <n v="205941785.46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2391882.780000001"/>
    <n v="96925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9957841.1600000001"/>
    <n v="8297664.8300000001"/>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0000"/>
    <n v="1000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40415473.84"/>
    <n v="53395069.340000004"/>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3820983.3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0523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4614240"/>
    <n v="439183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405000"/>
    <n v="249034.8699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282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102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38074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60288045.230000004"/>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280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13733803.129999999"/>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5989106.0600000005"/>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304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213306.69"/>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343805217.9699999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2923297"/>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1140838.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21293352"/>
    <n v="77961133.61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895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69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326729.48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43125.4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977167"/>
    <n v="2811593.5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23434998.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3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78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3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9484"/>
    <n v="942685.5699999998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3"/>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807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125004.29999999999"/>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09375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479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4685046.04"/>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91014135.15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3405862.73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77868386.950000003"/>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626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198548103.22"/>
    <n v="69863941.76999998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4233407.060000002"/>
    <n v="6955761.42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20533724.3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98881004.27999997"/>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9611092"/>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161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
    <n v="2398099.1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8"/>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627995280.00000012"/>
    <n v="462995280.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3999999"/>
    <n v="201197864.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n v="236347623.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3"/>
    <n v="535273586.1100000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186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37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24999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15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5775003"/>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21336537.73999999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00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208999.5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3417938.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0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85485273.23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0650000"/>
    <n v="2149355.950000000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3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250000"/>
    <n v="696849.2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43819096"/>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5335429.469999999"/>
    <n v="9414031.150000000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399000"/>
    <n v="1869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870356.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17685.5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687480.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3786051.510000002"/>
    <n v="6441749.4900000002"/>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495467.2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2871460.219999999"/>
    <n v="20077.22"/>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88315"/>
    <n v="2774423.8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4233285"/>
    <n v="4685599.82"/>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5355110"/>
    <n v="1248145.86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07775"/>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8917000"/>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1475365"/>
    <n v="2977609.01"/>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630000"/>
    <n v="18880"/>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72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1231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6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230000"/>
    <n v="12998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6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256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676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303267"/>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76359.979999999981"/>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50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18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16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20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1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797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61233463.93"/>
    <n v="2659021.3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85168.5499999998"/>
    <n v="1486115.3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733476.5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89586200"/>
    <n v="45357778.92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57446116.819999993"/>
    <n v="1182076.86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960309.57"/>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59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9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18919121.449999996"/>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1043644.0700000001"/>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1041730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23135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36640000"/>
    <n v="302936467.12"/>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80500000"/>
    <n v="8569477.1699999999"/>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1626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33200305"/>
    <n v="191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39752373.699999996"/>
    <n v="13101324.300000003"/>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5720361.79"/>
    <n v="1440046.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2741034.9699999997"/>
    <n v="758195.72"/>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600000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5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05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918917000"/>
    <n v="175856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22978475"/>
    <n v="9517259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9474000"/>
    <n v="6022742.349999999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3420000"/>
    <n v="23779675.11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1040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4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55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736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4100000"/>
    <n v="44746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9656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1358.72"/>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8748401.7699999996"/>
    <n v="1915831.5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3776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350000"/>
    <n v="210266.65"/>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0210000"/>
    <n v="8152603.5300000012"/>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183000"/>
    <n v="622917.55000000005"/>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70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01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8383000"/>
    <n v="2742538.26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165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24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40825070.390000001"/>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3926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664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45500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1762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255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2983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69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8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2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3000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95419414.29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66026791.07999999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1999999"/>
    <n v="61747279.60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32696931.45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6481411.7999999998"/>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9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8564.99"/>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518041.650000000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1778099.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390125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6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550194.4099999996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418500.43"/>
    <n v="4685472.4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152000"/>
    <n v="1573704.35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9459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030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8980000"/>
    <n v="2521454.1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1148169.99"/>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72452626.569999993"/>
    <n v="28174290.47999999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62354304"/>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7132708"/>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843073.359999999"/>
    <n v="13358011.96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394915"/>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9938953"/>
    <n v="228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15807477"/>
    <n v="2972844.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4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4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082923"/>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69228"/>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288505"/>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6003000"/>
    <n v="3544105.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6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2100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9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6218099.9999999991"/>
    <n v="449549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2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707450"/>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349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27332"/>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678348"/>
    <n v="18307.7"/>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344399.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1800.04"/>
    <n v="358032.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50344547.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45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6477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3782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2164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24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8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653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520180"/>
    <n v="1131113.180000000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933357.70000000007"/>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2201.8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16112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186518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58200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80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184500"/>
    <n v="75610.56999999999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12350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377738.7799999993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4194681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8900000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8"/>
    <n v="8423685.669999999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299999995"/>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900000013"/>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8230330"/>
    <n v="958693.179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115598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6506304"/>
    <n v="420025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2927000"/>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31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13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52842851"/>
    <n v="2644276.290000000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8837239"/>
    <n v="3805242.3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90338140"/>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8050912"/>
    <n v="1025307.3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36660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227793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0200457.019999996"/>
    <n v="416231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66751428.86000001"/>
    <n v="417310807.68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1355560.4"/>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367866202.39999998"/>
    <n v="1555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325455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24292388.600000001"/>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49257327.5"/>
    <n v="98027126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43990078.860000007"/>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6019693.7400000002"/>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1809469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1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0841.25"/>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19748528.649999999"/>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11426418"/>
    <n v="64235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6982298.95"/>
    <n v="1241785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467949.509999997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1056000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209872775.19"/>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5998596.969999999"/>
    <n v="2163371.78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849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60242"/>
    <n v="621267.81000000006"/>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31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15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070212.4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29210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900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454657.2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40000004"/>
    <n v="4342790.3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338304.67"/>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171269"/>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49477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8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326707"/>
    <n v="232266.1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2081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95365.1200000001"/>
    <n v="1346610.88"/>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7869696.690000001"/>
    <n v="1462069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749197"/>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2561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38957"/>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68678"/>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54649090.859999999"/>
    <n v="2472646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9134900"/>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155394.2000000002"/>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20000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88500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2162589.729999997"/>
    <n v="14048647.43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45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186009822.31"/>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2260214.630000003"/>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400000002"/>
    <n v="155213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380701.91999999993"/>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23423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85144036.660000011"/>
    <n v="39971400.47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4150432.23"/>
    <n v="12254271.329999998"/>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472741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16143589.969999999"/>
    <n v="96004.800000000003"/>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156636761.63"/>
    <n v="13358681.02"/>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71567384.840000004"/>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17447648.87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3486212.76"/>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51959731.030000001"/>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4926397.72"/>
    <n v="3431390.30000000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6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3121216.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58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35580035.81999999"/>
    <n v="35238602.5400000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55729626"/>
    <n v="14915399.62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6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1362528.3"/>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0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26597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9491000"/>
    <n v="353963.4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2540125.1100000003"/>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406776697"/>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68807772"/>
    <n v="6766269.8799999999"/>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920935.1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335934452"/>
    <n v="141606054.03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74009.600000000006"/>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30000000"/>
    <n v="976000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61370.1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396659836"/>
    <n v="45681714.42000000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591224453.01999986"/>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61703227.86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0"/>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0"/>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3978252"/>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882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58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186928.380000001"/>
    <n v="6484195.680000000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947648"/>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87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91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6342266"/>
    <n v="1961704.0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6303133"/>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617412"/>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140221"/>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073112"/>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168076"/>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10298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4526526"/>
    <n v="40700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6673050"/>
    <n v="2547116.03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83"/>
    <n v="1279579.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300868.219999999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43512"/>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2735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858824"/>
    <n v="2182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200000"/>
    <n v="6608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2150000"/>
    <n v="588939.6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38260.7000000002"/>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1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121521.86"/>
    <n v="828445.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2669433.4800000004"/>
    <n v="2013850.42"/>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04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070942.4"/>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2702139.1799999997"/>
    <n v="2153445.2800000003"/>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3287429.76"/>
    <n v="1949492.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231009.62"/>
    <n v="306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610175.8600000001"/>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408091"/>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9"/>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7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2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300000"/>
    <n v="3782605.609999999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65"/>
    <n v="211925.94000000003"/>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8439298"/>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607432"/>
    <n v="3949413.55"/>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08101"/>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2000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401510"/>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2280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1402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090000"/>
    <n v="774462.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450000"/>
    <n v="828354.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602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126886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4924740.77"/>
    <n v="20607919.52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9852259.2300000004"/>
    <n v="5809866.340000000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12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2238789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13250000"/>
    <n v="8086503.309999998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99024.71"/>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9271532.290000007"/>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523050"/>
    <n v="1388002.14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359593.2"/>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607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114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9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507667"/>
    <n v="285411.6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57000"/>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09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66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4895863"/>
    <n v="1203517.75"/>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365006.2000000002"/>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448042.4400000004"/>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7068193.950000003"/>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4727609.42"/>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0"/>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53692917"/>
    <n v="5188431.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6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66239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85164234"/>
    <n v="18054698.2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24759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4466595"/>
    <n v="671469.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86000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7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0800000"/>
    <n v="2215624.0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573150.820000000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22693910"/>
    <n v="3936525.4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565590"/>
    <n v="1653392.7"/>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946500"/>
    <n v="113759.7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90589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30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897344"/>
    <n v="105454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3065971.83"/>
    <n v="256094.2899999999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50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1601428.17"/>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5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159422927.63999999"/>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23700999.359999999"/>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2727517.61"/>
    <n v="1634485.57"/>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10561140.85"/>
    <n v="1552167.3900000001"/>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1408096"/>
    <n v="419517.81"/>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930984"/>
    <n v="10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309232.5"/>
    <n v="957663.50999999989"/>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199618"/>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12583000"/>
    <n v="11280.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347663.04"/>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7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56134"/>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31372638.079999983"/>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500224659"/>
    <n v="162834681.92000005"/>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64886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85887514.51999998"/>
    <n v="123569657.70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72711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34840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409192342.99000001"/>
    <n v="214981201.6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823259"/>
    <n v="19466788.2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56496341"/>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1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35928668.640000001"/>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1026832"/>
    <n v="23174192.389999997"/>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239800"/>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9540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55494364.89999998"/>
    <n v="67972970.12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545523"/>
    <n v="6866833.87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031606778.97"/>
    <n v="440017171.8000000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77934814"/>
    <n v="100976042.15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86612890.24999997"/>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361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25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221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7854232788"/>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2591830.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6285764.219999999"/>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9733239"/>
    <n v="3780138.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30000000"/>
    <n v="204435506.92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138952.5300000003"/>
    <n v="663570.1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15280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0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875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50023"/>
    <n v="4933294.6900000004"/>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6792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67000"/>
    <n v="59802.4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7710291"/>
    <n v="447564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58382.5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796863.090000004"/>
    <n v="52127095.54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5006617.729999997"/>
    <n v="4226844.630000000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1366003"/>
    <n v="445798.44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143196326.1699999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30780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644752.7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39999995"/>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0366972.09"/>
    <n v="7373665.069999999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22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2361548.34"/>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556837.65"/>
    <n v="6378016.640000000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54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5458062.789999999"/>
    <n v="27842639.049999997"/>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03"/>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16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680561"/>
    <n v="68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503.9900000002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959"/>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1539182"/>
    <n v="1231345.21"/>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9000000003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3449919.3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1037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40000000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2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106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105580.4900000002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92146"/>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102642.8000000000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8"/>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1668670"/>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100226.0600000000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2816008.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6197240.4"/>
    <n v="10397964.8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1545189.469999999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97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3427707.08"/>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07"/>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10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3449919.5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226444.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097.4699999999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3578258.38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11372529"/>
    <n v="1548853.9"/>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8000000045"/>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1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39999999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034155"/>
    <n v="403400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4501892.8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721114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34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1000000001"/>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5236059.6999999993"/>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263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4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3687992"/>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82164.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12151941.560000001"/>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33610300"/>
    <n v="15062103.54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24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0"/>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20000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2816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2"/>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219278"/>
    <n v="1201342.26"/>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0"/>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230500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1714742"/>
    <n v="1422317.7"/>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37000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7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09806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3023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66288504"/>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26404321"/>
    <n v="6724497.04"/>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5013104"/>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790444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7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968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8642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7292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81094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693287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1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5236179"/>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4897533"/>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33178342"/>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5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40655736"/>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20412345"/>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736243"/>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28888306"/>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8807599.9299999997"/>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38762462"/>
    <n v="1359116.8"/>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28582531.369999997"/>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8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2437258"/>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10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03104138"/>
    <n v="47394261.75000000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25105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0200603"/>
    <n v="9131818.699999999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76451413.24000001"/>
    <n v="212712346.23999995"/>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02463641"/>
    <n v="53930921.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70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73519447"/>
    <n v="140221923.28"/>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58385428"/>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1163303"/>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2388114"/>
    <n v="13980389.56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3539259"/>
    <n v="18443728.189999998"/>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5000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3623689"/>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21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4834381"/>
    <n v="7766802.7599999998"/>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3188041.6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8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0"/>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124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58958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524549107.6999998"/>
    <n v="158848534.09"/>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2927000"/>
    <n v="130172.88"/>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433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7935045"/>
    <n v="9440949.150000000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824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1087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6354322.129999999"/>
    <n v="10434702.20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74585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2248546.399999999"/>
    <n v="30931665.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857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093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20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6451021.1100000003"/>
    <n v="3066079.26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499999993"/>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5551118.1400000006"/>
    <n v="278882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66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170655"/>
    <n v="8234627.25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699999993"/>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945000"/>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967298.029999997"/>
    <n v="28298288.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019175"/>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568881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4650000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9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209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12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4033989"/>
    <n v="67407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333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45722994"/>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587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7646813"/>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60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8095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9565745"/>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13915.2399999998"/>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679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42000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3480000"/>
    <n v="4393383.08"/>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2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77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6040000"/>
    <n v="8865163.059999998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253430000"/>
    <n v="1522943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3274160.15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36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3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3283799.86"/>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12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603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5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2050397.6199999999"/>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07362"/>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8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672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01719"/>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3599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78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2071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4001"/>
    <n v="762198.80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7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45000.3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8769999.8599999994"/>
    <n v="2450000.14"/>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20693879.260000002"/>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200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22030685.620000001"/>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6165691"/>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2000000"/>
    <n v="5748412.830000000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0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92000000"/>
    <n v="3853877.4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4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13540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26451115.7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40458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1860158.5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86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1798734"/>
    <n v="91446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544165"/>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11667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700989"/>
    <n v="1617348.1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106355"/>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297651"/>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2200000"/>
    <n v="2052286.17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248910645"/>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558777"/>
    <n v="1124368.9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5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200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24750"/>
    <n v="195794.59999999998"/>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886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8723431"/>
    <n v="6008756.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78400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1590315"/>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22500"/>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1809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5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1504767.6600000001"/>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2824053.0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28443.02"/>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50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150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530000"/>
    <n v="2249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8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3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5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155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4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45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5089874.159999996"/>
    <n v="5259347.450000001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6174970"/>
    <n v="37178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054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2002710.699999999"/>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3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756227.42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200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08971029.09999999"/>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5116216.5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135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3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17202060.4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5000000"/>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39517127.17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500000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57600000"/>
    <n v="24359346.4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2820876.67000000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4426015.280000001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633333.3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389997.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059076"/>
    <n v="3804384.800000000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5049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600000"/>
    <n v="6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53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851933"/>
    <n v="2690245.099999999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9281345"/>
    <n v="152062.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1399401"/>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4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6629872"/>
    <n v="908890.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20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6167106"/>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950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5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201327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88271.01"/>
    <n v="237223.0400000000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5126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2960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6500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586577"/>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742968.3"/>
    <n v="37276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27850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762402"/>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40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123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856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4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371536"/>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5"/>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81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600820.0199999996"/>
    <n v="4022946.079999999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573373.67"/>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404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10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303540.98"/>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40309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546075"/>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4878368"/>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69125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54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106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874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575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4510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218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6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13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5924000"/>
    <n v="272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162189.3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6999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1503793.9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7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8972521.5600000005"/>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68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5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45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09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7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6023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1567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1621308"/>
    <n v="9710012.359999999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9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2694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1363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34957582"/>
    <n v="25296493.3300000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53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2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8071500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35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49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31336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1487109.199999999"/>
    <n v="9762877.020000001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72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1939017.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90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593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18401"/>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1453608.899999999"/>
    <n v="39137200.20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564400"/>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9800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26478803"/>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337000"/>
    <n v="57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1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763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202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904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14825.84"/>
    <n v="1281173.349999999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383639.97"/>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9817000.039999992"/>
    <n v="5500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5314228.370000035"/>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3"/>
    <n v="51255955.20000001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1644269.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6589872.34"/>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6167188.24"/>
    <n v="10975494.27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416513.84"/>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9808083.82"/>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814146.52"/>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10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7082634.350000009"/>
    <n v="39387078.87000001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054064.379999995"/>
    <n v="18216014.78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000000000466"/>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7828405.28000002"/>
    <n v="30826452.77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365352.240000000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16527.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10328.35"/>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454949"/>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280000"/>
    <n v="1007443.17999999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2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6970000"/>
    <n v="2454223.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58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7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6113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247463.54"/>
    <n v="282195.8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37960"/>
    <n v="9977.6"/>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524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100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50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32076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31191041"/>
    <n v="3827581.5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5699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2113660.0099999998"/>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09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608402.08"/>
    <n v="760801.279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53812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20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5770970.84"/>
    <n v="3222887.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2402914.5"/>
    <n v="16916269.87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4419674.2699999996"/>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6000000"/>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08769"/>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6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131746.0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4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6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6.99999997"/>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8625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30724125"/>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286536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78474734.44999999"/>
    <n v="372329467.73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6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19418997"/>
    <n v="9321427.6999999993"/>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44927257.33000004"/>
    <n v="621138268.7999999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14563670.25"/>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393939767.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22415024"/>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42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9941652.78"/>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18341788"/>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22505804"/>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70"/>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355329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60184584.95999998"/>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2"/>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9000001"/>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261885040.21"/>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5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8635239"/>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87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5323006.57"/>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595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837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6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53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304517.5300000003"/>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6958905.600000001"/>
    <n v="13484987.89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29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3901000000"/>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276035490.82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49137345.02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62629700"/>
    <n v="626297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11200"/>
    <n v="211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4543100"/>
    <n v="4543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57511400"/>
    <n v="57511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1040739.469999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195728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105786.399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1358604.18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622049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5000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2564644.48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67844.4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331288.8800000000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669111.0700000000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2667777.78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2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0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5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222722.64"/>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30000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505045"/>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16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3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89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5147105.6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6130464"/>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72192775"/>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32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00669531.80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523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653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26203362.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878232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5790871"/>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26326329.44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100000000"/>
    <n v="46495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5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1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39109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4897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86447131.0999999"/>
    <n v="586447131.10000014"/>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0422205.539999999"/>
    <n v="40422205.539999999"/>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89999993"/>
    <n v="41827520.389999993"/>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40147746.91"/>
    <n v="240147746.90999997"/>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
    <n v="176297399.59000003"/>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13223235.949999999"/>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200000000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026189341"/>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744235848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98505131.68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690748065.09"/>
    <n v="4517527056.60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083333333.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579006487.6800000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1993352.71999999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990746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673579969"/>
    <n v="505184976.7199999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552838776"/>
    <n v="412499.9700000000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43333805"/>
    <n v="86114203.26999998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6006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421475999.67000002"/>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287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3333333.35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739200001"/>
    <n v="1545706666.67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45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5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7499999.96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217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2178436291"/>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7780700000"/>
    <n v="225782100"/>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5000000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0000000000"/>
    <n v="3764221200.9200006"/>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53196842482.79001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1985666176.620000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E35BAD-46CF-4526-B80D-C6DC510CB207}"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D33"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41"/>
  <sheetViews>
    <sheetView showGridLines="0" workbookViewId="0">
      <selection activeCell="P27" sqref="P27"/>
    </sheetView>
  </sheetViews>
  <sheetFormatPr baseColWidth="10" defaultColWidth="11.5703125" defaultRowHeight="15"/>
  <cols>
    <col min="1" max="1" width="60.7109375" style="13" bestFit="1" customWidth="1"/>
    <col min="2" max="2" width="14.140625" style="13" bestFit="1" customWidth="1"/>
    <col min="3" max="3" width="26" style="13" bestFit="1" customWidth="1"/>
    <col min="4" max="4" width="15.710937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4" t="s">
        <v>1977</v>
      </c>
      <c r="B1" s="184"/>
      <c r="C1" s="184"/>
      <c r="D1" s="184"/>
      <c r="E1" s="184"/>
      <c r="F1" s="184"/>
    </row>
    <row r="2" spans="1:6" ht="20.25">
      <c r="A2" s="185" t="s">
        <v>0</v>
      </c>
      <c r="B2" s="185"/>
      <c r="C2" s="185"/>
      <c r="D2" s="185"/>
      <c r="E2" s="185"/>
      <c r="F2" s="185"/>
    </row>
    <row r="3" spans="1:6">
      <c r="A3" s="186" t="s">
        <v>1</v>
      </c>
      <c r="B3" s="186"/>
      <c r="C3" s="186"/>
      <c r="D3" s="186"/>
      <c r="E3" s="186"/>
      <c r="F3" s="186"/>
    </row>
    <row r="5" spans="1:6" ht="18.75">
      <c r="A5" s="187" t="s">
        <v>22</v>
      </c>
      <c r="B5" s="187"/>
      <c r="C5" s="187"/>
      <c r="D5" s="187"/>
      <c r="E5" s="187"/>
      <c r="F5" s="187"/>
    </row>
    <row r="6" spans="1:6" ht="18.75">
      <c r="A6" s="187" t="s">
        <v>303</v>
      </c>
      <c r="B6" s="187"/>
      <c r="C6" s="187"/>
      <c r="D6" s="187"/>
      <c r="E6" s="187"/>
      <c r="F6" s="187"/>
    </row>
    <row r="7" spans="1:6">
      <c r="A7" s="182" t="s">
        <v>1969</v>
      </c>
      <c r="B7" s="182"/>
      <c r="C7" s="182"/>
      <c r="D7" s="182"/>
      <c r="E7" s="182"/>
      <c r="F7" s="182"/>
    </row>
    <row r="8" spans="1:6">
      <c r="A8" s="182" t="s">
        <v>1970</v>
      </c>
      <c r="B8" s="182"/>
      <c r="C8" s="182"/>
      <c r="D8" s="182"/>
      <c r="E8" s="182"/>
      <c r="F8" s="182"/>
    </row>
    <row r="9" spans="1:6" ht="15.75">
      <c r="A9" s="183" t="s">
        <v>323</v>
      </c>
      <c r="B9" s="183"/>
      <c r="C9" s="183"/>
      <c r="D9" s="183"/>
      <c r="E9" s="183"/>
      <c r="F9" s="183"/>
    </row>
    <row r="11" spans="1:6">
      <c r="A11" s="176" t="s">
        <v>365</v>
      </c>
      <c r="B11" s="176" t="s">
        <v>363</v>
      </c>
      <c r="C11" s="170" t="s">
        <v>1968</v>
      </c>
      <c r="D11" s="170" t="s">
        <v>364</v>
      </c>
    </row>
    <row r="12" spans="1:6">
      <c r="A12" s="171" t="s">
        <v>304</v>
      </c>
      <c r="B12" s="172">
        <v>1592355121494</v>
      </c>
      <c r="C12" s="172">
        <v>1664047468346.1809</v>
      </c>
      <c r="D12" s="172">
        <v>1027599440184.7808</v>
      </c>
    </row>
    <row r="13" spans="1:6">
      <c r="A13" s="173" t="s">
        <v>10</v>
      </c>
      <c r="B13" s="172">
        <v>1484234610959</v>
      </c>
      <c r="C13" s="172">
        <v>1555926957811.1809</v>
      </c>
      <c r="D13" s="172">
        <v>968426928224.45068</v>
      </c>
    </row>
    <row r="14" spans="1:6">
      <c r="A14" s="174" t="s">
        <v>11</v>
      </c>
      <c r="B14" s="172">
        <v>1308196684792</v>
      </c>
      <c r="C14" s="172">
        <v>1344344417890.2307</v>
      </c>
      <c r="D14" s="172">
        <v>874789243704.16064</v>
      </c>
    </row>
    <row r="15" spans="1:6">
      <c r="A15" s="175" t="s">
        <v>24</v>
      </c>
      <c r="B15" s="172">
        <v>516919627204</v>
      </c>
      <c r="C15" s="172">
        <v>523116675641.08075</v>
      </c>
      <c r="D15" s="172">
        <v>314376729687.39069</v>
      </c>
    </row>
    <row r="16" spans="1:6">
      <c r="A16" s="175" t="s">
        <v>25</v>
      </c>
      <c r="B16" s="172">
        <v>90986168678</v>
      </c>
      <c r="C16" s="172">
        <v>90782297151.860001</v>
      </c>
      <c r="D16" s="172">
        <v>53099371793.230011</v>
      </c>
    </row>
    <row r="17" spans="1:4">
      <c r="A17" s="175" t="s">
        <v>12</v>
      </c>
      <c r="B17" s="172">
        <v>298486441612</v>
      </c>
      <c r="C17" s="172">
        <v>295128665637</v>
      </c>
      <c r="D17" s="172">
        <v>200565347478.70996</v>
      </c>
    </row>
    <row r="18" spans="1:4">
      <c r="A18" s="175" t="s">
        <v>26</v>
      </c>
      <c r="B18" s="172">
        <v>13500000000</v>
      </c>
      <c r="C18" s="172">
        <v>15906016885</v>
      </c>
      <c r="D18" s="172">
        <v>10873861797.530001</v>
      </c>
    </row>
    <row r="19" spans="1:4">
      <c r="A19" s="175" t="s">
        <v>27</v>
      </c>
      <c r="B19" s="172">
        <v>388252040903</v>
      </c>
      <c r="C19" s="172">
        <v>417441339445.90009</v>
      </c>
      <c r="D19" s="172">
        <v>294375255787.37988</v>
      </c>
    </row>
    <row r="20" spans="1:4">
      <c r="A20" s="175" t="s">
        <v>28</v>
      </c>
      <c r="B20" s="172">
        <v>52406395</v>
      </c>
      <c r="C20" s="172">
        <v>1969423129.3899999</v>
      </c>
      <c r="D20" s="172">
        <v>1498677159.9200001</v>
      </c>
    </row>
    <row r="21" spans="1:4">
      <c r="A21" s="174" t="s">
        <v>13</v>
      </c>
      <c r="B21" s="172">
        <v>176037926167</v>
      </c>
      <c r="C21" s="172">
        <v>211582539920.95004</v>
      </c>
      <c r="D21" s="172">
        <v>93637684520.290039</v>
      </c>
    </row>
    <row r="22" spans="1:4">
      <c r="A22" s="175" t="s">
        <v>29</v>
      </c>
      <c r="B22" s="172">
        <v>53162528542</v>
      </c>
      <c r="C22" s="172">
        <v>55949471789.610023</v>
      </c>
      <c r="D22" s="172">
        <v>35088135160.260025</v>
      </c>
    </row>
    <row r="23" spans="1:4">
      <c r="A23" s="175" t="s">
        <v>30</v>
      </c>
      <c r="B23" s="172">
        <v>60255319620</v>
      </c>
      <c r="C23" s="172">
        <v>76422521764.140015</v>
      </c>
      <c r="D23" s="172">
        <v>21863618705.330006</v>
      </c>
    </row>
    <row r="24" spans="1:4">
      <c r="A24" s="175" t="s">
        <v>31</v>
      </c>
      <c r="B24" s="172">
        <v>10094704</v>
      </c>
      <c r="C24" s="172">
        <v>105675538.60000001</v>
      </c>
      <c r="D24" s="172">
        <v>82692931.430000007</v>
      </c>
    </row>
    <row r="25" spans="1:4">
      <c r="A25" s="175" t="s">
        <v>32</v>
      </c>
      <c r="B25" s="172">
        <v>1045835769</v>
      </c>
      <c r="C25" s="172">
        <v>3317836814.6900001</v>
      </c>
      <c r="D25" s="172">
        <v>1259244195.47</v>
      </c>
    </row>
    <row r="26" spans="1:4">
      <c r="A26" s="175" t="s">
        <v>33</v>
      </c>
      <c r="B26" s="172">
        <v>60117023257</v>
      </c>
      <c r="C26" s="172">
        <v>73608597722.910004</v>
      </c>
      <c r="D26" s="172">
        <v>35343993527.800003</v>
      </c>
    </row>
    <row r="27" spans="1:4">
      <c r="A27" s="175" t="s">
        <v>34</v>
      </c>
      <c r="B27" s="172">
        <v>1447124275</v>
      </c>
      <c r="C27" s="172">
        <v>2178436291</v>
      </c>
      <c r="D27" s="172">
        <v>0</v>
      </c>
    </row>
    <row r="28" spans="1:4">
      <c r="A28" s="173" t="s">
        <v>305</v>
      </c>
      <c r="B28" s="172">
        <v>108120510535</v>
      </c>
      <c r="C28" s="172">
        <v>108120510535</v>
      </c>
      <c r="D28" s="172">
        <v>59172511960.330017</v>
      </c>
    </row>
    <row r="29" spans="1:4">
      <c r="A29" s="174" t="s">
        <v>21</v>
      </c>
      <c r="B29" s="172">
        <v>108120510535</v>
      </c>
      <c r="C29" s="172">
        <v>108120510535</v>
      </c>
      <c r="D29" s="172">
        <v>59172511960.330017</v>
      </c>
    </row>
    <row r="30" spans="1:4">
      <c r="A30" s="175" t="s">
        <v>36</v>
      </c>
      <c r="B30" s="172">
        <v>5117721882</v>
      </c>
      <c r="C30" s="172">
        <v>7780700000</v>
      </c>
      <c r="D30" s="172">
        <v>225782100</v>
      </c>
    </row>
    <row r="31" spans="1:4">
      <c r="A31" s="175" t="s">
        <v>37</v>
      </c>
      <c r="B31" s="172">
        <v>103002788653</v>
      </c>
      <c r="C31" s="172">
        <v>100339810535</v>
      </c>
      <c r="D31" s="172">
        <v>58946729860.330017</v>
      </c>
    </row>
    <row r="32" spans="1:4">
      <c r="A32" s="175" t="s">
        <v>306</v>
      </c>
      <c r="B32" s="172">
        <v>0</v>
      </c>
      <c r="C32" s="172">
        <v>0</v>
      </c>
      <c r="D32" s="172">
        <v>0</v>
      </c>
    </row>
    <row r="33" spans="1:4">
      <c r="A33" s="171" t="s">
        <v>366</v>
      </c>
      <c r="B33" s="172">
        <v>1592355121494</v>
      </c>
      <c r="C33" s="172">
        <v>1664047468346.1809</v>
      </c>
      <c r="D33" s="172">
        <v>1027599440184.7808</v>
      </c>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1"/>
  <sheetViews>
    <sheetView showGridLines="0" tabSelected="1" zoomScaleNormal="100" workbookViewId="0">
      <selection activeCell="J23" sqref="J23"/>
    </sheetView>
  </sheetViews>
  <sheetFormatPr baseColWidth="10" defaultColWidth="11.42578125" defaultRowHeight="15"/>
  <cols>
    <col min="1" max="1" width="12.42578125" style="13" customWidth="1"/>
    <col min="2" max="2" width="21.5703125" style="13" customWidth="1"/>
    <col min="3" max="3" width="40.85546875" style="13" customWidth="1"/>
    <col min="4" max="5" width="21.140625" style="13" customWidth="1"/>
    <col min="6" max="7" width="19.42578125" style="13" customWidth="1"/>
    <col min="8" max="9" width="11.42578125" style="13"/>
    <col min="10" max="10" width="23.42578125" style="13" customWidth="1"/>
    <col min="11" max="11" width="24.85546875" style="13" bestFit="1" customWidth="1"/>
    <col min="12" max="12" width="18.42578125" style="13" bestFit="1" customWidth="1"/>
    <col min="13" max="13" width="15.7109375" style="13" bestFit="1" customWidth="1"/>
    <col min="14" max="14" width="30.5703125" style="13" customWidth="1"/>
    <col min="15" max="15" width="32" style="13" customWidth="1"/>
    <col min="16" max="16384" width="11.42578125" style="13"/>
  </cols>
  <sheetData>
    <row r="1" spans="1:15" ht="28.5" customHeight="1">
      <c r="A1" s="184" t="s">
        <v>1977</v>
      </c>
      <c r="B1" s="184"/>
      <c r="C1" s="184"/>
      <c r="D1" s="184"/>
      <c r="E1" s="184"/>
      <c r="F1" s="184"/>
      <c r="G1" s="184"/>
      <c r="H1" s="184"/>
      <c r="I1" s="184"/>
      <c r="J1" s="184"/>
    </row>
    <row r="2" spans="1:15" ht="20.25">
      <c r="A2" s="185" t="s">
        <v>0</v>
      </c>
      <c r="B2" s="185"/>
      <c r="C2" s="185"/>
      <c r="D2" s="185"/>
      <c r="E2" s="185"/>
      <c r="F2" s="185"/>
      <c r="G2" s="185"/>
      <c r="H2" s="185"/>
      <c r="I2" s="185"/>
      <c r="J2" s="185"/>
    </row>
    <row r="3" spans="1:15" s="15" customFormat="1" ht="28.5" customHeight="1">
      <c r="A3" s="199" t="s">
        <v>1</v>
      </c>
      <c r="B3" s="199"/>
      <c r="C3" s="199"/>
      <c r="D3" s="199"/>
      <c r="E3" s="199"/>
      <c r="F3" s="199"/>
      <c r="G3" s="199"/>
      <c r="H3" s="199"/>
      <c r="I3" s="199"/>
      <c r="J3" s="199"/>
      <c r="O3" s="16"/>
    </row>
    <row r="4" spans="1:15" ht="18.75" customHeight="1">
      <c r="A4" s="200" t="s">
        <v>2</v>
      </c>
      <c r="B4" s="200"/>
      <c r="C4" s="200"/>
      <c r="D4" s="200"/>
      <c r="E4" s="200"/>
      <c r="F4" s="200"/>
      <c r="G4" s="200"/>
      <c r="H4" s="200"/>
      <c r="I4" s="200"/>
      <c r="J4" s="200"/>
    </row>
    <row r="5" spans="1:15" ht="18.75" customHeight="1">
      <c r="A5" s="200" t="s">
        <v>3</v>
      </c>
      <c r="B5" s="200"/>
      <c r="C5" s="200"/>
      <c r="D5" s="200"/>
      <c r="E5" s="200"/>
      <c r="F5" s="200"/>
      <c r="G5" s="200"/>
      <c r="H5" s="200"/>
      <c r="I5" s="200"/>
      <c r="J5" s="200"/>
    </row>
    <row r="6" spans="1:15" ht="18.75">
      <c r="A6" s="198" t="s">
        <v>1971</v>
      </c>
      <c r="B6" s="198"/>
      <c r="C6" s="198"/>
      <c r="D6" s="198"/>
      <c r="E6" s="198"/>
      <c r="F6" s="198"/>
      <c r="G6" s="198"/>
      <c r="H6" s="198"/>
      <c r="I6" s="198"/>
      <c r="J6" s="198"/>
    </row>
    <row r="7" spans="1:15" ht="18.75">
      <c r="A7" s="191" t="s">
        <v>275</v>
      </c>
      <c r="B7" s="191"/>
      <c r="C7" s="191"/>
      <c r="D7" s="191"/>
      <c r="E7" s="191"/>
      <c r="F7" s="191"/>
      <c r="G7" s="191"/>
      <c r="H7" s="191"/>
      <c r="I7" s="191"/>
      <c r="J7" s="191"/>
    </row>
    <row r="8" spans="1:15" ht="15.75">
      <c r="A8" s="192" t="s">
        <v>4</v>
      </c>
      <c r="B8" s="192"/>
      <c r="C8" s="192"/>
      <c r="D8" s="192"/>
      <c r="E8" s="192"/>
      <c r="F8" s="192"/>
      <c r="G8" s="192"/>
      <c r="H8" s="192"/>
      <c r="I8" s="192"/>
      <c r="J8" s="192"/>
    </row>
    <row r="9" spans="1:15" ht="15.75">
      <c r="A9" s="18"/>
      <c r="B9" s="18"/>
      <c r="C9" s="18"/>
      <c r="D9" s="18"/>
      <c r="E9" s="18"/>
      <c r="F9" s="18"/>
      <c r="G9" s="18"/>
    </row>
    <row r="10" spans="1:15" ht="15" customHeight="1">
      <c r="C10" s="193" t="s">
        <v>5</v>
      </c>
      <c r="D10" s="19" t="s">
        <v>313</v>
      </c>
      <c r="E10" s="196" t="s">
        <v>1967</v>
      </c>
      <c r="F10" s="194" t="s">
        <v>299</v>
      </c>
      <c r="G10" s="194" t="s">
        <v>300</v>
      </c>
      <c r="H10" s="194" t="s">
        <v>274</v>
      </c>
    </row>
    <row r="11" spans="1:15" ht="15.75" thickBot="1">
      <c r="C11" s="193"/>
      <c r="D11" s="19" t="s">
        <v>275</v>
      </c>
      <c r="E11" s="197"/>
      <c r="F11" s="195"/>
      <c r="G11" s="195"/>
      <c r="H11" s="195"/>
    </row>
    <row r="12" spans="1:15">
      <c r="C12" s="193"/>
      <c r="D12" s="20">
        <v>1</v>
      </c>
      <c r="E12" s="20">
        <v>2</v>
      </c>
      <c r="F12" s="20">
        <v>3</v>
      </c>
      <c r="G12" s="20" t="s">
        <v>1965</v>
      </c>
      <c r="H12" s="20" t="s">
        <v>1966</v>
      </c>
    </row>
    <row r="13" spans="1:15">
      <c r="C13" s="23" t="s">
        <v>6</v>
      </c>
      <c r="D13" s="24">
        <f>D14+D16</f>
        <v>1241364.7314939999</v>
      </c>
      <c r="E13" s="24">
        <f>E14+E16</f>
        <v>1281416.8693331801</v>
      </c>
      <c r="F13" s="24">
        <f>F14+F16</f>
        <v>843531</v>
      </c>
      <c r="G13" s="113">
        <f>IFERROR(F13/E13,"-")</f>
        <v>0.6582799245018166</v>
      </c>
      <c r="H13" s="122">
        <f>F13/$D$34</f>
        <v>0.10586351865223716</v>
      </c>
      <c r="J13" s="167"/>
    </row>
    <row r="14" spans="1:15">
      <c r="C14" s="166" t="s">
        <v>7</v>
      </c>
      <c r="D14" s="167">
        <v>1240428.3720559999</v>
      </c>
      <c r="E14" s="167">
        <v>1280119.88529488</v>
      </c>
      <c r="F14" s="167">
        <v>843291</v>
      </c>
      <c r="G14" s="168">
        <f>IFERROR(F14/E14,"-")</f>
        <v>0.65875939409045658</v>
      </c>
      <c r="H14" s="169">
        <f t="shared" ref="H14:H20" si="0">F14/$D$34</f>
        <v>0.10583339854464592</v>
      </c>
      <c r="I14" s="170"/>
      <c r="J14" s="167"/>
      <c r="K14" s="165"/>
    </row>
    <row r="15" spans="1:15">
      <c r="C15" s="163" t="s">
        <v>8</v>
      </c>
      <c r="D15" s="123">
        <v>535.15810899999997</v>
      </c>
      <c r="E15" s="123">
        <v>910.23948338000002</v>
      </c>
      <c r="F15" s="123">
        <v>300</v>
      </c>
      <c r="G15" s="124">
        <f>IFERROR(F15/E15,"-")</f>
        <v>0.3295835936340703</v>
      </c>
      <c r="H15" s="125">
        <f t="shared" si="0"/>
        <v>3.7650134489036139E-5</v>
      </c>
      <c r="J15" s="179"/>
      <c r="K15" s="53"/>
    </row>
    <row r="16" spans="1:15">
      <c r="C16" s="166" t="s">
        <v>9</v>
      </c>
      <c r="D16" s="167">
        <v>936.35943799999995</v>
      </c>
      <c r="E16" s="167">
        <v>1296.9840383000003</v>
      </c>
      <c r="F16" s="167">
        <v>240</v>
      </c>
      <c r="G16" s="168">
        <f>IFERROR(F16/E16,"-")</f>
        <v>0.18504468282784414</v>
      </c>
      <c r="H16" s="169">
        <f t="shared" si="0"/>
        <v>3.0120107591228915E-5</v>
      </c>
      <c r="I16" s="70"/>
      <c r="J16" s="164"/>
      <c r="K16" s="165"/>
    </row>
    <row r="17" spans="3:13">
      <c r="C17" s="163" t="s">
        <v>314</v>
      </c>
      <c r="D17" s="123">
        <v>0</v>
      </c>
      <c r="E17" s="123">
        <v>1235.3300113000003</v>
      </c>
      <c r="F17" s="123">
        <v>178</v>
      </c>
      <c r="G17" s="124">
        <f>IFERROR(F17/E17,"-")</f>
        <v>0.1440910512751824</v>
      </c>
      <c r="H17" s="125">
        <f t="shared" si="0"/>
        <v>2.2339079796828112E-5</v>
      </c>
      <c r="J17" s="177"/>
    </row>
    <row r="18" spans="3:13">
      <c r="C18" s="23" t="s">
        <v>10</v>
      </c>
      <c r="D18" s="24">
        <f>D19+D21</f>
        <v>1484234.6109590002</v>
      </c>
      <c r="E18" s="24">
        <f>E19+E21</f>
        <v>1555926.9578111805</v>
      </c>
      <c r="F18" s="24">
        <f>F19+F21</f>
        <v>968426.92822445079</v>
      </c>
      <c r="G18" s="113">
        <f>IFERROR(F18/E18,"-")</f>
        <v>0.62241156203553238</v>
      </c>
      <c r="H18" s="122">
        <f>F18/$D$34</f>
        <v>0.12153801363484908</v>
      </c>
    </row>
    <row r="19" spans="3:13">
      <c r="C19" s="166" t="s">
        <v>11</v>
      </c>
      <c r="D19" s="167">
        <v>1308196.6847920001</v>
      </c>
      <c r="E19" s="167">
        <f>Económica!D14</f>
        <v>1344344.4178902307</v>
      </c>
      <c r="F19" s="167">
        <f>Económica!E14</f>
        <v>874789.24370416079</v>
      </c>
      <c r="G19" s="168">
        <f>IFERROR(F19/E19,"-")</f>
        <v>0.65071809877190989</v>
      </c>
      <c r="H19" s="169">
        <f t="shared" si="0"/>
        <v>0.10978644225007955</v>
      </c>
    </row>
    <row r="20" spans="3:13">
      <c r="C20" s="120" t="s">
        <v>12</v>
      </c>
      <c r="D20" s="123">
        <v>298486.441612</v>
      </c>
      <c r="E20" s="123">
        <f>Económica!D17</f>
        <v>295128.665637</v>
      </c>
      <c r="F20" s="123">
        <f>Económica!E17</f>
        <v>200565.34747871</v>
      </c>
      <c r="G20" s="124">
        <f>IFERROR(F20/E20,"-")</f>
        <v>0.67958612914070426</v>
      </c>
      <c r="H20" s="125">
        <f t="shared" si="0"/>
        <v>2.517104102137899E-2</v>
      </c>
    </row>
    <row r="21" spans="3:13">
      <c r="C21" s="166" t="s">
        <v>13</v>
      </c>
      <c r="D21" s="167">
        <v>176037.926167</v>
      </c>
      <c r="E21" s="167">
        <f>Económica!D21</f>
        <v>211582.53992094996</v>
      </c>
      <c r="F21" s="167">
        <f>Económica!E21</f>
        <v>93637.684520290015</v>
      </c>
      <c r="G21" s="168">
        <f>IFERROR(F21/E21,"-")</f>
        <v>0.44255865609361855</v>
      </c>
      <c r="H21" s="169">
        <f>F21/$D$34</f>
        <v>1.1751571384769522E-2</v>
      </c>
      <c r="K21" s="21"/>
    </row>
    <row r="22" spans="3:13">
      <c r="C22" s="126" t="s">
        <v>14</v>
      </c>
      <c r="D22" s="126"/>
      <c r="E22" s="126"/>
      <c r="F22" s="126"/>
      <c r="G22" s="127" t="str">
        <f t="shared" ref="G14:G27" si="1">IFERROR(F22/E22,"-")</f>
        <v>-</v>
      </c>
      <c r="H22" s="22"/>
    </row>
    <row r="23" spans="3:13">
      <c r="C23" s="128" t="s">
        <v>15</v>
      </c>
      <c r="D23" s="129">
        <f>(D14-D19)</f>
        <v>-67768.312736000167</v>
      </c>
      <c r="E23" s="129">
        <f>(E14-E19)</f>
        <v>-64224.53259535064</v>
      </c>
      <c r="F23" s="129">
        <f>(F14-F19)</f>
        <v>-31498.243704160792</v>
      </c>
      <c r="G23" s="124">
        <f>IFERROR(F23/E23,"-")</f>
        <v>0.49043943850267929</v>
      </c>
      <c r="H23" s="130">
        <f>F23/$D$34</f>
        <v>-3.9530437054336324E-3</v>
      </c>
      <c r="J23" s="10"/>
      <c r="K23" s="70"/>
    </row>
    <row r="24" spans="3:13">
      <c r="C24" s="128" t="s">
        <v>16</v>
      </c>
      <c r="D24" s="129">
        <f>(D16-D21)</f>
        <v>-175101.56672899998</v>
      </c>
      <c r="E24" s="129">
        <f>(E16-E21)</f>
        <v>-210285.55588264996</v>
      </c>
      <c r="F24" s="129">
        <f>(F16-F21)</f>
        <v>-93397.684520290015</v>
      </c>
      <c r="G24" s="124">
        <f>IFERROR(F24/E24,"-")</f>
        <v>0.44414693214787743</v>
      </c>
      <c r="H24" s="130">
        <f>F24/$D$34</f>
        <v>-1.1721451277178293E-2</v>
      </c>
    </row>
    <row r="25" spans="3:13">
      <c r="C25" s="128" t="s">
        <v>17</v>
      </c>
      <c r="D25" s="129">
        <f>(D13-(D18-D20))</f>
        <v>55616.56214699964</v>
      </c>
      <c r="E25" s="129">
        <f>(E13-(E18-E20))</f>
        <v>20618.577158999629</v>
      </c>
      <c r="F25" s="129">
        <f>(F13-(F18-F20))</f>
        <v>75669.419254259206</v>
      </c>
      <c r="G25" s="124">
        <f>IFERROR(F25/E25,"-")</f>
        <v>3.6699631924519536</v>
      </c>
      <c r="H25" s="130">
        <f>F25/$D$34</f>
        <v>9.4965460387670675E-3</v>
      </c>
    </row>
    <row r="26" spans="3:13">
      <c r="C26" s="128" t="s">
        <v>18</v>
      </c>
      <c r="D26" s="129">
        <f>D13-D18</f>
        <v>-242869.87946500024</v>
      </c>
      <c r="E26" s="129">
        <f>E13-E18</f>
        <v>-274510.08847800037</v>
      </c>
      <c r="F26" s="129">
        <f>F13-F18</f>
        <v>-124895.92822445079</v>
      </c>
      <c r="G26" s="124">
        <f>IFERROR(F26/E26,"-")</f>
        <v>0.45497755261719691</v>
      </c>
      <c r="H26" s="130">
        <f>F26/$D$34</f>
        <v>-1.5674494982611923E-2</v>
      </c>
    </row>
    <row r="27" spans="3:13">
      <c r="C27" s="126" t="s">
        <v>19</v>
      </c>
      <c r="D27" s="131">
        <f>D29-D31</f>
        <v>242869.87946500001</v>
      </c>
      <c r="E27" s="131">
        <f>E29-E31</f>
        <v>274510.08847800002</v>
      </c>
      <c r="F27" s="131">
        <f>F29-F31</f>
        <v>184832.88803966998</v>
      </c>
      <c r="G27" s="127">
        <f>IFERROR(F27/E27,"-")</f>
        <v>0.67331910846869658</v>
      </c>
      <c r="H27" s="132">
        <f>F27/$D$34</f>
        <v>2.3196610308968448E-2</v>
      </c>
    </row>
    <row r="28" spans="3:13">
      <c r="C28" s="133"/>
      <c r="D28" s="133"/>
      <c r="E28" s="133"/>
      <c r="F28" s="133"/>
      <c r="G28" s="134"/>
      <c r="H28" s="130"/>
    </row>
    <row r="29" spans="3:13" ht="17.25" customHeight="1">
      <c r="C29" s="23" t="s">
        <v>20</v>
      </c>
      <c r="D29" s="24">
        <v>350990.39</v>
      </c>
      <c r="E29" s="24">
        <v>382630.59901300003</v>
      </c>
      <c r="F29" s="24">
        <v>244005.4</v>
      </c>
      <c r="G29" s="113">
        <f>IFERROR(F29/E29,"-")</f>
        <v>0.63770487940435161</v>
      </c>
      <c r="H29" s="106">
        <f>F29/$D$34</f>
        <v>3.0622787086836866E-2</v>
      </c>
    </row>
    <row r="30" spans="3:13">
      <c r="C30" s="135"/>
      <c r="D30" s="136"/>
      <c r="E30" s="136"/>
      <c r="F30" s="136"/>
      <c r="G30" s="137"/>
      <c r="H30" s="130"/>
    </row>
    <row r="31" spans="3:13">
      <c r="C31" s="23" t="s">
        <v>21</v>
      </c>
      <c r="D31" s="24">
        <v>108120.51053499999</v>
      </c>
      <c r="E31" s="24">
        <f>Económica!D29</f>
        <v>108120.51053499999</v>
      </c>
      <c r="F31" s="24">
        <f>Económica!E29</f>
        <v>59172.511960330005</v>
      </c>
      <c r="G31" s="113">
        <f>IFERROR(F31/E31,"-")</f>
        <v>0.5472829499928703</v>
      </c>
      <c r="H31" s="107">
        <f>F31/$D$34</f>
        <v>7.4261767778684143E-3</v>
      </c>
    </row>
    <row r="32" spans="3:13">
      <c r="G32" s="114"/>
      <c r="M32" s="10"/>
    </row>
    <row r="33" spans="3:12" ht="15.75" thickBot="1"/>
    <row r="34" spans="3:12" ht="15.75" thickBot="1">
      <c r="C34" s="121" t="s">
        <v>267</v>
      </c>
      <c r="D34" s="158">
        <v>7968099.0273052305</v>
      </c>
      <c r="L34" s="10"/>
    </row>
    <row r="35" spans="3:12" ht="19.149999999999999" customHeight="1">
      <c r="C35" s="142" t="s">
        <v>309</v>
      </c>
      <c r="F35" s="25"/>
      <c r="G35" s="26"/>
      <c r="H35" s="27"/>
      <c r="I35" s="28"/>
      <c r="J35" s="10"/>
      <c r="K35" s="59"/>
    </row>
    <row r="36" spans="3:12" ht="12.75" customHeight="1">
      <c r="C36" s="143" t="s">
        <v>301</v>
      </c>
      <c r="I36" s="28"/>
    </row>
    <row r="37" spans="3:12">
      <c r="C37" s="189" t="s">
        <v>1973</v>
      </c>
      <c r="D37" s="189"/>
      <c r="E37" s="189"/>
      <c r="F37" s="189"/>
      <c r="G37" s="189"/>
      <c r="H37" s="189"/>
      <c r="I37" s="28"/>
    </row>
    <row r="38" spans="3:12" ht="36" customHeight="1">
      <c r="C38" s="190" t="s">
        <v>1972</v>
      </c>
      <c r="D38" s="190"/>
      <c r="E38" s="190"/>
      <c r="F38" s="190"/>
      <c r="G38" s="190"/>
      <c r="H38" s="190"/>
      <c r="I38" s="146"/>
    </row>
    <row r="39" spans="3:12" ht="36" customHeight="1">
      <c r="C39" s="190" t="s">
        <v>1974</v>
      </c>
      <c r="D39" s="190"/>
      <c r="E39" s="190"/>
      <c r="F39" s="190"/>
      <c r="G39" s="190"/>
      <c r="H39" s="145"/>
      <c r="I39" s="146"/>
    </row>
    <row r="40" spans="3:12">
      <c r="C40" s="190" t="s">
        <v>315</v>
      </c>
      <c r="D40" s="190"/>
      <c r="E40" s="190"/>
      <c r="F40" s="190"/>
      <c r="G40" s="190"/>
      <c r="H40" s="190"/>
      <c r="I40" s="190"/>
    </row>
    <row r="41" spans="3:12">
      <c r="C41" s="188" t="s">
        <v>310</v>
      </c>
      <c r="D41" s="188"/>
      <c r="E41" s="25"/>
    </row>
  </sheetData>
  <mergeCells count="18">
    <mergeCell ref="A6:J6"/>
    <mergeCell ref="A1:J1"/>
    <mergeCell ref="A2:J2"/>
    <mergeCell ref="A3:J3"/>
    <mergeCell ref="A4:J4"/>
    <mergeCell ref="A5:J5"/>
    <mergeCell ref="C41:D41"/>
    <mergeCell ref="C37:H37"/>
    <mergeCell ref="C38:H38"/>
    <mergeCell ref="C40:I40"/>
    <mergeCell ref="A7:J7"/>
    <mergeCell ref="A8:J8"/>
    <mergeCell ref="C10:C12"/>
    <mergeCell ref="F10:F11"/>
    <mergeCell ref="G10:G11"/>
    <mergeCell ref="H10:H11"/>
    <mergeCell ref="E10:E11"/>
    <mergeCell ref="C39:G39"/>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B34" sqref="B34"/>
    </sheetView>
  </sheetViews>
  <sheetFormatPr baseColWidth="10" defaultColWidth="11.42578125" defaultRowHeight="15"/>
  <cols>
    <col min="1" max="1" width="17.42578125" style="13" customWidth="1"/>
    <col min="2" max="2" width="69.140625" style="13" customWidth="1"/>
    <col min="3" max="4" width="17.42578125" style="13" customWidth="1"/>
    <col min="5" max="5" width="21.140625" style="13" customWidth="1"/>
    <col min="6" max="6" width="37.5703125" style="13" customWidth="1"/>
    <col min="7" max="7" width="18.85546875" style="13" customWidth="1"/>
    <col min="8" max="8" width="25.42578125" style="13" bestFit="1" customWidth="1"/>
    <col min="9" max="9" width="14.140625" style="13" bestFit="1" customWidth="1"/>
    <col min="10" max="10" width="21.85546875" style="13" bestFit="1" customWidth="1"/>
    <col min="11" max="12" width="20.42578125" style="13" bestFit="1" customWidth="1"/>
    <col min="13" max="16384" width="11.42578125" style="13"/>
  </cols>
  <sheetData>
    <row r="1" spans="1:10" ht="28.5" customHeight="1">
      <c r="A1" s="184" t="s">
        <v>1977</v>
      </c>
      <c r="B1" s="184"/>
      <c r="C1" s="184"/>
      <c r="D1" s="184"/>
      <c r="E1" s="184"/>
      <c r="F1" s="184"/>
      <c r="G1" s="32"/>
      <c r="H1" s="32"/>
    </row>
    <row r="2" spans="1:10" ht="21" customHeight="1">
      <c r="A2" s="185" t="s">
        <v>0</v>
      </c>
      <c r="B2" s="185"/>
      <c r="C2" s="185"/>
      <c r="D2" s="185"/>
      <c r="E2" s="185"/>
      <c r="F2" s="185"/>
      <c r="G2" s="33"/>
      <c r="H2" s="33"/>
    </row>
    <row r="3" spans="1:10" ht="15" customHeight="1">
      <c r="A3" s="186" t="s">
        <v>1</v>
      </c>
      <c r="B3" s="186"/>
      <c r="C3" s="186"/>
      <c r="D3" s="186"/>
      <c r="E3" s="186"/>
      <c r="F3" s="186"/>
      <c r="G3" s="34"/>
      <c r="H3" s="35"/>
    </row>
    <row r="4" spans="1:10" ht="18.75">
      <c r="A4" s="201" t="s">
        <v>22</v>
      </c>
      <c r="B4" s="201"/>
      <c r="C4" s="201"/>
      <c r="D4" s="201"/>
      <c r="E4" s="201"/>
      <c r="F4" s="201"/>
      <c r="G4" s="36"/>
      <c r="H4" s="37"/>
    </row>
    <row r="5" spans="1:10" ht="18.75" customHeight="1">
      <c r="A5" s="187" t="s">
        <v>23</v>
      </c>
      <c r="B5" s="187"/>
      <c r="C5" s="187"/>
      <c r="D5" s="187"/>
      <c r="E5" s="187"/>
      <c r="F5" s="187"/>
      <c r="G5" s="36"/>
      <c r="H5" s="36"/>
    </row>
    <row r="6" spans="1:10" ht="18.75">
      <c r="A6" s="203" t="s">
        <v>1971</v>
      </c>
      <c r="B6" s="203"/>
      <c r="C6" s="203"/>
      <c r="D6" s="203"/>
      <c r="E6" s="203"/>
      <c r="F6" s="203"/>
      <c r="G6" s="10"/>
      <c r="H6" s="39"/>
    </row>
    <row r="7" spans="1:10" ht="18.75">
      <c r="A7" s="191" t="s">
        <v>275</v>
      </c>
      <c r="B7" s="191"/>
      <c r="C7" s="191"/>
      <c r="D7" s="191"/>
      <c r="E7" s="191"/>
      <c r="F7" s="191"/>
      <c r="G7" s="40"/>
      <c r="H7" s="40"/>
      <c r="I7" s="40"/>
      <c r="J7" s="40"/>
    </row>
    <row r="8" spans="1:10" ht="15.75">
      <c r="A8" s="183" t="s">
        <v>4</v>
      </c>
      <c r="B8" s="183"/>
      <c r="C8" s="183"/>
      <c r="D8" s="183"/>
      <c r="E8" s="183"/>
      <c r="F8" s="183"/>
      <c r="G8" s="10"/>
      <c r="H8" s="41"/>
    </row>
    <row r="9" spans="1:10">
      <c r="G9" s="10"/>
    </row>
    <row r="10" spans="1:10">
      <c r="G10" s="10"/>
      <c r="H10" s="10"/>
    </row>
    <row r="11" spans="1:10" ht="15" customHeight="1">
      <c r="B11" s="202" t="s">
        <v>5</v>
      </c>
      <c r="C11" s="43" t="s">
        <v>313</v>
      </c>
      <c r="D11" s="204" t="s">
        <v>1967</v>
      </c>
      <c r="E11" s="204" t="s">
        <v>299</v>
      </c>
      <c r="G11" s="10"/>
    </row>
    <row r="12" spans="1:10" ht="15" customHeight="1">
      <c r="B12" s="202"/>
      <c r="C12" s="19" t="s">
        <v>275</v>
      </c>
      <c r="D12" s="204"/>
      <c r="E12" s="204"/>
      <c r="F12" s="10"/>
      <c r="G12" s="10"/>
      <c r="H12" s="10"/>
      <c r="I12" s="10"/>
    </row>
    <row r="13" spans="1:10">
      <c r="B13" s="44" t="s">
        <v>10</v>
      </c>
      <c r="C13" s="45">
        <f>+C14+C21</f>
        <v>1484234.610959</v>
      </c>
      <c r="D13" s="45">
        <f>+D14+D21</f>
        <v>1555926.9578111805</v>
      </c>
      <c r="E13" s="45">
        <f>+E14+E21</f>
        <v>968426.92822445079</v>
      </c>
      <c r="G13" s="10"/>
      <c r="H13" s="10"/>
      <c r="I13" s="10"/>
    </row>
    <row r="14" spans="1:10">
      <c r="B14" s="46" t="s">
        <v>11</v>
      </c>
      <c r="C14" s="47">
        <f>SUM(C15:C20)</f>
        <v>1308196.6847919999</v>
      </c>
      <c r="D14" s="47">
        <f>SUM(D15:D20)</f>
        <v>1344344.4178902307</v>
      </c>
      <c r="E14" s="47">
        <f>SUM(E15:E20)</f>
        <v>874789.24370416079</v>
      </c>
      <c r="F14" s="115"/>
      <c r="G14" s="10"/>
      <c r="H14" s="10"/>
      <c r="I14" s="10"/>
    </row>
    <row r="15" spans="1:10" ht="12.75" customHeight="1">
      <c r="B15" s="48" t="s">
        <v>24</v>
      </c>
      <c r="C15" s="49">
        <v>516919.62720400002</v>
      </c>
      <c r="D15" s="49">
        <v>523116.67564108042</v>
      </c>
      <c r="E15" s="49">
        <v>314376.72968739056</v>
      </c>
      <c r="F15" s="49"/>
      <c r="G15" s="10"/>
      <c r="H15" s="10"/>
      <c r="I15" s="10"/>
    </row>
    <row r="16" spans="1:10">
      <c r="B16" s="48" t="s">
        <v>25</v>
      </c>
      <c r="C16" s="49">
        <v>90986.168678000002</v>
      </c>
      <c r="D16" s="49">
        <v>90782.297151859995</v>
      </c>
      <c r="E16" s="49">
        <v>53099.371793229999</v>
      </c>
      <c r="F16" s="50"/>
      <c r="G16" s="10"/>
      <c r="H16" s="10"/>
    </row>
    <row r="17" spans="2:10">
      <c r="B17" s="48" t="s">
        <v>12</v>
      </c>
      <c r="C17" s="49">
        <v>298486.441612</v>
      </c>
      <c r="D17" s="49">
        <v>295128.665637</v>
      </c>
      <c r="E17" s="49">
        <v>200565.34747871</v>
      </c>
      <c r="F17" s="49"/>
      <c r="G17" s="10"/>
      <c r="H17" s="10"/>
    </row>
    <row r="18" spans="2:10">
      <c r="B18" s="48" t="s">
        <v>26</v>
      </c>
      <c r="C18" s="51">
        <v>13500</v>
      </c>
      <c r="D18" s="51">
        <v>15906.016884999999</v>
      </c>
      <c r="E18" s="51">
        <v>10873.86179753</v>
      </c>
      <c r="F18" s="52"/>
      <c r="G18" s="10"/>
      <c r="H18" s="10"/>
    </row>
    <row r="19" spans="2:10">
      <c r="B19" s="48" t="s">
        <v>27</v>
      </c>
      <c r="C19" s="49">
        <v>388252.04090299999</v>
      </c>
      <c r="D19" s="49">
        <v>417441.33944590011</v>
      </c>
      <c r="E19" s="49">
        <v>294375.25578738021</v>
      </c>
      <c r="F19" s="49"/>
      <c r="G19" s="10"/>
      <c r="H19" s="10"/>
    </row>
    <row r="20" spans="2:10">
      <c r="B20" s="48" t="s">
        <v>28</v>
      </c>
      <c r="C20" s="49">
        <v>52.406395000000003</v>
      </c>
      <c r="D20" s="49">
        <v>1969.4231293899998</v>
      </c>
      <c r="E20" s="49">
        <v>1498.6771599200001</v>
      </c>
      <c r="F20" s="49"/>
      <c r="G20" s="10"/>
      <c r="H20" s="10"/>
      <c r="J20" s="10"/>
    </row>
    <row r="21" spans="2:10">
      <c r="B21" s="46" t="s">
        <v>13</v>
      </c>
      <c r="C21" s="47">
        <f>SUM(C22:C27)</f>
        <v>176037.92616700003</v>
      </c>
      <c r="D21" s="47">
        <f>SUM(D22:D27)</f>
        <v>211582.53992094996</v>
      </c>
      <c r="E21" s="47">
        <f>SUM(E22:E27)</f>
        <v>93637.684520290015</v>
      </c>
      <c r="F21" s="157"/>
      <c r="G21" s="10"/>
      <c r="H21" s="10"/>
      <c r="I21" s="10"/>
    </row>
    <row r="22" spans="2:10">
      <c r="B22" s="48" t="s">
        <v>29</v>
      </c>
      <c r="C22" s="49">
        <v>53162.528542</v>
      </c>
      <c r="D22" s="49">
        <v>55949.471789609997</v>
      </c>
      <c r="E22" s="49">
        <v>35088.135160260004</v>
      </c>
      <c r="F22" s="49"/>
      <c r="G22" s="10"/>
      <c r="H22" s="10"/>
      <c r="I22" s="53"/>
    </row>
    <row r="23" spans="2:10">
      <c r="B23" s="48" t="s">
        <v>30</v>
      </c>
      <c r="C23" s="49">
        <v>60255.319620000002</v>
      </c>
      <c r="D23" s="49">
        <v>76422.521764139994</v>
      </c>
      <c r="E23" s="49">
        <v>21863.618705330013</v>
      </c>
      <c r="F23" s="49"/>
      <c r="G23" s="10"/>
      <c r="H23" s="10"/>
    </row>
    <row r="24" spans="2:10">
      <c r="B24" s="48" t="s">
        <v>31</v>
      </c>
      <c r="C24" s="49">
        <v>10.094704</v>
      </c>
      <c r="D24" s="49">
        <v>105.67553860000001</v>
      </c>
      <c r="E24" s="49">
        <v>82.692931430000002</v>
      </c>
      <c r="F24" s="49"/>
      <c r="G24" s="10"/>
      <c r="H24" s="10"/>
    </row>
    <row r="25" spans="2:10">
      <c r="B25" s="48" t="s">
        <v>32</v>
      </c>
      <c r="C25" s="49">
        <v>1045.835769</v>
      </c>
      <c r="D25" s="49">
        <v>3317.8368146900002</v>
      </c>
      <c r="E25" s="49">
        <v>1259.24419547</v>
      </c>
      <c r="F25" s="49"/>
      <c r="G25" s="10"/>
      <c r="H25" s="10"/>
    </row>
    <row r="26" spans="2:10">
      <c r="B26" s="48" t="s">
        <v>33</v>
      </c>
      <c r="C26" s="49">
        <v>60117.023257000001</v>
      </c>
      <c r="D26" s="49">
        <v>73608.59772291001</v>
      </c>
      <c r="E26" s="49">
        <v>35343.993527800005</v>
      </c>
      <c r="F26" s="49"/>
      <c r="G26" s="10"/>
      <c r="H26" s="10"/>
    </row>
    <row r="27" spans="2:10">
      <c r="B27" s="48" t="s">
        <v>34</v>
      </c>
      <c r="C27" s="49">
        <v>1447.1242749999999</v>
      </c>
      <c r="D27" s="49">
        <v>2178.436291</v>
      </c>
      <c r="E27" s="54">
        <v>0</v>
      </c>
      <c r="F27" s="49"/>
      <c r="G27" s="10"/>
      <c r="H27" s="10"/>
    </row>
    <row r="28" spans="2:10">
      <c r="B28" s="44" t="s">
        <v>35</v>
      </c>
      <c r="C28" s="45">
        <f>C29</f>
        <v>108120.51053499999</v>
      </c>
      <c r="D28" s="45">
        <f>D29</f>
        <v>108120.51053499999</v>
      </c>
      <c r="E28" s="45">
        <f>E29</f>
        <v>59172.511960330005</v>
      </c>
      <c r="F28" s="49"/>
      <c r="G28" s="10"/>
      <c r="H28" s="10"/>
    </row>
    <row r="29" spans="2:10">
      <c r="B29" s="46" t="s">
        <v>21</v>
      </c>
      <c r="C29" s="47">
        <f>SUM(C30:C32)</f>
        <v>108120.51053499999</v>
      </c>
      <c r="D29" s="47">
        <f>SUM(D30:D32)</f>
        <v>108120.51053499999</v>
      </c>
      <c r="E29" s="47">
        <f>SUM(E30:E32)</f>
        <v>59172.511960330005</v>
      </c>
      <c r="F29" s="49"/>
      <c r="G29" s="10"/>
      <c r="H29" s="10"/>
    </row>
    <row r="30" spans="2:10">
      <c r="B30" s="48" t="s">
        <v>36</v>
      </c>
      <c r="C30" s="49">
        <v>5117.7218819999998</v>
      </c>
      <c r="D30" s="49">
        <v>7780.7</v>
      </c>
      <c r="E30" s="54">
        <v>225.78210000000001</v>
      </c>
      <c r="F30" s="49"/>
      <c r="G30" s="10"/>
      <c r="H30" s="10"/>
    </row>
    <row r="31" spans="2:10">
      <c r="B31" s="48" t="s">
        <v>37</v>
      </c>
      <c r="C31" s="49">
        <v>103002.788653</v>
      </c>
      <c r="D31" s="49">
        <v>100339.810535</v>
      </c>
      <c r="E31" s="49">
        <v>58946.729860330008</v>
      </c>
      <c r="F31" s="49"/>
      <c r="G31" s="10"/>
      <c r="H31" s="10"/>
    </row>
    <row r="32" spans="2:10">
      <c r="B32" s="48" t="s">
        <v>273</v>
      </c>
      <c r="C32" s="54">
        <v>0</v>
      </c>
      <c r="D32" s="54">
        <v>0</v>
      </c>
      <c r="E32" s="54">
        <v>0</v>
      </c>
      <c r="H32" s="10"/>
    </row>
    <row r="33" spans="2:20" ht="15" customHeight="1">
      <c r="B33" s="55" t="s">
        <v>38</v>
      </c>
      <c r="C33" s="56">
        <f>C13+C28</f>
        <v>1592355.1214939998</v>
      </c>
      <c r="D33" s="56">
        <f>D13+D28</f>
        <v>1664047.4683461804</v>
      </c>
      <c r="E33" s="56">
        <f>E13+E28</f>
        <v>1027599.4401847807</v>
      </c>
      <c r="H33" s="10"/>
      <c r="I33" s="27"/>
      <c r="J33" s="27"/>
      <c r="K33" s="27"/>
      <c r="L33" s="27"/>
      <c r="M33" s="27"/>
      <c r="N33" s="27"/>
      <c r="O33" s="27"/>
    </row>
    <row r="34" spans="2:20" ht="19.149999999999999" customHeight="1">
      <c r="B34" s="142" t="s">
        <v>309</v>
      </c>
      <c r="E34" s="25"/>
      <c r="F34" s="26"/>
      <c r="G34" s="27"/>
      <c r="H34" s="28"/>
      <c r="I34" s="27"/>
      <c r="J34" s="27"/>
      <c r="K34" s="27"/>
      <c r="L34" s="27"/>
      <c r="M34" s="27"/>
      <c r="N34" s="27"/>
      <c r="O34" s="27"/>
      <c r="P34" s="27"/>
      <c r="Q34" s="27"/>
      <c r="R34" s="27"/>
      <c r="S34" s="27"/>
      <c r="T34" s="27"/>
    </row>
    <row r="35" spans="2:20">
      <c r="B35" s="143" t="s">
        <v>301</v>
      </c>
      <c r="C35" s="144"/>
      <c r="D35" s="144"/>
      <c r="E35" s="144"/>
      <c r="F35" s="144"/>
      <c r="G35" s="30"/>
      <c r="H35" s="28"/>
    </row>
    <row r="36" spans="2:20" ht="35.25" customHeight="1">
      <c r="B36" s="190" t="s">
        <v>1972</v>
      </c>
      <c r="C36" s="190"/>
      <c r="D36" s="190"/>
      <c r="E36" s="190"/>
      <c r="F36" s="147"/>
      <c r="G36" s="147"/>
      <c r="H36" s="146"/>
    </row>
    <row r="37" spans="2:20" ht="35.25" customHeight="1">
      <c r="B37" s="190" t="s">
        <v>1974</v>
      </c>
      <c r="C37" s="190"/>
      <c r="D37" s="190"/>
      <c r="E37" s="190"/>
      <c r="F37" s="147"/>
      <c r="G37" s="147"/>
      <c r="H37" s="146"/>
    </row>
    <row r="38" spans="2:20">
      <c r="B38" s="188" t="s">
        <v>310</v>
      </c>
      <c r="C38" s="188"/>
      <c r="D38" s="25"/>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I16" sqref="I16"/>
    </sheetView>
  </sheetViews>
  <sheetFormatPr baseColWidth="10" defaultColWidth="11.42578125" defaultRowHeight="15"/>
  <cols>
    <col min="1" max="1" width="29.42578125" style="13" customWidth="1"/>
    <col min="2" max="2" width="69.5703125" style="13" customWidth="1"/>
    <col min="3" max="5" width="19" style="13" customWidth="1"/>
    <col min="6" max="6" width="14.140625" style="13" bestFit="1" customWidth="1"/>
    <col min="7" max="7" width="13.42578125" style="13" bestFit="1" customWidth="1"/>
    <col min="8" max="8" width="14.140625" style="13" bestFit="1" customWidth="1"/>
    <col min="9" max="16384" width="11.42578125" style="13"/>
  </cols>
  <sheetData>
    <row r="1" spans="1:9" ht="28.5" customHeight="1">
      <c r="A1" s="184" t="s">
        <v>1977</v>
      </c>
      <c r="B1" s="184"/>
      <c r="C1" s="184"/>
      <c r="D1" s="184"/>
      <c r="E1" s="184"/>
      <c r="F1" s="184"/>
    </row>
    <row r="2" spans="1:9" ht="21" customHeight="1">
      <c r="A2" s="185" t="s">
        <v>0</v>
      </c>
      <c r="B2" s="185"/>
      <c r="C2" s="185"/>
      <c r="D2" s="185"/>
      <c r="E2" s="185"/>
      <c r="F2" s="185"/>
    </row>
    <row r="3" spans="1:9" ht="15" customHeight="1">
      <c r="A3" s="186" t="s">
        <v>1</v>
      </c>
      <c r="B3" s="186"/>
      <c r="C3" s="186"/>
      <c r="D3" s="186"/>
      <c r="E3" s="186"/>
      <c r="F3" s="186"/>
    </row>
    <row r="4" spans="1:9" ht="18.75" customHeight="1">
      <c r="A4" s="187" t="s">
        <v>22</v>
      </c>
      <c r="B4" s="187"/>
      <c r="C4" s="187"/>
      <c r="D4" s="187"/>
      <c r="E4" s="187"/>
      <c r="F4" s="187"/>
    </row>
    <row r="5" spans="1:9" ht="18.75" customHeight="1">
      <c r="A5" s="187" t="s">
        <v>39</v>
      </c>
      <c r="B5" s="187"/>
      <c r="C5" s="187"/>
      <c r="D5" s="187"/>
      <c r="E5" s="187"/>
      <c r="F5" s="187"/>
    </row>
    <row r="6" spans="1:9" ht="18.75">
      <c r="A6" s="203" t="s">
        <v>1971</v>
      </c>
      <c r="B6" s="203"/>
      <c r="C6" s="203"/>
      <c r="D6" s="203"/>
      <c r="E6" s="203"/>
      <c r="F6" s="203"/>
    </row>
    <row r="7" spans="1:9" ht="18.75">
      <c r="A7" s="191" t="s">
        <v>275</v>
      </c>
      <c r="B7" s="191"/>
      <c r="C7" s="191"/>
      <c r="D7" s="191"/>
      <c r="E7" s="191"/>
      <c r="F7" s="191"/>
    </row>
    <row r="8" spans="1:9" ht="15.75">
      <c r="A8" s="183" t="s">
        <v>4</v>
      </c>
      <c r="B8" s="183"/>
      <c r="C8" s="183"/>
      <c r="D8" s="183"/>
      <c r="E8" s="183"/>
      <c r="F8" s="183"/>
    </row>
    <row r="10" spans="1:9">
      <c r="H10" s="53"/>
    </row>
    <row r="11" spans="1:9" ht="15" customHeight="1">
      <c r="B11" s="202" t="s">
        <v>5</v>
      </c>
      <c r="C11" s="42" t="s">
        <v>313</v>
      </c>
      <c r="D11" s="202" t="s">
        <v>1967</v>
      </c>
      <c r="E11" s="202" t="s">
        <v>299</v>
      </c>
    </row>
    <row r="12" spans="1:9">
      <c r="B12" s="202"/>
      <c r="C12" s="19" t="s">
        <v>275</v>
      </c>
      <c r="D12" s="202"/>
      <c r="E12" s="202"/>
    </row>
    <row r="13" spans="1:9">
      <c r="B13" s="57" t="s">
        <v>10</v>
      </c>
      <c r="C13" s="58">
        <f>C14+C17+C43+C45+C47+C49+C51+C53+C55</f>
        <v>1484234.6109590004</v>
      </c>
      <c r="D13" s="58">
        <f>D14+D17+D43+D45+D47+D49+D51+D53+D55</f>
        <v>1555926.9578111798</v>
      </c>
      <c r="E13" s="58">
        <f>E14+E17+E43+E45+E47+E49+E51+E53+E55</f>
        <v>968426.92822444974</v>
      </c>
      <c r="H13" s="10"/>
      <c r="I13" s="59"/>
    </row>
    <row r="14" spans="1:9">
      <c r="B14" s="60" t="s">
        <v>40</v>
      </c>
      <c r="C14" s="61">
        <f>SUM(C15:C16)</f>
        <v>8907.1543020000008</v>
      </c>
      <c r="D14" s="61">
        <f>SUM(D15:D16)</f>
        <v>8907.1543020000008</v>
      </c>
      <c r="E14" s="61">
        <f>SUM(E15:E16)</f>
        <v>6680.3654513699994</v>
      </c>
      <c r="H14" s="10"/>
    </row>
    <row r="15" spans="1:9">
      <c r="B15" s="62" t="s">
        <v>41</v>
      </c>
      <c r="C15" s="51">
        <v>3010.7791240000001</v>
      </c>
      <c r="D15" s="51">
        <v>3010.7791240000001</v>
      </c>
      <c r="E15" s="51">
        <v>2258.0842320000002</v>
      </c>
      <c r="F15" s="51"/>
      <c r="H15" s="10"/>
    </row>
    <row r="16" spans="1:9">
      <c r="B16" s="62" t="s">
        <v>42</v>
      </c>
      <c r="C16" s="51">
        <v>5896.3751780000002</v>
      </c>
      <c r="D16" s="51">
        <v>5896.3751780000002</v>
      </c>
      <c r="E16" s="51">
        <v>4422.2812193699992</v>
      </c>
      <c r="F16" s="51"/>
      <c r="H16" s="10"/>
    </row>
    <row r="17" spans="2:10">
      <c r="B17" s="60" t="s">
        <v>43</v>
      </c>
      <c r="C17" s="61">
        <f>SUM(C18:C42)</f>
        <v>1449825.2822310003</v>
      </c>
      <c r="D17" s="61">
        <f>SUM(D18:D42)</f>
        <v>1519931.4100201796</v>
      </c>
      <c r="E17" s="61">
        <f>SUM(E18:E42)</f>
        <v>942700.21522206976</v>
      </c>
      <c r="F17" s="51"/>
    </row>
    <row r="18" spans="2:10">
      <c r="B18" s="62" t="s">
        <v>44</v>
      </c>
      <c r="C18" s="51">
        <v>127178.682615</v>
      </c>
      <c r="D18" s="51">
        <v>128997.22646786003</v>
      </c>
      <c r="E18" s="51">
        <v>70082.878419100016</v>
      </c>
      <c r="F18" s="63"/>
    </row>
    <row r="19" spans="2:10">
      <c r="B19" s="62" t="s">
        <v>316</v>
      </c>
      <c r="C19" s="51">
        <v>73721.962713999994</v>
      </c>
      <c r="D19" s="51">
        <v>80509.00513587</v>
      </c>
      <c r="E19" s="51">
        <v>46876.173956270017</v>
      </c>
      <c r="F19" s="63"/>
    </row>
    <row r="20" spans="2:10">
      <c r="B20" s="62" t="s">
        <v>45</v>
      </c>
      <c r="C20" s="51">
        <v>64622.485397999997</v>
      </c>
      <c r="D20" s="51">
        <v>66915.698635000008</v>
      </c>
      <c r="E20" s="51">
        <v>38934.935949479957</v>
      </c>
      <c r="F20" s="63"/>
    </row>
    <row r="21" spans="2:10">
      <c r="B21" s="62" t="s">
        <v>46</v>
      </c>
      <c r="C21" s="51">
        <v>15344.286414</v>
      </c>
      <c r="D21" s="51">
        <v>15469.2635274</v>
      </c>
      <c r="E21" s="51">
        <v>9093.9212022599968</v>
      </c>
      <c r="F21" s="63"/>
      <c r="H21" s="64"/>
    </row>
    <row r="22" spans="2:10">
      <c r="B22" s="62" t="s">
        <v>47</v>
      </c>
      <c r="C22" s="51">
        <v>21512.650364000001</v>
      </c>
      <c r="D22" s="51">
        <v>23952.001032639997</v>
      </c>
      <c r="E22" s="51">
        <v>12568.590316909998</v>
      </c>
      <c r="F22" s="63"/>
    </row>
    <row r="23" spans="2:10">
      <c r="B23" s="62" t="s">
        <v>48</v>
      </c>
      <c r="C23" s="64">
        <v>309832.15000000002</v>
      </c>
      <c r="D23" s="64">
        <v>309912.23124880961</v>
      </c>
      <c r="E23" s="64">
        <v>189220.94328215989</v>
      </c>
      <c r="F23" s="63"/>
    </row>
    <row r="24" spans="2:10">
      <c r="B24" s="62" t="s">
        <v>49</v>
      </c>
      <c r="C24" s="64">
        <v>150968.273193</v>
      </c>
      <c r="D24" s="64">
        <v>164029.72460216001</v>
      </c>
      <c r="E24" s="64">
        <v>104185.18553081992</v>
      </c>
      <c r="F24" s="63"/>
    </row>
    <row r="25" spans="2:10">
      <c r="B25" s="65" t="s">
        <v>50</v>
      </c>
      <c r="C25" s="64">
        <v>5502.585634</v>
      </c>
      <c r="D25" s="64">
        <v>5898.985682999999</v>
      </c>
      <c r="E25" s="64">
        <v>2998.8791051000003</v>
      </c>
      <c r="F25" s="63"/>
      <c r="H25" s="64"/>
    </row>
    <row r="26" spans="2:10">
      <c r="B26" s="65" t="s">
        <v>51</v>
      </c>
      <c r="C26" s="64">
        <v>3023.3434499999998</v>
      </c>
      <c r="D26" s="64">
        <v>3140.9977180000005</v>
      </c>
      <c r="E26" s="64">
        <v>1519.6971116700006</v>
      </c>
      <c r="F26" s="63"/>
      <c r="H26" s="64"/>
      <c r="J26" s="64"/>
    </row>
    <row r="27" spans="2:10">
      <c r="B27" s="65" t="s">
        <v>52</v>
      </c>
      <c r="C27" s="64">
        <v>18535.516531000001</v>
      </c>
      <c r="D27" s="64">
        <v>19555.876975170002</v>
      </c>
      <c r="E27" s="64">
        <v>9950.712444270006</v>
      </c>
      <c r="F27" s="63"/>
      <c r="H27" s="64"/>
    </row>
    <row r="28" spans="2:10">
      <c r="B28" s="65" t="s">
        <v>53</v>
      </c>
      <c r="C28" s="64">
        <v>64208.597908000003</v>
      </c>
      <c r="D28" s="64">
        <v>81430.439435669978</v>
      </c>
      <c r="E28" s="64">
        <v>42370.805041080006</v>
      </c>
      <c r="F28" s="63"/>
      <c r="H28" s="64"/>
    </row>
    <row r="29" spans="2:10">
      <c r="B29" s="65" t="s">
        <v>54</v>
      </c>
      <c r="C29" s="64">
        <v>21563.980144000001</v>
      </c>
      <c r="D29" s="64">
        <v>23774.091243410003</v>
      </c>
      <c r="E29" s="64">
        <v>14897.823577640002</v>
      </c>
      <c r="F29" s="63"/>
    </row>
    <row r="30" spans="2:10">
      <c r="B30" s="65" t="s">
        <v>55</v>
      </c>
      <c r="C30" s="64">
        <v>9400.0550249999997</v>
      </c>
      <c r="D30" s="64">
        <v>9314.4457327999953</v>
      </c>
      <c r="E30" s="64">
        <v>3523.9490641300017</v>
      </c>
      <c r="F30" s="63"/>
    </row>
    <row r="31" spans="2:10">
      <c r="B31" s="65" t="s">
        <v>56</v>
      </c>
      <c r="C31" s="64">
        <v>11681.565715000001</v>
      </c>
      <c r="D31" s="64">
        <v>12761.423419999999</v>
      </c>
      <c r="E31" s="64">
        <v>8780.3219677999987</v>
      </c>
      <c r="F31" s="63"/>
      <c r="G31" s="59"/>
    </row>
    <row r="32" spans="2:10">
      <c r="B32" s="65" t="s">
        <v>57</v>
      </c>
      <c r="C32" s="64">
        <v>1254.3081549999999</v>
      </c>
      <c r="D32" s="64">
        <v>1270.5648931399999</v>
      </c>
      <c r="E32" s="64">
        <v>737.41811677999999</v>
      </c>
      <c r="F32" s="63"/>
    </row>
    <row r="33" spans="2:6">
      <c r="B33" s="65" t="s">
        <v>58</v>
      </c>
      <c r="C33" s="64">
        <v>4163.0385219999998</v>
      </c>
      <c r="D33" s="64">
        <v>4343.4405101900002</v>
      </c>
      <c r="E33" s="64">
        <v>2454.3995558300003</v>
      </c>
      <c r="F33" s="63"/>
    </row>
    <row r="34" spans="2:6">
      <c r="B34" s="65" t="s">
        <v>59</v>
      </c>
      <c r="C34" s="64">
        <v>754.73537499999998</v>
      </c>
      <c r="D34" s="64">
        <v>739.26219399999991</v>
      </c>
      <c r="E34" s="64">
        <v>421.11486130999992</v>
      </c>
      <c r="F34" s="63"/>
    </row>
    <row r="35" spans="2:6">
      <c r="B35" s="65" t="s">
        <v>60</v>
      </c>
      <c r="C35" s="64">
        <v>17321.712416999999</v>
      </c>
      <c r="D35" s="64">
        <v>17354.908767000008</v>
      </c>
      <c r="E35" s="64">
        <v>8066.0053335700031</v>
      </c>
      <c r="F35" s="63"/>
    </row>
    <row r="36" spans="2:6">
      <c r="B36" s="65" t="s">
        <v>61</v>
      </c>
      <c r="C36" s="64">
        <v>22851.776170000001</v>
      </c>
      <c r="D36" s="64">
        <v>22898.778096399998</v>
      </c>
      <c r="E36" s="64">
        <v>15031.986938860004</v>
      </c>
      <c r="F36" s="63"/>
    </row>
    <row r="37" spans="2:6">
      <c r="B37" s="65" t="s">
        <v>62</v>
      </c>
      <c r="C37" s="64">
        <v>4007.4039579999999</v>
      </c>
      <c r="D37" s="64">
        <v>4478.2044066599992</v>
      </c>
      <c r="E37" s="64">
        <v>1940.7586355299993</v>
      </c>
      <c r="F37" s="63"/>
    </row>
    <row r="38" spans="2:6">
      <c r="B38" s="65" t="s">
        <v>63</v>
      </c>
      <c r="C38" s="64">
        <v>2714.3816029999998</v>
      </c>
      <c r="D38" s="64">
        <v>2826.4493689999999</v>
      </c>
      <c r="E38" s="64">
        <v>1488.7615124700003</v>
      </c>
      <c r="F38" s="63"/>
    </row>
    <row r="39" spans="2:6">
      <c r="B39" s="65" t="s">
        <v>64</v>
      </c>
      <c r="C39" s="64">
        <v>5749.8536160000003</v>
      </c>
      <c r="D39" s="64">
        <v>6039.8536160000012</v>
      </c>
      <c r="E39" s="64">
        <v>2179.9203699399991</v>
      </c>
      <c r="F39" s="63"/>
    </row>
    <row r="40" spans="2:6">
      <c r="B40" s="65" t="s">
        <v>65</v>
      </c>
      <c r="C40" s="64">
        <v>17535.521616999999</v>
      </c>
      <c r="D40" s="64">
        <v>21435.521616999999</v>
      </c>
      <c r="E40" s="64">
        <v>12536.546608219998</v>
      </c>
      <c r="F40" s="63"/>
    </row>
    <row r="41" spans="2:6">
      <c r="B41" s="65" t="s">
        <v>322</v>
      </c>
      <c r="C41" s="64">
        <v>333486.47113800002</v>
      </c>
      <c r="D41" s="64">
        <v>330136.47113800002</v>
      </c>
      <c r="E41" s="64">
        <v>235573.15297870999</v>
      </c>
      <c r="F41" s="63"/>
    </row>
    <row r="42" spans="2:6">
      <c r="B42" s="65" t="s">
        <v>67</v>
      </c>
      <c r="C42" s="64">
        <v>142889.94455499999</v>
      </c>
      <c r="D42" s="64">
        <v>162746.544555</v>
      </c>
      <c r="E42" s="64">
        <v>107265.33334216</v>
      </c>
      <c r="F42" s="63"/>
    </row>
    <row r="43" spans="2:6">
      <c r="B43" s="60" t="s">
        <v>68</v>
      </c>
      <c r="C43" s="61">
        <f>C44</f>
        <v>12921.593863</v>
      </c>
      <c r="D43" s="61">
        <f>D44</f>
        <v>12921.593863</v>
      </c>
      <c r="E43" s="61">
        <f>E44</f>
        <v>8608.5207806999988</v>
      </c>
      <c r="F43" s="63"/>
    </row>
    <row r="44" spans="2:6">
      <c r="B44" s="62" t="s">
        <v>69</v>
      </c>
      <c r="C44" s="51">
        <v>12921.593863</v>
      </c>
      <c r="D44" s="51">
        <v>12921.593863</v>
      </c>
      <c r="E44" s="51">
        <v>8608.5207806999988</v>
      </c>
      <c r="F44" s="63"/>
    </row>
    <row r="45" spans="2:6">
      <c r="B45" s="60" t="s">
        <v>70</v>
      </c>
      <c r="C45" s="61">
        <f>C46</f>
        <v>6750.8917369999999</v>
      </c>
      <c r="D45" s="61">
        <f>D46</f>
        <v>8150.8917369999999</v>
      </c>
      <c r="E45" s="61">
        <f>E46</f>
        <v>6375.8916879999997</v>
      </c>
      <c r="F45" s="63"/>
    </row>
    <row r="46" spans="2:6">
      <c r="B46" s="62" t="s">
        <v>71</v>
      </c>
      <c r="C46" s="51">
        <v>6750.8917369999999</v>
      </c>
      <c r="D46" s="51">
        <v>8150.8917369999999</v>
      </c>
      <c r="E46" s="51">
        <v>6375.8916879999997</v>
      </c>
      <c r="F46" s="63"/>
    </row>
    <row r="47" spans="2:6">
      <c r="B47" s="60" t="s">
        <v>72</v>
      </c>
      <c r="C47" s="61">
        <f>C48</f>
        <v>1524.2480869999999</v>
      </c>
      <c r="D47" s="61">
        <f>D48</f>
        <v>1524.2480869999999</v>
      </c>
      <c r="E47" s="61">
        <f>E48</f>
        <v>1015.16529791</v>
      </c>
      <c r="F47" s="63"/>
    </row>
    <row r="48" spans="2:6">
      <c r="B48" s="62" t="s">
        <v>73</v>
      </c>
      <c r="C48" s="51">
        <v>1524.2480869999999</v>
      </c>
      <c r="D48" s="51">
        <v>1524.2480869999999</v>
      </c>
      <c r="E48" s="51">
        <v>1015.16529791</v>
      </c>
      <c r="F48" s="63"/>
    </row>
    <row r="49" spans="2:6">
      <c r="B49" s="60" t="s">
        <v>74</v>
      </c>
      <c r="C49" s="61">
        <f>C50</f>
        <v>1900.371875</v>
      </c>
      <c r="D49" s="61">
        <f>D50</f>
        <v>2000.371875</v>
      </c>
      <c r="E49" s="61">
        <f>E50</f>
        <v>1425.278816</v>
      </c>
      <c r="F49" s="63"/>
    </row>
    <row r="50" spans="2:6">
      <c r="B50" s="62" t="s">
        <v>75</v>
      </c>
      <c r="C50" s="51">
        <v>1900.371875</v>
      </c>
      <c r="D50" s="51">
        <v>2000.371875</v>
      </c>
      <c r="E50" s="51">
        <v>1425.278816</v>
      </c>
      <c r="F50" s="63"/>
    </row>
    <row r="51" spans="2:6">
      <c r="B51" s="60" t="s">
        <v>76</v>
      </c>
      <c r="C51" s="61">
        <f>C52</f>
        <v>375</v>
      </c>
      <c r="D51" s="61">
        <f>D52</f>
        <v>375.18087099999997</v>
      </c>
      <c r="E51" s="61">
        <f>E52</f>
        <v>254.32804660999994</v>
      </c>
      <c r="F51" s="63"/>
    </row>
    <row r="52" spans="2:6">
      <c r="B52" s="62" t="s">
        <v>77</v>
      </c>
      <c r="C52" s="51">
        <v>375</v>
      </c>
      <c r="D52" s="51">
        <v>375.18087099999997</v>
      </c>
      <c r="E52" s="51">
        <v>254.32804660999994</v>
      </c>
      <c r="F52" s="63"/>
    </row>
    <row r="53" spans="2:6">
      <c r="B53" s="60" t="s">
        <v>78</v>
      </c>
      <c r="C53" s="61">
        <f>C54</f>
        <v>1193.3993809999999</v>
      </c>
      <c r="D53" s="61">
        <f>D54</f>
        <v>1193.3993809999999</v>
      </c>
      <c r="E53" s="61">
        <f>E54</f>
        <v>876.02283265999995</v>
      </c>
      <c r="F53" s="63"/>
    </row>
    <row r="54" spans="2:6">
      <c r="B54" s="62" t="s">
        <v>317</v>
      </c>
      <c r="C54" s="51">
        <v>1193.3993809999999</v>
      </c>
      <c r="D54" s="51">
        <v>1193.3993809999999</v>
      </c>
      <c r="E54" s="51">
        <v>876.02283265999995</v>
      </c>
      <c r="F54" s="63"/>
    </row>
    <row r="55" spans="2:6">
      <c r="B55" s="66" t="s">
        <v>79</v>
      </c>
      <c r="C55" s="61">
        <f>C56</f>
        <v>836.66948300000001</v>
      </c>
      <c r="D55" s="61">
        <f>D56</f>
        <v>922.70767499999999</v>
      </c>
      <c r="E55" s="61">
        <f>E56</f>
        <v>491.14008912999986</v>
      </c>
      <c r="F55" s="63"/>
    </row>
    <row r="56" spans="2:6">
      <c r="B56" s="62" t="s">
        <v>307</v>
      </c>
      <c r="C56" s="51">
        <v>836.66948300000001</v>
      </c>
      <c r="D56" s="51">
        <v>922.70767499999999</v>
      </c>
      <c r="E56" s="51">
        <v>491.14008912999986</v>
      </c>
      <c r="F56" s="63"/>
    </row>
    <row r="57" spans="2:6">
      <c r="B57" s="67" t="s">
        <v>35</v>
      </c>
      <c r="C57" s="68">
        <f>C58</f>
        <v>108120.51053500001</v>
      </c>
      <c r="D57" s="68">
        <f>D58</f>
        <v>108120.51053499999</v>
      </c>
      <c r="E57" s="68">
        <f>E58</f>
        <v>59172.511960330005</v>
      </c>
      <c r="F57" s="63"/>
    </row>
    <row r="58" spans="2:6">
      <c r="B58" s="60" t="s">
        <v>43</v>
      </c>
      <c r="C58" s="61">
        <f>SUM(C59:C63)</f>
        <v>108120.51053500001</v>
      </c>
      <c r="D58" s="61">
        <f>SUM(D59:D63)</f>
        <v>108120.51053499999</v>
      </c>
      <c r="E58" s="61">
        <f>SUM(E59:E63)</f>
        <v>59172.511960330005</v>
      </c>
      <c r="F58" s="63"/>
    </row>
    <row r="59" spans="2:6">
      <c r="B59" s="62" t="s">
        <v>48</v>
      </c>
      <c r="C59" s="51">
        <v>0</v>
      </c>
      <c r="D59" s="51">
        <v>50</v>
      </c>
      <c r="E59" s="51">
        <v>0</v>
      </c>
      <c r="F59" s="63"/>
    </row>
    <row r="60" spans="2:6">
      <c r="B60" s="62" t="s">
        <v>52</v>
      </c>
      <c r="C60" s="51">
        <v>0</v>
      </c>
      <c r="D60" s="51">
        <v>0</v>
      </c>
      <c r="E60" s="51">
        <v>0</v>
      </c>
      <c r="F60" s="63"/>
    </row>
    <row r="61" spans="2:6">
      <c r="B61" s="62" t="s">
        <v>62</v>
      </c>
      <c r="C61" s="51">
        <v>835.789266</v>
      </c>
      <c r="D61" s="51">
        <v>0</v>
      </c>
      <c r="E61" s="69">
        <v>0</v>
      </c>
      <c r="F61" s="63"/>
    </row>
    <row r="62" spans="2:6">
      <c r="B62" s="62" t="s">
        <v>66</v>
      </c>
      <c r="C62" s="51">
        <v>93784.721269000001</v>
      </c>
      <c r="D62" s="51">
        <v>97283.488652999993</v>
      </c>
      <c r="E62" s="51">
        <v>57186.845783710007</v>
      </c>
      <c r="F62" s="63"/>
    </row>
    <row r="63" spans="2:6">
      <c r="B63" s="62" t="s">
        <v>67</v>
      </c>
      <c r="C63" s="51">
        <v>13500</v>
      </c>
      <c r="D63" s="51">
        <v>10787.021881999999</v>
      </c>
      <c r="E63" s="51">
        <v>1985.66617662</v>
      </c>
    </row>
    <row r="64" spans="2:6">
      <c r="B64" s="55" t="s">
        <v>80</v>
      </c>
      <c r="C64" s="56">
        <f>C13+C57</f>
        <v>1592355.1214940003</v>
      </c>
      <c r="D64" s="56">
        <f>D13+D57</f>
        <v>1664047.4683461797</v>
      </c>
      <c r="E64" s="56">
        <f>(E13+E57)</f>
        <v>1027599.4401847797</v>
      </c>
    </row>
    <row r="65" spans="2:6">
      <c r="B65" s="142" t="s">
        <v>309</v>
      </c>
      <c r="E65" s="25"/>
      <c r="F65" s="63"/>
    </row>
    <row r="66" spans="2:6">
      <c r="B66" s="143" t="s">
        <v>301</v>
      </c>
      <c r="C66" s="144"/>
      <c r="D66" s="144"/>
      <c r="E66" s="144"/>
    </row>
    <row r="67" spans="2:6" ht="42.75" customHeight="1">
      <c r="B67" s="190" t="s">
        <v>1972</v>
      </c>
      <c r="C67" s="190"/>
      <c r="D67" s="190"/>
      <c r="E67" s="190"/>
    </row>
    <row r="68" spans="2:6" ht="42.75" customHeight="1">
      <c r="B68" s="190" t="s">
        <v>1974</v>
      </c>
      <c r="C68" s="190"/>
      <c r="D68" s="190"/>
      <c r="E68" s="190"/>
    </row>
    <row r="69" spans="2:6">
      <c r="B69" s="188" t="s">
        <v>311</v>
      </c>
      <c r="C69" s="188"/>
      <c r="D69" s="25"/>
    </row>
    <row r="70" spans="2:6">
      <c r="C70" s="70"/>
      <c r="D70" s="70"/>
      <c r="E70" s="70"/>
    </row>
    <row r="71" spans="2:6">
      <c r="C71" s="70"/>
      <c r="D71" s="70"/>
      <c r="E71" s="70"/>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G13" sqref="G13"/>
    </sheetView>
  </sheetViews>
  <sheetFormatPr baseColWidth="10" defaultColWidth="11.5703125" defaultRowHeight="15"/>
  <cols>
    <col min="1" max="1" width="11.5703125" style="13"/>
    <col min="2" max="2" width="101.7109375" style="13" bestFit="1" customWidth="1"/>
    <col min="3" max="5" width="16.7109375" style="13" customWidth="1"/>
    <col min="6" max="16384" width="11.5703125" style="13"/>
  </cols>
  <sheetData>
    <row r="1" spans="1:6" ht="28.15" customHeight="1">
      <c r="A1" s="184" t="s">
        <v>1977</v>
      </c>
      <c r="B1" s="184"/>
      <c r="C1" s="184"/>
      <c r="D1" s="184"/>
      <c r="E1" s="184"/>
    </row>
    <row r="2" spans="1:6" ht="21" customHeight="1">
      <c r="A2" s="185" t="s">
        <v>0</v>
      </c>
      <c r="B2" s="185"/>
      <c r="C2" s="185"/>
      <c r="D2" s="185"/>
      <c r="E2" s="185"/>
    </row>
    <row r="3" spans="1:6" ht="14.45" customHeight="1">
      <c r="A3" s="186" t="s">
        <v>1</v>
      </c>
      <c r="B3" s="186"/>
      <c r="C3" s="186"/>
      <c r="D3" s="186"/>
      <c r="E3" s="186"/>
    </row>
    <row r="5" spans="1:6" ht="18" customHeight="1">
      <c r="A5" s="187" t="s">
        <v>22</v>
      </c>
      <c r="B5" s="187"/>
      <c r="C5" s="187"/>
      <c r="D5" s="187"/>
      <c r="E5" s="187"/>
      <c r="F5" s="187"/>
    </row>
    <row r="6" spans="1:6" ht="18" customHeight="1">
      <c r="A6" s="187" t="s">
        <v>81</v>
      </c>
      <c r="B6" s="187"/>
      <c r="C6" s="187"/>
      <c r="D6" s="187"/>
      <c r="E6" s="187"/>
      <c r="F6" s="187"/>
    </row>
    <row r="7" spans="1:6" ht="18.75">
      <c r="A7" s="203" t="s">
        <v>1971</v>
      </c>
      <c r="B7" s="203"/>
      <c r="C7" s="203"/>
      <c r="D7" s="203"/>
      <c r="E7" s="203"/>
      <c r="F7" s="203"/>
    </row>
    <row r="8" spans="1:6" ht="18.75">
      <c r="A8" s="191" t="s">
        <v>275</v>
      </c>
      <c r="B8" s="191"/>
      <c r="C8" s="191"/>
      <c r="D8" s="191"/>
      <c r="E8" s="191"/>
      <c r="F8" s="191"/>
    </row>
    <row r="9" spans="1:6" ht="15.75">
      <c r="A9" s="183" t="s">
        <v>4</v>
      </c>
      <c r="B9" s="183"/>
      <c r="C9" s="183"/>
      <c r="D9" s="183"/>
      <c r="E9" s="183"/>
      <c r="F9" s="183"/>
    </row>
    <row r="11" spans="1:6">
      <c r="B11" s="202" t="s">
        <v>5</v>
      </c>
      <c r="C11" s="42" t="s">
        <v>313</v>
      </c>
      <c r="D11" s="202" t="s">
        <v>1967</v>
      </c>
      <c r="E11" s="202" t="s">
        <v>299</v>
      </c>
    </row>
    <row r="12" spans="1:6">
      <c r="B12" s="202"/>
      <c r="C12" s="19" t="s">
        <v>275</v>
      </c>
      <c r="D12" s="202"/>
      <c r="E12" s="202"/>
    </row>
    <row r="13" spans="1:6">
      <c r="B13" s="71" t="s">
        <v>239</v>
      </c>
      <c r="C13" s="139">
        <f>C14+C38+C74+C104+C150</f>
        <v>1484234.610959</v>
      </c>
      <c r="D13" s="139">
        <f>D14+D38+D74+D104+D150</f>
        <v>1555926.95781118</v>
      </c>
      <c r="E13" s="139">
        <f>E14+E38+E74+E104+E150</f>
        <v>968426.92822444986</v>
      </c>
    </row>
    <row r="14" spans="1:6">
      <c r="B14" s="116" t="s">
        <v>302</v>
      </c>
      <c r="C14" s="140">
        <f>C15+C22+C25+C30</f>
        <v>239464.28887499997</v>
      </c>
      <c r="D14" s="140">
        <f>D15+D22+D25+D30</f>
        <v>256309.77506829999</v>
      </c>
      <c r="E14" s="140">
        <f>E15+E22+E25+E30</f>
        <v>152014.51277260997</v>
      </c>
    </row>
    <row r="15" spans="1:6">
      <c r="B15" s="117" t="s">
        <v>82</v>
      </c>
      <c r="C15" s="140">
        <f>SUM(C16:C21)</f>
        <v>92986.411967000007</v>
      </c>
      <c r="D15" s="140">
        <f>SUM(D16:D21)</f>
        <v>104159.81012950002</v>
      </c>
      <c r="E15" s="140">
        <f>SUM(E16:E21)</f>
        <v>62044.480256819988</v>
      </c>
    </row>
    <row r="16" spans="1:6">
      <c r="B16" s="65" t="s">
        <v>83</v>
      </c>
      <c r="C16" s="138">
        <v>7957.6912179999999</v>
      </c>
      <c r="D16" s="138">
        <v>8346.0005349999992</v>
      </c>
      <c r="E16" s="138">
        <v>6398.7700863999999</v>
      </c>
    </row>
    <row r="17" spans="2:5">
      <c r="B17" s="65" t="s">
        <v>84</v>
      </c>
      <c r="C17" s="138">
        <v>50979.967939000002</v>
      </c>
      <c r="D17" s="138">
        <v>54477.315327690019</v>
      </c>
      <c r="E17" s="138">
        <v>28668.840601739987</v>
      </c>
    </row>
    <row r="18" spans="2:5">
      <c r="B18" s="65" t="s">
        <v>85</v>
      </c>
      <c r="C18" s="138">
        <v>26405.736634000001</v>
      </c>
      <c r="D18" s="138">
        <v>32347.87936381</v>
      </c>
      <c r="E18" s="138">
        <v>20106.617021209997</v>
      </c>
    </row>
    <row r="19" spans="2:5">
      <c r="B19" s="65" t="s">
        <v>86</v>
      </c>
      <c r="C19" s="138">
        <v>6738.7567369999997</v>
      </c>
      <c r="D19" s="138">
        <v>8138.7567369999997</v>
      </c>
      <c r="E19" s="138">
        <v>6363.7566880000004</v>
      </c>
    </row>
    <row r="20" spans="2:5">
      <c r="B20" s="65" t="s">
        <v>87</v>
      </c>
      <c r="C20" s="138">
        <v>813.15455099999997</v>
      </c>
      <c r="D20" s="138">
        <v>758.75327800000002</v>
      </c>
      <c r="E20" s="138">
        <v>452.12576955999998</v>
      </c>
    </row>
    <row r="21" spans="2:5">
      <c r="B21" s="65" t="s">
        <v>276</v>
      </c>
      <c r="C21" s="138">
        <v>91.104888000000003</v>
      </c>
      <c r="D21" s="138">
        <v>91.104888000000003</v>
      </c>
      <c r="E21" s="138">
        <v>54.370089909999997</v>
      </c>
    </row>
    <row r="22" spans="2:5">
      <c r="B22" s="117" t="s">
        <v>88</v>
      </c>
      <c r="C22" s="140">
        <f>SUM(C23:C24)</f>
        <v>15166.993748999999</v>
      </c>
      <c r="D22" s="140">
        <f>SUM(D23:D24)</f>
        <v>15291.970862400001</v>
      </c>
      <c r="E22" s="140">
        <f>SUM(E23:E24)</f>
        <v>9001.8044919200001</v>
      </c>
    </row>
    <row r="23" spans="2:5">
      <c r="B23" s="65" t="s">
        <v>89</v>
      </c>
      <c r="C23" s="138">
        <v>5679.9169469999997</v>
      </c>
      <c r="D23" s="138">
        <v>5834.8905212800009</v>
      </c>
      <c r="E23" s="138">
        <v>3021.1593261100006</v>
      </c>
    </row>
    <row r="24" spans="2:5">
      <c r="B24" s="65" t="s">
        <v>90</v>
      </c>
      <c r="C24" s="138">
        <v>9487.0768019999996</v>
      </c>
      <c r="D24" s="138">
        <v>9457.0803411199995</v>
      </c>
      <c r="E24" s="138">
        <v>5980.6451658099995</v>
      </c>
    </row>
    <row r="25" spans="2:5">
      <c r="B25" s="117" t="s">
        <v>91</v>
      </c>
      <c r="C25" s="140">
        <f>SUM(C26:C29)</f>
        <v>53706.951427000007</v>
      </c>
      <c r="D25" s="140">
        <f>SUM(D26:D29)</f>
        <v>57835.359582109981</v>
      </c>
      <c r="E25" s="140">
        <f>SUM(E26:E29)</f>
        <v>32347.462308269995</v>
      </c>
    </row>
    <row r="26" spans="2:5">
      <c r="B26" s="65" t="s">
        <v>92</v>
      </c>
      <c r="C26" s="138">
        <v>49289.055265000003</v>
      </c>
      <c r="D26" s="138">
        <v>52760.996095439987</v>
      </c>
      <c r="E26" s="138">
        <v>30058.997648279994</v>
      </c>
    </row>
    <row r="27" spans="2:5">
      <c r="B27" s="65" t="s">
        <v>93</v>
      </c>
      <c r="C27" s="138">
        <v>4065.0264830000001</v>
      </c>
      <c r="D27" s="138">
        <v>4713.2639579999995</v>
      </c>
      <c r="E27" s="138">
        <v>2075.2883203899996</v>
      </c>
    </row>
    <row r="28" spans="2:5">
      <c r="B28" s="65" t="s">
        <v>249</v>
      </c>
      <c r="C28" s="138">
        <v>280.480234</v>
      </c>
      <c r="D28" s="138">
        <v>281.70055266999998</v>
      </c>
      <c r="E28" s="138">
        <v>161.81861990000002</v>
      </c>
    </row>
    <row r="29" spans="2:5">
      <c r="B29" s="65" t="s">
        <v>94</v>
      </c>
      <c r="C29" s="138">
        <v>72.389444999999995</v>
      </c>
      <c r="D29" s="138">
        <v>79.398976000000005</v>
      </c>
      <c r="E29" s="138">
        <v>51.357719700000011</v>
      </c>
    </row>
    <row r="30" spans="2:5">
      <c r="B30" s="117" t="s">
        <v>95</v>
      </c>
      <c r="C30" s="140">
        <f>SUM(C31:C37)</f>
        <v>77603.931731999983</v>
      </c>
      <c r="D30" s="140">
        <f>SUM(D31:D37)</f>
        <v>79022.634494289989</v>
      </c>
      <c r="E30" s="140">
        <f>SUM(E31:E37)</f>
        <v>48620.765715599991</v>
      </c>
    </row>
    <row r="31" spans="2:5">
      <c r="B31" s="65" t="s">
        <v>96</v>
      </c>
      <c r="C31" s="138">
        <v>38088.754744999998</v>
      </c>
      <c r="D31" s="138">
        <v>37211.80204237999</v>
      </c>
      <c r="E31" s="138">
        <v>21470.196600209991</v>
      </c>
    </row>
    <row r="32" spans="2:5">
      <c r="B32" s="65" t="s">
        <v>97</v>
      </c>
      <c r="C32" s="138">
        <v>1400.4293500000001</v>
      </c>
      <c r="D32" s="138">
        <v>1281.17750136</v>
      </c>
      <c r="E32" s="138">
        <v>677.52019491999999</v>
      </c>
    </row>
    <row r="33" spans="2:5">
      <c r="B33" s="65" t="s">
        <v>98</v>
      </c>
      <c r="C33" s="138">
        <v>26646.094384</v>
      </c>
      <c r="D33" s="138">
        <v>28080.022683810002</v>
      </c>
      <c r="E33" s="138">
        <v>18953.693834109996</v>
      </c>
    </row>
    <row r="34" spans="2:5">
      <c r="B34" s="65" t="s">
        <v>99</v>
      </c>
      <c r="C34" s="138">
        <v>2809.3564959999999</v>
      </c>
      <c r="D34" s="138">
        <v>2841.3690749999996</v>
      </c>
      <c r="E34" s="138">
        <v>2240.2041680800003</v>
      </c>
    </row>
    <row r="35" spans="2:5">
      <c r="B35" s="65" t="s">
        <v>100</v>
      </c>
      <c r="C35" s="138">
        <v>4003.9843820000001</v>
      </c>
      <c r="D35" s="138">
        <v>4767.9794194000006</v>
      </c>
      <c r="E35" s="138">
        <v>2377.4578001399996</v>
      </c>
    </row>
    <row r="36" spans="2:5">
      <c r="B36" s="65" t="s">
        <v>101</v>
      </c>
      <c r="C36" s="138">
        <v>69.484139999999996</v>
      </c>
      <c r="D36" s="138">
        <v>69.484139999999996</v>
      </c>
      <c r="E36" s="129">
        <v>52.113104999999997</v>
      </c>
    </row>
    <row r="37" spans="2:5">
      <c r="B37" s="65" t="s">
        <v>102</v>
      </c>
      <c r="C37" s="138">
        <v>4585.8282349999999</v>
      </c>
      <c r="D37" s="138">
        <v>4770.7996323399993</v>
      </c>
      <c r="E37" s="141">
        <v>2849.5800131399997</v>
      </c>
    </row>
    <row r="38" spans="2:5">
      <c r="B38" s="116" t="s">
        <v>261</v>
      </c>
      <c r="C38" s="140">
        <f>C39+C43+C49+C51+C56+C59+C65+C67+C69</f>
        <v>230637.10148299995</v>
      </c>
      <c r="D38" s="140">
        <f>D39+D43+D49+D51+D56+D59+D65+D67+D69</f>
        <v>270176.58724899002</v>
      </c>
      <c r="E38" s="140">
        <f>E39+E43+E49+E51+E56+E59+E65+E67+E69</f>
        <v>157891.58655286001</v>
      </c>
    </row>
    <row r="39" spans="2:5">
      <c r="B39" s="117" t="s">
        <v>103</v>
      </c>
      <c r="C39" s="140">
        <f>SUM(C40:C42)</f>
        <v>23281.068770999998</v>
      </c>
      <c r="D39" s="140">
        <f>SUM(D40:D42)</f>
        <v>25534.241673890003</v>
      </c>
      <c r="E39" s="140">
        <f>SUM(E40:E42)</f>
        <v>15796.170558170001</v>
      </c>
    </row>
    <row r="40" spans="2:5">
      <c r="B40" s="65" t="s">
        <v>104</v>
      </c>
      <c r="C40" s="138">
        <v>21343.196200999999</v>
      </c>
      <c r="D40" s="138">
        <v>23460.535311580003</v>
      </c>
      <c r="E40" s="141">
        <v>14828.41100217</v>
      </c>
    </row>
    <row r="41" spans="2:5">
      <c r="B41" s="65" t="s">
        <v>105</v>
      </c>
      <c r="C41" s="138">
        <v>1694.5834649999999</v>
      </c>
      <c r="D41" s="138">
        <v>1784.0242208800005</v>
      </c>
      <c r="E41" s="141">
        <v>803.02876079000021</v>
      </c>
    </row>
    <row r="42" spans="2:5">
      <c r="B42" s="65" t="s">
        <v>106</v>
      </c>
      <c r="C42" s="138">
        <v>243.28910500000001</v>
      </c>
      <c r="D42" s="138">
        <v>289.68214143</v>
      </c>
      <c r="E42" s="141">
        <v>164.73079520999997</v>
      </c>
    </row>
    <row r="43" spans="2:5">
      <c r="B43" s="117" t="s">
        <v>107</v>
      </c>
      <c r="C43" s="140">
        <f>SUM(C44:C48)</f>
        <v>18069.727753000003</v>
      </c>
      <c r="D43" s="140">
        <f>SUM(D44:D48)</f>
        <v>18995.17000323</v>
      </c>
      <c r="E43" s="140">
        <f>SUM(E44:E48)</f>
        <v>9600.0910449900039</v>
      </c>
    </row>
    <row r="44" spans="2:5">
      <c r="B44" s="65" t="s">
        <v>108</v>
      </c>
      <c r="C44" s="138">
        <v>12036.003957000001</v>
      </c>
      <c r="D44" s="138">
        <v>13192.352543710002</v>
      </c>
      <c r="E44" s="138">
        <v>6352.3018940600023</v>
      </c>
    </row>
    <row r="45" spans="2:5">
      <c r="B45" s="65" t="s">
        <v>109</v>
      </c>
      <c r="C45" s="138">
        <v>178.780957</v>
      </c>
      <c r="D45" s="138">
        <v>153.92500000000001</v>
      </c>
      <c r="E45" s="138">
        <v>116.40748907</v>
      </c>
    </row>
    <row r="46" spans="2:5">
      <c r="B46" s="65" t="s">
        <v>250</v>
      </c>
      <c r="C46" s="138">
        <v>252.44</v>
      </c>
      <c r="D46" s="138">
        <v>252.44</v>
      </c>
      <c r="E46" s="138">
        <v>0</v>
      </c>
    </row>
    <row r="47" spans="2:5">
      <c r="B47" s="65" t="s">
        <v>110</v>
      </c>
      <c r="C47" s="138">
        <v>281.636753</v>
      </c>
      <c r="D47" s="138">
        <v>159.47668452000002</v>
      </c>
      <c r="E47" s="138">
        <v>97.448495809999997</v>
      </c>
    </row>
    <row r="48" spans="2:5">
      <c r="B48" s="65" t="s">
        <v>111</v>
      </c>
      <c r="C48" s="138">
        <v>5320.866086</v>
      </c>
      <c r="D48" s="138">
        <v>5236.9757749999999</v>
      </c>
      <c r="E48" s="138">
        <v>3033.9331660500006</v>
      </c>
    </row>
    <row r="49" spans="2:10">
      <c r="B49" s="117" t="s">
        <v>112</v>
      </c>
      <c r="C49" s="140">
        <f>SUM(C50)</f>
        <v>8478.6767419999996</v>
      </c>
      <c r="D49" s="140">
        <f>SUM(D50)</f>
        <v>8319.6767419999996</v>
      </c>
      <c r="E49" s="140">
        <f>SUM(E50)</f>
        <v>3483.6221064499996</v>
      </c>
    </row>
    <row r="50" spans="2:10">
      <c r="B50" s="65" t="s">
        <v>113</v>
      </c>
      <c r="C50" s="138">
        <v>8478.6767419999996</v>
      </c>
      <c r="D50" s="138">
        <v>8319.6767419999996</v>
      </c>
      <c r="E50" s="138">
        <v>3483.6221064499996</v>
      </c>
    </row>
    <row r="51" spans="2:10">
      <c r="B51" s="117" t="s">
        <v>114</v>
      </c>
      <c r="C51" s="140">
        <f>SUM(C52:C55)</f>
        <v>90444.999545999977</v>
      </c>
      <c r="D51" s="140">
        <f>SUM(D52:D55)</f>
        <v>109253.8415355</v>
      </c>
      <c r="E51" s="140">
        <f>SUM(E52:E55)</f>
        <v>74908.281484719977</v>
      </c>
    </row>
    <row r="52" spans="2:10">
      <c r="B52" s="65" t="s">
        <v>115</v>
      </c>
      <c r="C52" s="138">
        <v>670.85495600000002</v>
      </c>
      <c r="D52" s="138">
        <v>694.90993300000002</v>
      </c>
      <c r="E52" s="138">
        <v>337.41351837000013</v>
      </c>
    </row>
    <row r="53" spans="2:10">
      <c r="B53" s="65" t="s">
        <v>116</v>
      </c>
      <c r="C53" s="138">
        <v>84996.417663999993</v>
      </c>
      <c r="D53" s="138">
        <v>104982.55956213</v>
      </c>
      <c r="E53" s="138">
        <v>73425.970044699992</v>
      </c>
    </row>
    <row r="54" spans="2:10">
      <c r="B54" s="65" t="s">
        <v>117</v>
      </c>
      <c r="C54" s="138">
        <v>51.500000999999997</v>
      </c>
      <c r="D54" s="138">
        <v>50.459600999999999</v>
      </c>
      <c r="E54" s="138">
        <v>23.353203299999997</v>
      </c>
    </row>
    <row r="55" spans="2:10">
      <c r="B55" s="65" t="s">
        <v>118</v>
      </c>
      <c r="C55" s="138">
        <v>4726.2269249999999</v>
      </c>
      <c r="D55" s="138">
        <v>3525.9124393700004</v>
      </c>
      <c r="E55" s="138">
        <v>1121.54471835</v>
      </c>
    </row>
    <row r="56" spans="2:10">
      <c r="B56" s="117" t="s">
        <v>119</v>
      </c>
      <c r="C56" s="140">
        <f>SUM(C57:C58)</f>
        <v>879.26182300000005</v>
      </c>
      <c r="D56" s="140">
        <f>SUM(D57:D58)</f>
        <v>928.61947200000009</v>
      </c>
      <c r="E56" s="140">
        <f>SUM(E57:E58)</f>
        <v>551.56259294000006</v>
      </c>
    </row>
    <row r="57" spans="2:10">
      <c r="B57" s="65" t="s">
        <v>120</v>
      </c>
      <c r="C57" s="138">
        <v>868.70703800000001</v>
      </c>
      <c r="D57" s="138">
        <v>928.06468700000005</v>
      </c>
      <c r="E57" s="138">
        <v>551.56259294000006</v>
      </c>
    </row>
    <row r="58" spans="2:10">
      <c r="B58" s="65" t="s">
        <v>244</v>
      </c>
      <c r="C58" s="138">
        <v>10.554785000000001</v>
      </c>
      <c r="D58" s="138">
        <v>0.55478499999999997</v>
      </c>
      <c r="E58" s="138">
        <v>0</v>
      </c>
    </row>
    <row r="59" spans="2:10">
      <c r="B59" s="117" t="s">
        <v>121</v>
      </c>
      <c r="C59" s="140">
        <f>SUM(C60:C64)</f>
        <v>77465.525556000008</v>
      </c>
      <c r="D59" s="140">
        <f>SUM(D60:D64)</f>
        <v>95851.122338610017</v>
      </c>
      <c r="E59" s="140">
        <f>SUM(E60:E64)</f>
        <v>48747.398633060009</v>
      </c>
    </row>
    <row r="60" spans="2:10">
      <c r="B60" s="65" t="s">
        <v>122</v>
      </c>
      <c r="C60" s="138">
        <v>37110.140373000002</v>
      </c>
      <c r="D60" s="138">
        <v>39007.930155610004</v>
      </c>
      <c r="E60" s="138">
        <v>28577.91964315002</v>
      </c>
      <c r="J60" s="140"/>
    </row>
    <row r="61" spans="2:10">
      <c r="B61" s="65" t="s">
        <v>123</v>
      </c>
      <c r="C61" s="138">
        <v>21.182604000000001</v>
      </c>
      <c r="D61" s="138">
        <v>223.182604</v>
      </c>
      <c r="E61" s="138">
        <v>0</v>
      </c>
    </row>
    <row r="62" spans="2:10">
      <c r="B62" s="65" t="s">
        <v>124</v>
      </c>
      <c r="C62" s="138">
        <v>35218.491996999997</v>
      </c>
      <c r="D62" s="138">
        <v>37808.091997000003</v>
      </c>
      <c r="E62" s="138">
        <v>17676.513041739989</v>
      </c>
    </row>
    <row r="63" spans="2:10">
      <c r="B63" s="65" t="s">
        <v>125</v>
      </c>
      <c r="C63" s="138">
        <v>1202.5105940000001</v>
      </c>
      <c r="D63" s="138">
        <v>1202.5105940000001</v>
      </c>
      <c r="E63" s="138">
        <v>523.00739723000015</v>
      </c>
    </row>
    <row r="64" spans="2:10">
      <c r="B64" s="65" t="s">
        <v>126</v>
      </c>
      <c r="C64" s="138">
        <v>3913.1999879999998</v>
      </c>
      <c r="D64" s="138">
        <v>17609.406987999999</v>
      </c>
      <c r="E64" s="138">
        <v>1969.9585509400004</v>
      </c>
    </row>
    <row r="65" spans="2:5">
      <c r="B65" s="117" t="s">
        <v>127</v>
      </c>
      <c r="C65" s="140">
        <f>C66</f>
        <v>3805.3082479999998</v>
      </c>
      <c r="D65" s="140">
        <f>D66</f>
        <v>3164.9291125999998</v>
      </c>
      <c r="E65" s="140">
        <f>E66</f>
        <v>1646.1295778300002</v>
      </c>
    </row>
    <row r="66" spans="2:5">
      <c r="B66" s="65" t="s">
        <v>128</v>
      </c>
      <c r="C66" s="138">
        <v>3805.3082479999998</v>
      </c>
      <c r="D66" s="138">
        <v>3164.9291125999998</v>
      </c>
      <c r="E66" s="138">
        <v>1646.1295778300002</v>
      </c>
    </row>
    <row r="67" spans="2:5">
      <c r="B67" s="117" t="s">
        <v>129</v>
      </c>
      <c r="C67" s="140">
        <f>C68</f>
        <v>149.70302000000001</v>
      </c>
      <c r="D67" s="140">
        <f>D68</f>
        <v>149.70302000000001</v>
      </c>
      <c r="E67" s="140">
        <f>E68</f>
        <v>56.138632469999997</v>
      </c>
    </row>
    <row r="68" spans="2:5">
      <c r="B68" s="65" t="s">
        <v>130</v>
      </c>
      <c r="C68" s="138">
        <v>149.70302000000001</v>
      </c>
      <c r="D68" s="138">
        <v>149.70302000000001</v>
      </c>
      <c r="E68" s="138">
        <v>56.138632469999997</v>
      </c>
    </row>
    <row r="69" spans="2:5">
      <c r="B69" s="117" t="s">
        <v>131</v>
      </c>
      <c r="C69" s="140">
        <f>SUM(C70:C73)</f>
        <v>8062.8300239999999</v>
      </c>
      <c r="D69" s="140">
        <f>SUM(D70:D73)</f>
        <v>7979.2833511599974</v>
      </c>
      <c r="E69" s="140">
        <f>SUM(E70:E73)</f>
        <v>3102.1919222300025</v>
      </c>
    </row>
    <row r="70" spans="2:5">
      <c r="B70" s="65" t="s">
        <v>243</v>
      </c>
      <c r="C70" s="138">
        <v>146.51128</v>
      </c>
      <c r="D70" s="138">
        <v>91.386279999999999</v>
      </c>
      <c r="E70" s="138">
        <v>60.875067689999995</v>
      </c>
    </row>
    <row r="71" spans="2:5">
      <c r="B71" s="65" t="s">
        <v>277</v>
      </c>
      <c r="C71" s="138">
        <v>3.9225690000000002</v>
      </c>
      <c r="D71" s="138">
        <v>0</v>
      </c>
      <c r="E71" s="138">
        <v>0</v>
      </c>
    </row>
    <row r="72" spans="2:5">
      <c r="B72" s="65" t="s">
        <v>132</v>
      </c>
      <c r="C72" s="138">
        <v>7738.7249179999999</v>
      </c>
      <c r="D72" s="138">
        <v>7714.2258141599978</v>
      </c>
      <c r="E72" s="138">
        <v>2925.5360165400025</v>
      </c>
    </row>
    <row r="73" spans="2:5">
      <c r="B73" s="65" t="s">
        <v>251</v>
      </c>
      <c r="C73" s="138">
        <v>173.671257</v>
      </c>
      <c r="D73" s="138">
        <v>173.671257</v>
      </c>
      <c r="E73" s="138">
        <v>115.780838</v>
      </c>
    </row>
    <row r="74" spans="2:5">
      <c r="B74" s="116" t="s">
        <v>268</v>
      </c>
      <c r="C74" s="140">
        <f>C75+C80+C95</f>
        <v>14788.243644000002</v>
      </c>
      <c r="D74" s="140">
        <f>D75+D80+D95</f>
        <v>14113.57995829</v>
      </c>
      <c r="E74" s="140">
        <f>E75+E80+E95</f>
        <v>6188.8735430499992</v>
      </c>
    </row>
    <row r="75" spans="2:5">
      <c r="B75" s="117" t="s">
        <v>133</v>
      </c>
      <c r="C75" s="140">
        <f>SUM(C76:C79)</f>
        <v>1069.4035680000002</v>
      </c>
      <c r="D75" s="140">
        <f>SUM(D76:D79)</f>
        <v>1079.342639</v>
      </c>
      <c r="E75" s="140">
        <f>SUM(E76:E79)</f>
        <v>322.75439556999999</v>
      </c>
    </row>
    <row r="76" spans="2:5">
      <c r="B76" s="65" t="s">
        <v>134</v>
      </c>
      <c r="C76" s="138">
        <v>225.042</v>
      </c>
      <c r="D76" s="138">
        <v>149.042</v>
      </c>
      <c r="E76" s="138">
        <v>97.320999979999996</v>
      </c>
    </row>
    <row r="77" spans="2:5">
      <c r="B77" s="65" t="s">
        <v>135</v>
      </c>
      <c r="C77" s="138">
        <v>736.63497900000004</v>
      </c>
      <c r="D77" s="138">
        <v>779.53417100000001</v>
      </c>
      <c r="E77" s="138">
        <v>177.28057723999999</v>
      </c>
    </row>
    <row r="78" spans="2:5">
      <c r="B78" s="65" t="s">
        <v>248</v>
      </c>
      <c r="C78" s="138">
        <v>18.204464000000002</v>
      </c>
      <c r="D78" s="138">
        <v>7.7044639999999998</v>
      </c>
      <c r="E78" s="138">
        <v>0</v>
      </c>
    </row>
    <row r="79" spans="2:5">
      <c r="B79" s="65" t="s">
        <v>136</v>
      </c>
      <c r="C79" s="138">
        <v>89.522125000000003</v>
      </c>
      <c r="D79" s="138">
        <v>143.062004</v>
      </c>
      <c r="E79" s="138">
        <v>48.152818349999997</v>
      </c>
    </row>
    <row r="80" spans="2:5">
      <c r="B80" s="117" t="s">
        <v>137</v>
      </c>
      <c r="C80" s="140">
        <f>SUM(C81:C94)</f>
        <v>8369.8522960000009</v>
      </c>
      <c r="D80" s="140">
        <f>SUM(D81:D94)</f>
        <v>8334.7418389399991</v>
      </c>
      <c r="E80" s="140">
        <f>SUM(E81:E94)</f>
        <v>4274.2974293299994</v>
      </c>
    </row>
    <row r="81" spans="2:5">
      <c r="B81" s="65" t="s">
        <v>138</v>
      </c>
      <c r="C81" s="138">
        <v>1130.0497190000001</v>
      </c>
      <c r="D81" s="138">
        <v>912.88901453999995</v>
      </c>
      <c r="E81" s="138">
        <v>99.643634069999962</v>
      </c>
    </row>
    <row r="82" spans="2:5">
      <c r="B82" s="65" t="s">
        <v>252</v>
      </c>
      <c r="C82" s="138">
        <v>31.467776000000001</v>
      </c>
      <c r="D82" s="138">
        <v>3.87276752</v>
      </c>
      <c r="E82" s="138">
        <v>1.0645248999999999</v>
      </c>
    </row>
    <row r="83" spans="2:5">
      <c r="B83" s="65" t="s">
        <v>139</v>
      </c>
      <c r="C83" s="138">
        <v>320.09149500000001</v>
      </c>
      <c r="D83" s="138">
        <v>277.78220599999997</v>
      </c>
      <c r="E83" s="138">
        <v>120.26830797</v>
      </c>
    </row>
    <row r="84" spans="2:5">
      <c r="B84" s="65" t="s">
        <v>140</v>
      </c>
      <c r="C84" s="138">
        <v>35</v>
      </c>
      <c r="D84" s="138">
        <v>10.946491</v>
      </c>
      <c r="E84" s="138">
        <v>5.8380928700000005</v>
      </c>
    </row>
    <row r="85" spans="2:5">
      <c r="B85" s="65" t="s">
        <v>141</v>
      </c>
      <c r="C85" s="138">
        <v>8.4097159999999995</v>
      </c>
      <c r="D85" s="138">
        <v>25.204772460000001</v>
      </c>
      <c r="E85" s="138">
        <v>4.1739106999999995</v>
      </c>
    </row>
    <row r="86" spans="2:5">
      <c r="B86" s="65" t="s">
        <v>142</v>
      </c>
      <c r="C86" s="138">
        <v>166.3</v>
      </c>
      <c r="D86" s="138">
        <v>166.3</v>
      </c>
      <c r="E86" s="138">
        <v>122.57250001</v>
      </c>
    </row>
    <row r="87" spans="2:5">
      <c r="B87" s="65" t="s">
        <v>253</v>
      </c>
      <c r="C87" s="138">
        <v>121.855463</v>
      </c>
      <c r="D87" s="138">
        <v>115.479073</v>
      </c>
      <c r="E87" s="138">
        <v>44.365766690000001</v>
      </c>
    </row>
    <row r="88" spans="2:5">
      <c r="B88" s="65" t="s">
        <v>143</v>
      </c>
      <c r="C88" s="138">
        <v>1338.1688340000001</v>
      </c>
      <c r="D88" s="138">
        <v>1086.7184119999999</v>
      </c>
      <c r="E88" s="138">
        <v>584.97380953999993</v>
      </c>
    </row>
    <row r="89" spans="2:5">
      <c r="B89" s="65" t="s">
        <v>144</v>
      </c>
      <c r="C89" s="138">
        <v>2031.4511130000001</v>
      </c>
      <c r="D89" s="138">
        <v>1863.894458</v>
      </c>
      <c r="E89" s="138">
        <v>991.66058696000005</v>
      </c>
    </row>
    <row r="90" spans="2:5">
      <c r="B90" s="65" t="s">
        <v>145</v>
      </c>
      <c r="C90" s="138">
        <v>101.411794</v>
      </c>
      <c r="D90" s="138">
        <v>106.411794</v>
      </c>
      <c r="E90" s="138">
        <v>62.390356120000014</v>
      </c>
    </row>
    <row r="91" spans="2:5">
      <c r="B91" s="65" t="s">
        <v>146</v>
      </c>
      <c r="C91" s="138">
        <v>1</v>
      </c>
      <c r="D91" s="138">
        <v>1</v>
      </c>
      <c r="E91" s="138">
        <v>0</v>
      </c>
    </row>
    <row r="92" spans="2:5">
      <c r="B92" s="65" t="s">
        <v>254</v>
      </c>
      <c r="C92" s="138">
        <v>30.547778999999998</v>
      </c>
      <c r="D92" s="138">
        <v>45.952581000000002</v>
      </c>
      <c r="E92" s="138">
        <v>12.560730120000001</v>
      </c>
    </row>
    <row r="93" spans="2:5">
      <c r="B93" s="65" t="s">
        <v>318</v>
      </c>
      <c r="C93" s="138">
        <v>12</v>
      </c>
      <c r="D93" s="138">
        <v>12.7</v>
      </c>
      <c r="E93" s="138">
        <v>12.636509539999999</v>
      </c>
    </row>
    <row r="94" spans="2:5">
      <c r="B94" s="65" t="s">
        <v>147</v>
      </c>
      <c r="C94" s="138">
        <v>3042.0986069999999</v>
      </c>
      <c r="D94" s="138">
        <v>3705.5902694199999</v>
      </c>
      <c r="E94" s="138">
        <v>2212.1486998400001</v>
      </c>
    </row>
    <row r="95" spans="2:5">
      <c r="B95" s="117" t="s">
        <v>148</v>
      </c>
      <c r="C95" s="140">
        <f>SUM(C96:C103)</f>
        <v>5348.9877800000004</v>
      </c>
      <c r="D95" s="140">
        <f>SUM(D96:D103)</f>
        <v>4699.4954803499995</v>
      </c>
      <c r="E95" s="140">
        <f>SUM(E96:E103)</f>
        <v>1591.8217181499995</v>
      </c>
    </row>
    <row r="96" spans="2:5">
      <c r="B96" s="65" t="s">
        <v>149</v>
      </c>
      <c r="C96" s="138">
        <v>260.17793799999998</v>
      </c>
      <c r="D96" s="138">
        <v>306.99077499999999</v>
      </c>
      <c r="E96" s="138">
        <v>175.17010696999998</v>
      </c>
    </row>
    <row r="97" spans="2:5">
      <c r="B97" s="65" t="s">
        <v>150</v>
      </c>
      <c r="C97" s="138">
        <v>5.5485429999999996</v>
      </c>
      <c r="D97" s="138">
        <v>5.5494617399999999</v>
      </c>
      <c r="E97" s="138">
        <v>3.33453898</v>
      </c>
    </row>
    <row r="98" spans="2:5">
      <c r="B98" s="65" t="s">
        <v>151</v>
      </c>
      <c r="C98" s="138">
        <v>153.29686799999999</v>
      </c>
      <c r="D98" s="138">
        <v>157.887618</v>
      </c>
      <c r="E98" s="138">
        <v>66.025208070000005</v>
      </c>
    </row>
    <row r="99" spans="2:5">
      <c r="B99" s="65" t="s">
        <v>152</v>
      </c>
      <c r="C99" s="138">
        <v>17.3</v>
      </c>
      <c r="D99" s="138">
        <v>17.3</v>
      </c>
      <c r="E99" s="138">
        <v>2.2685088900000001</v>
      </c>
    </row>
    <row r="100" spans="2:5">
      <c r="B100" s="65" t="s">
        <v>255</v>
      </c>
      <c r="C100" s="138">
        <v>4740.9021789999997</v>
      </c>
      <c r="D100" s="138">
        <v>3348.03811735</v>
      </c>
      <c r="E100" s="138">
        <v>1202.2856863599995</v>
      </c>
    </row>
    <row r="101" spans="2:5">
      <c r="B101" s="65" t="s">
        <v>256</v>
      </c>
      <c r="C101" s="138">
        <v>6.0446759999999999</v>
      </c>
      <c r="D101" s="138">
        <v>613.46554200000003</v>
      </c>
      <c r="E101" s="138">
        <v>47.121961549999995</v>
      </c>
    </row>
    <row r="102" spans="2:5">
      <c r="B102" s="65" t="s">
        <v>153</v>
      </c>
      <c r="C102" s="138">
        <v>6.5530090000000003</v>
      </c>
      <c r="D102" s="138">
        <v>5.0372536800000001</v>
      </c>
      <c r="E102" s="138">
        <v>2.8240264900000001</v>
      </c>
    </row>
    <row r="103" spans="2:5">
      <c r="B103" s="65" t="s">
        <v>154</v>
      </c>
      <c r="C103" s="138">
        <v>159.16456700000001</v>
      </c>
      <c r="D103" s="138">
        <v>245.22671258</v>
      </c>
      <c r="E103" s="138">
        <v>92.791680839999984</v>
      </c>
    </row>
    <row r="104" spans="2:5">
      <c r="B104" s="116" t="s">
        <v>262</v>
      </c>
      <c r="C104" s="140">
        <f>C105+C110+C117+C124+C136+C145</f>
        <v>665858.50581899995</v>
      </c>
      <c r="D104" s="140">
        <f>D105+D110+D117+D124+D136+D145</f>
        <v>685190.5443976</v>
      </c>
      <c r="E104" s="140">
        <f>E105+E110+E117+E124+E136+E145</f>
        <v>416758.80237721989</v>
      </c>
    </row>
    <row r="105" spans="2:5">
      <c r="B105" s="117" t="s">
        <v>155</v>
      </c>
      <c r="C105" s="140">
        <f>SUM(C106:C109)</f>
        <v>30826.676151</v>
      </c>
      <c r="D105" s="140">
        <f>SUM(D106:D109)</f>
        <v>35141.51225693</v>
      </c>
      <c r="E105" s="140">
        <f>SUM(E106:E109)</f>
        <v>19887.788834799998</v>
      </c>
    </row>
    <row r="106" spans="2:5">
      <c r="B106" s="65" t="s">
        <v>156</v>
      </c>
      <c r="C106" s="138">
        <v>8210.0601779999997</v>
      </c>
      <c r="D106" s="138">
        <v>6379.1692168599993</v>
      </c>
      <c r="E106" s="138">
        <v>4864.0522731100009</v>
      </c>
    </row>
    <row r="107" spans="2:5">
      <c r="B107" s="65" t="s">
        <v>157</v>
      </c>
      <c r="C107" s="138">
        <v>761.51309400000002</v>
      </c>
      <c r="D107" s="138">
        <v>955.8331793000001</v>
      </c>
      <c r="E107" s="138">
        <v>481.23994891999996</v>
      </c>
    </row>
    <row r="108" spans="2:5">
      <c r="B108" s="65" t="s">
        <v>158</v>
      </c>
      <c r="C108" s="138">
        <v>21833.102878999998</v>
      </c>
      <c r="D108" s="138">
        <v>27784.509860770002</v>
      </c>
      <c r="E108" s="138">
        <v>14542.496612769999</v>
      </c>
    </row>
    <row r="109" spans="2:5">
      <c r="B109" s="65" t="s">
        <v>272</v>
      </c>
      <c r="C109" s="138">
        <v>22</v>
      </c>
      <c r="D109" s="138">
        <v>22</v>
      </c>
      <c r="E109" s="138">
        <v>0</v>
      </c>
    </row>
    <row r="110" spans="2:5">
      <c r="B110" s="117" t="s">
        <v>159</v>
      </c>
      <c r="C110" s="140">
        <f>SUM(C111:C116)</f>
        <v>137362.566364</v>
      </c>
      <c r="D110" s="140">
        <f>SUM(D111:D116)</f>
        <v>147192.26478589</v>
      </c>
      <c r="E110" s="140">
        <f>SUM(E111:E116)</f>
        <v>97283.99022808997</v>
      </c>
    </row>
    <row r="111" spans="2:5">
      <c r="B111" s="65" t="s">
        <v>257</v>
      </c>
      <c r="C111" s="138">
        <v>212.50466499999999</v>
      </c>
      <c r="D111" s="138">
        <v>212.50466499999999</v>
      </c>
      <c r="E111" s="138">
        <v>174.97175365999999</v>
      </c>
    </row>
    <row r="112" spans="2:5">
      <c r="B112" s="65" t="s">
        <v>160</v>
      </c>
      <c r="C112" s="138">
        <v>13920.343099</v>
      </c>
      <c r="D112" s="138">
        <v>14581.351875040004</v>
      </c>
      <c r="E112" s="138">
        <v>10375.65893018</v>
      </c>
    </row>
    <row r="113" spans="2:5">
      <c r="B113" s="65" t="s">
        <v>161</v>
      </c>
      <c r="C113" s="138">
        <v>11014.63715</v>
      </c>
      <c r="D113" s="138">
        <v>13241.105978939999</v>
      </c>
      <c r="E113" s="138">
        <v>8177.514270159998</v>
      </c>
    </row>
    <row r="114" spans="2:5">
      <c r="B114" s="65" t="s">
        <v>162</v>
      </c>
      <c r="C114" s="138">
        <v>35.07</v>
      </c>
      <c r="D114" s="138">
        <v>63.043366060000004</v>
      </c>
      <c r="E114" s="138">
        <v>4.7258273700000002</v>
      </c>
    </row>
    <row r="115" spans="2:5">
      <c r="B115" s="65" t="s">
        <v>163</v>
      </c>
      <c r="C115" s="138">
        <v>91.010413999999997</v>
      </c>
      <c r="D115" s="138">
        <v>98.725586570000004</v>
      </c>
      <c r="E115" s="138">
        <v>52.917160409999994</v>
      </c>
    </row>
    <row r="116" spans="2:5">
      <c r="B116" s="65" t="s">
        <v>164</v>
      </c>
      <c r="C116" s="138">
        <v>112089.001036</v>
      </c>
      <c r="D116" s="138">
        <v>118995.53331427999</v>
      </c>
      <c r="E116" s="138">
        <v>78498.20228630997</v>
      </c>
    </row>
    <row r="117" spans="2:5">
      <c r="B117" s="117" t="s">
        <v>165</v>
      </c>
      <c r="C117" s="140">
        <f>SUM(C118:C123)</f>
        <v>12302.416115</v>
      </c>
      <c r="D117" s="140">
        <f>SUM(D118:D123)</f>
        <v>14324.83651087</v>
      </c>
      <c r="E117" s="140">
        <f>SUM(E118:E123)</f>
        <v>8541.9610947599995</v>
      </c>
    </row>
    <row r="118" spans="2:5">
      <c r="B118" s="65" t="s">
        <v>166</v>
      </c>
      <c r="C118" s="138">
        <v>2555.0100000000002</v>
      </c>
      <c r="D118" s="138">
        <v>2627.9496782300002</v>
      </c>
      <c r="E118" s="138">
        <v>1675.3574544099999</v>
      </c>
    </row>
    <row r="119" spans="2:5">
      <c r="B119" s="65" t="s">
        <v>167</v>
      </c>
      <c r="C119" s="138">
        <v>2345.722436</v>
      </c>
      <c r="D119" s="138">
        <v>3681.8401874900005</v>
      </c>
      <c r="E119" s="138">
        <v>2284.9539815299995</v>
      </c>
    </row>
    <row r="120" spans="2:5">
      <c r="B120" s="65" t="s">
        <v>168</v>
      </c>
      <c r="C120" s="138">
        <v>4302.6366909999997</v>
      </c>
      <c r="D120" s="138">
        <v>4747.9287501400004</v>
      </c>
      <c r="E120" s="138">
        <v>2766.9380462200002</v>
      </c>
    </row>
    <row r="121" spans="2:5">
      <c r="B121" s="65" t="s">
        <v>242</v>
      </c>
      <c r="C121" s="138">
        <v>1.3018430000000001</v>
      </c>
      <c r="D121" s="138">
        <v>1.3018430000000001</v>
      </c>
      <c r="E121" s="138">
        <v>0</v>
      </c>
    </row>
    <row r="122" spans="2:5">
      <c r="B122" s="65" t="s">
        <v>169</v>
      </c>
      <c r="C122" s="138">
        <v>209.42951099999999</v>
      </c>
      <c r="D122" s="138">
        <v>528.63930799999991</v>
      </c>
      <c r="E122" s="138">
        <v>449.97168713000002</v>
      </c>
    </row>
    <row r="123" spans="2:5">
      <c r="B123" s="65" t="s">
        <v>170</v>
      </c>
      <c r="C123" s="138">
        <v>2888.315634</v>
      </c>
      <c r="D123" s="138">
        <v>2737.1767440099998</v>
      </c>
      <c r="E123" s="138">
        <v>1364.7399254699999</v>
      </c>
    </row>
    <row r="124" spans="2:5">
      <c r="B124" s="117" t="s">
        <v>278</v>
      </c>
      <c r="C124" s="140">
        <f>SUM(C125:C135)</f>
        <v>309600.27435099997</v>
      </c>
      <c r="D124" s="140">
        <f>SUM(D125:D135)</f>
        <v>309338.09193476004</v>
      </c>
      <c r="E124" s="140">
        <f>SUM(E125:E135)</f>
        <v>190240.43207245998</v>
      </c>
    </row>
    <row r="125" spans="2:5">
      <c r="B125" s="65" t="s">
        <v>171</v>
      </c>
      <c r="C125" s="138">
        <v>15790.264520999999</v>
      </c>
      <c r="D125" s="138">
        <v>15939.57138375998</v>
      </c>
      <c r="E125" s="138">
        <v>8688.4749533799913</v>
      </c>
    </row>
    <row r="126" spans="2:5">
      <c r="B126" s="65" t="s">
        <v>245</v>
      </c>
      <c r="C126" s="138">
        <v>110523.979362</v>
      </c>
      <c r="D126" s="138">
        <v>111372.41758076998</v>
      </c>
      <c r="E126" s="138">
        <v>70630.219564979969</v>
      </c>
    </row>
    <row r="127" spans="2:5">
      <c r="B127" s="65" t="s">
        <v>246</v>
      </c>
      <c r="C127" s="138">
        <v>33349.383498000003</v>
      </c>
      <c r="D127" s="138">
        <v>34379.358720960008</v>
      </c>
      <c r="E127" s="138">
        <v>20443.571584860001</v>
      </c>
    </row>
    <row r="128" spans="2:5">
      <c r="B128" s="65" t="s">
        <v>172</v>
      </c>
      <c r="C128" s="138">
        <v>25693.434943</v>
      </c>
      <c r="D128" s="138">
        <v>27331.189699739993</v>
      </c>
      <c r="E128" s="138">
        <v>17459.02030539</v>
      </c>
    </row>
    <row r="129" spans="2:5">
      <c r="B129" s="65" t="s">
        <v>173</v>
      </c>
      <c r="C129" s="138">
        <v>4244.5817889999998</v>
      </c>
      <c r="D129" s="138">
        <v>3649.6084928400001</v>
      </c>
      <c r="E129" s="138">
        <v>1490.9576046899999</v>
      </c>
    </row>
    <row r="130" spans="2:5">
      <c r="B130" s="65" t="s">
        <v>174</v>
      </c>
      <c r="C130" s="138">
        <v>12539.267331999999</v>
      </c>
      <c r="D130" s="138">
        <v>12687.967370940001</v>
      </c>
      <c r="E130" s="138">
        <v>8135.8261642700018</v>
      </c>
    </row>
    <row r="131" spans="2:5">
      <c r="B131" s="65" t="s">
        <v>175</v>
      </c>
      <c r="C131" s="138">
        <v>1607.7136760000001</v>
      </c>
      <c r="D131" s="138">
        <v>1542.53491364</v>
      </c>
      <c r="E131" s="138">
        <v>823.0884180999999</v>
      </c>
    </row>
    <row r="132" spans="2:5">
      <c r="B132" s="65" t="s">
        <v>176</v>
      </c>
      <c r="C132" s="138">
        <v>718.99446699999999</v>
      </c>
      <c r="D132" s="138">
        <v>734.83282656000006</v>
      </c>
      <c r="E132" s="138">
        <v>398.59679677000014</v>
      </c>
    </row>
    <row r="133" spans="2:5">
      <c r="B133" s="65" t="s">
        <v>177</v>
      </c>
      <c r="C133" s="138">
        <v>839.652468</v>
      </c>
      <c r="D133" s="138">
        <v>633.63991150000015</v>
      </c>
      <c r="E133" s="138">
        <v>243.30924170999998</v>
      </c>
    </row>
    <row r="134" spans="2:5">
      <c r="B134" s="65" t="s">
        <v>178</v>
      </c>
      <c r="C134" s="138">
        <v>973.19638599999996</v>
      </c>
      <c r="D134" s="138">
        <v>2031.75129322</v>
      </c>
      <c r="E134" s="138">
        <v>977.79240588000027</v>
      </c>
    </row>
    <row r="135" spans="2:5">
      <c r="B135" s="65" t="s">
        <v>179</v>
      </c>
      <c r="C135" s="138">
        <v>103319.805909</v>
      </c>
      <c r="D135" s="138">
        <v>99035.219740830042</v>
      </c>
      <c r="E135" s="138">
        <v>60949.575032430002</v>
      </c>
    </row>
    <row r="136" spans="2:5">
      <c r="B136" s="117" t="s">
        <v>263</v>
      </c>
      <c r="C136" s="140">
        <f>SUM(C137:C144)</f>
        <v>174781.847098</v>
      </c>
      <c r="D136" s="140">
        <f>SUM(D137:D144)</f>
        <v>178172.54861585997</v>
      </c>
      <c r="E136" s="140">
        <f>SUM(E137:E144)</f>
        <v>100304.46674817998</v>
      </c>
    </row>
    <row r="137" spans="2:5">
      <c r="B137" s="65" t="s">
        <v>180</v>
      </c>
      <c r="C137" s="138">
        <v>91290.753301999997</v>
      </c>
      <c r="D137" s="138">
        <v>91022.397565079998</v>
      </c>
      <c r="E137" s="138">
        <v>53228.529315319996</v>
      </c>
    </row>
    <row r="138" spans="2:5">
      <c r="B138" s="65" t="s">
        <v>247</v>
      </c>
      <c r="C138" s="138">
        <v>6.6924960000000002</v>
      </c>
      <c r="D138" s="138">
        <v>24.692486989999999</v>
      </c>
      <c r="E138" s="138">
        <v>0</v>
      </c>
    </row>
    <row r="139" spans="2:5">
      <c r="B139" s="65" t="s">
        <v>181</v>
      </c>
      <c r="C139" s="138">
        <v>1147.105</v>
      </c>
      <c r="D139" s="138">
        <v>649.29763200000002</v>
      </c>
      <c r="E139" s="138">
        <v>236.36244083000003</v>
      </c>
    </row>
    <row r="140" spans="2:5">
      <c r="B140" s="65" t="s">
        <v>182</v>
      </c>
      <c r="C140" s="138">
        <v>3530.3857640000001</v>
      </c>
      <c r="D140" s="138">
        <v>7430.3857639999987</v>
      </c>
      <c r="E140" s="138">
        <v>1792.8604890400004</v>
      </c>
    </row>
    <row r="141" spans="2:5">
      <c r="B141" s="65" t="s">
        <v>183</v>
      </c>
      <c r="C141" s="138">
        <v>1578.403695</v>
      </c>
      <c r="D141" s="138">
        <v>1563.1305139999995</v>
      </c>
      <c r="E141" s="138">
        <v>840.93721605999986</v>
      </c>
    </row>
    <row r="142" spans="2:5">
      <c r="B142" s="65" t="s">
        <v>184</v>
      </c>
      <c r="C142" s="138">
        <v>73145.556675</v>
      </c>
      <c r="D142" s="138">
        <v>73227.835100789991</v>
      </c>
      <c r="E142" s="138">
        <v>41798.995951559991</v>
      </c>
    </row>
    <row r="143" spans="2:5">
      <c r="B143" s="65" t="s">
        <v>258</v>
      </c>
      <c r="C143" s="138">
        <v>1.6</v>
      </c>
      <c r="D143" s="138">
        <v>1.6</v>
      </c>
      <c r="E143" s="138">
        <v>0.52190999999999999</v>
      </c>
    </row>
    <row r="144" spans="2:5">
      <c r="B144" s="65" t="s">
        <v>185</v>
      </c>
      <c r="C144" s="138">
        <v>4081.3501660000002</v>
      </c>
      <c r="D144" s="138">
        <v>4253.2095529999997</v>
      </c>
      <c r="E144" s="138">
        <v>2406.2594253699999</v>
      </c>
    </row>
    <row r="145" spans="2:5">
      <c r="B145" s="117" t="s">
        <v>186</v>
      </c>
      <c r="C145" s="140">
        <f>SUM(C146:C149)</f>
        <v>984.72573999999997</v>
      </c>
      <c r="D145" s="140">
        <f>SUM(D146:D149)</f>
        <v>1021.2902932900001</v>
      </c>
      <c r="E145" s="140">
        <f>SUM(E146:E149)</f>
        <v>500.16339892999997</v>
      </c>
    </row>
    <row r="146" spans="2:5">
      <c r="B146" s="65" t="s">
        <v>187</v>
      </c>
      <c r="C146" s="138">
        <v>224.073001</v>
      </c>
      <c r="D146" s="138">
        <v>245.49842294000001</v>
      </c>
      <c r="E146" s="138">
        <v>122.67541165999998</v>
      </c>
    </row>
    <row r="147" spans="2:5">
      <c r="B147" s="65" t="s">
        <v>259</v>
      </c>
      <c r="C147" s="138">
        <v>112.47176399999999</v>
      </c>
      <c r="D147" s="138">
        <v>112.86176399999999</v>
      </c>
      <c r="E147" s="138">
        <v>36.592120710000003</v>
      </c>
    </row>
    <row r="148" spans="2:5">
      <c r="B148" s="65" t="s">
        <v>188</v>
      </c>
      <c r="C148" s="138">
        <v>253.35952499999999</v>
      </c>
      <c r="D148" s="138">
        <v>241.93162048000002</v>
      </c>
      <c r="E148" s="138">
        <v>89.874278450000006</v>
      </c>
    </row>
    <row r="149" spans="2:5">
      <c r="B149" s="65" t="s">
        <v>189</v>
      </c>
      <c r="C149" s="138">
        <v>394.82145000000003</v>
      </c>
      <c r="D149" s="138">
        <v>420.99848587000002</v>
      </c>
      <c r="E149" s="138">
        <v>251.02158810999998</v>
      </c>
    </row>
    <row r="150" spans="2:5">
      <c r="B150" s="116" t="s">
        <v>279</v>
      </c>
      <c r="C150" s="140">
        <f t="shared" ref="C150:E151" si="0">C151</f>
        <v>333486.47113800002</v>
      </c>
      <c r="D150" s="140">
        <f t="shared" si="0"/>
        <v>330136.47113800002</v>
      </c>
      <c r="E150" s="140">
        <f t="shared" si="0"/>
        <v>235573.15297870999</v>
      </c>
    </row>
    <row r="151" spans="2:5">
      <c r="B151" s="117" t="s">
        <v>280</v>
      </c>
      <c r="C151" s="140">
        <f t="shared" si="0"/>
        <v>333486.47113800002</v>
      </c>
      <c r="D151" s="140">
        <f t="shared" si="0"/>
        <v>330136.47113800002</v>
      </c>
      <c r="E151" s="140">
        <f t="shared" si="0"/>
        <v>235573.15297870999</v>
      </c>
    </row>
    <row r="152" spans="2:5">
      <c r="B152" s="65" t="s">
        <v>281</v>
      </c>
      <c r="C152" s="138">
        <v>333486.47113800002</v>
      </c>
      <c r="D152" s="138">
        <v>330136.47113800002</v>
      </c>
      <c r="E152" s="138">
        <v>235573.15297870999</v>
      </c>
    </row>
    <row r="153" spans="2:5">
      <c r="B153" s="71" t="s">
        <v>241</v>
      </c>
      <c r="C153" s="139">
        <f>C154+C157</f>
        <v>108120.51053499999</v>
      </c>
      <c r="D153" s="139">
        <f t="shared" ref="D153:E153" si="1">D154+D157</f>
        <v>108120.51053499999</v>
      </c>
      <c r="E153" s="139">
        <f t="shared" si="1"/>
        <v>59172.511960330012</v>
      </c>
    </row>
    <row r="154" spans="2:5">
      <c r="B154" s="116" t="s">
        <v>282</v>
      </c>
      <c r="C154" s="140">
        <f t="shared" ref="C154:E155" si="2">C155</f>
        <v>108120.51053499999</v>
      </c>
      <c r="D154" s="140">
        <f t="shared" si="2"/>
        <v>108070.51053499999</v>
      </c>
      <c r="E154" s="140">
        <f t="shared" si="2"/>
        <v>59172.511960330012</v>
      </c>
    </row>
    <row r="155" spans="2:5">
      <c r="B155" s="117" t="s">
        <v>283</v>
      </c>
      <c r="C155" s="140">
        <f t="shared" si="2"/>
        <v>108120.51053499999</v>
      </c>
      <c r="D155" s="140">
        <f t="shared" si="2"/>
        <v>108070.51053499999</v>
      </c>
      <c r="E155" s="140">
        <f>E156</f>
        <v>59172.511960330012</v>
      </c>
    </row>
    <row r="156" spans="2:5">
      <c r="B156" s="65" t="s">
        <v>284</v>
      </c>
      <c r="C156" s="138">
        <v>108120.51053499999</v>
      </c>
      <c r="D156" s="138">
        <v>108070.51053499999</v>
      </c>
      <c r="E156" s="138">
        <v>59172.511960330012</v>
      </c>
    </row>
    <row r="157" spans="2:5">
      <c r="B157" s="116" t="s">
        <v>262</v>
      </c>
      <c r="C157" s="140">
        <f t="shared" ref="C157:E158" si="3">C158</f>
        <v>0</v>
      </c>
      <c r="D157" s="140">
        <f t="shared" si="3"/>
        <v>50</v>
      </c>
      <c r="E157" s="140">
        <f t="shared" si="3"/>
        <v>0</v>
      </c>
    </row>
    <row r="158" spans="2:5">
      <c r="B158" s="117" t="s">
        <v>278</v>
      </c>
      <c r="C158" s="140">
        <f t="shared" si="3"/>
        <v>0</v>
      </c>
      <c r="D158" s="140">
        <f t="shared" si="3"/>
        <v>50</v>
      </c>
      <c r="E158" s="140">
        <f>E159</f>
        <v>0</v>
      </c>
    </row>
    <row r="159" spans="2:5">
      <c r="B159" s="65" t="s">
        <v>179</v>
      </c>
      <c r="C159" s="138">
        <v>0</v>
      </c>
      <c r="D159" s="138">
        <v>50</v>
      </c>
      <c r="E159" s="138">
        <v>0</v>
      </c>
    </row>
    <row r="160" spans="2:5">
      <c r="B160" s="55" t="s">
        <v>240</v>
      </c>
      <c r="C160" s="22">
        <f>C153+C13</f>
        <v>1592355.1214939998</v>
      </c>
      <c r="D160" s="22">
        <f>D153+D13</f>
        <v>1664047.4683461799</v>
      </c>
      <c r="E160" s="22">
        <f>E153+E13</f>
        <v>1027599.4401847799</v>
      </c>
    </row>
    <row r="161" spans="2:6">
      <c r="B161" s="142" t="s">
        <v>309</v>
      </c>
      <c r="E161" s="25"/>
      <c r="F161" s="25"/>
    </row>
    <row r="162" spans="2:6">
      <c r="B162" s="143" t="s">
        <v>301</v>
      </c>
      <c r="C162" s="144"/>
      <c r="D162" s="144"/>
      <c r="E162" s="144"/>
      <c r="F162" s="31"/>
    </row>
    <row r="163" spans="2:6" ht="27" customHeight="1">
      <c r="B163" s="190" t="s">
        <v>1972</v>
      </c>
      <c r="C163" s="190"/>
      <c r="D163" s="190"/>
      <c r="E163" s="190"/>
      <c r="F163" s="28"/>
    </row>
    <row r="164" spans="2:6" ht="27" customHeight="1">
      <c r="B164" s="190" t="s">
        <v>1974</v>
      </c>
      <c r="C164" s="190"/>
      <c r="D164" s="190"/>
      <c r="E164" s="190"/>
      <c r="F164" s="28"/>
    </row>
    <row r="165" spans="2:6" ht="25.5" customHeight="1">
      <c r="B165" s="188" t="s">
        <v>310</v>
      </c>
      <c r="C165" s="188"/>
      <c r="D165" s="25"/>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I18" sqref="I18"/>
    </sheetView>
  </sheetViews>
  <sheetFormatPr baseColWidth="10" defaultColWidth="11.5703125" defaultRowHeight="15"/>
  <cols>
    <col min="1" max="1" width="11.5703125" style="13"/>
    <col min="2" max="2" width="9.140625" style="13" customWidth="1"/>
    <col min="3" max="3" width="100.42578125" style="13" customWidth="1"/>
    <col min="4" max="6" width="21.42578125" style="13" customWidth="1"/>
    <col min="7" max="16384" width="11.5703125" style="13"/>
  </cols>
  <sheetData>
    <row r="1" spans="1:7" ht="28.15" customHeight="1">
      <c r="A1" s="184" t="s">
        <v>1977</v>
      </c>
      <c r="B1" s="184"/>
      <c r="C1" s="184"/>
      <c r="D1" s="184"/>
      <c r="E1" s="184"/>
      <c r="F1" s="184"/>
    </row>
    <row r="2" spans="1:7" ht="21" customHeight="1">
      <c r="A2" s="185" t="s">
        <v>0</v>
      </c>
      <c r="B2" s="185"/>
      <c r="C2" s="185"/>
      <c r="D2" s="185"/>
      <c r="E2" s="185"/>
      <c r="F2" s="185"/>
    </row>
    <row r="3" spans="1:7" ht="14.45" customHeight="1">
      <c r="A3" s="186" t="s">
        <v>1</v>
      </c>
      <c r="B3" s="186"/>
      <c r="C3" s="186"/>
      <c r="D3" s="186"/>
      <c r="E3" s="186"/>
      <c r="F3" s="186"/>
    </row>
    <row r="5" spans="1:7" ht="18" customHeight="1">
      <c r="A5" s="187" t="s">
        <v>22</v>
      </c>
      <c r="B5" s="187"/>
      <c r="C5" s="187"/>
      <c r="D5" s="187"/>
      <c r="E5" s="187"/>
      <c r="F5" s="187"/>
      <c r="G5" s="36"/>
    </row>
    <row r="6" spans="1:7" ht="18.75">
      <c r="A6" s="201" t="s">
        <v>190</v>
      </c>
      <c r="B6" s="201"/>
      <c r="C6" s="201"/>
      <c r="D6" s="201"/>
      <c r="E6" s="201"/>
      <c r="F6" s="201"/>
    </row>
    <row r="7" spans="1:7" ht="18.75">
      <c r="A7" s="203" t="s">
        <v>1971</v>
      </c>
      <c r="B7" s="203"/>
      <c r="C7" s="203"/>
      <c r="D7" s="203"/>
      <c r="E7" s="203"/>
      <c r="F7" s="203"/>
    </row>
    <row r="8" spans="1:7" ht="18.75">
      <c r="A8" s="191" t="s">
        <v>275</v>
      </c>
      <c r="B8" s="191"/>
      <c r="C8" s="191"/>
      <c r="D8" s="191"/>
      <c r="E8" s="191"/>
      <c r="F8" s="191"/>
    </row>
    <row r="9" spans="1:7" ht="15.75">
      <c r="A9" s="183" t="s">
        <v>4</v>
      </c>
      <c r="B9" s="183"/>
      <c r="C9" s="183"/>
      <c r="D9" s="183"/>
      <c r="E9" s="183"/>
      <c r="F9" s="183"/>
    </row>
    <row r="11" spans="1:7">
      <c r="C11" s="202" t="s">
        <v>5</v>
      </c>
      <c r="D11" s="42" t="s">
        <v>313</v>
      </c>
      <c r="E11" s="202" t="s">
        <v>1967</v>
      </c>
      <c r="F11" s="202" t="s">
        <v>299</v>
      </c>
    </row>
    <row r="12" spans="1:7">
      <c r="C12" s="202"/>
      <c r="D12" s="19" t="s">
        <v>275</v>
      </c>
      <c r="E12" s="202"/>
      <c r="F12" s="202"/>
    </row>
    <row r="13" spans="1:7">
      <c r="C13" s="44" t="s">
        <v>239</v>
      </c>
      <c r="D13" s="61">
        <f>D14+D20+D30+D40+D49+D56+D66+D70</f>
        <v>1484234.610959</v>
      </c>
      <c r="E13" s="61">
        <f>E14+E20+E30+E40+E49+E56+E66+E70</f>
        <v>1555926.95781118</v>
      </c>
      <c r="F13" s="61">
        <f>F14+F20+F30+F40+F49+F56+F66+F70</f>
        <v>968426.92822445009</v>
      </c>
    </row>
    <row r="14" spans="1:7">
      <c r="C14" s="116" t="s">
        <v>285</v>
      </c>
      <c r="D14" s="140">
        <f>SUM(D15:D19)</f>
        <v>359129.92480000004</v>
      </c>
      <c r="E14" s="140">
        <f>SUM(E15:E19)</f>
        <v>357233.38507595001</v>
      </c>
      <c r="F14" s="140">
        <f>SUM(F15:F19)</f>
        <v>220017.99641307013</v>
      </c>
    </row>
    <row r="15" spans="1:7">
      <c r="C15" s="118" t="s">
        <v>191</v>
      </c>
      <c r="D15" s="138">
        <v>292808.493173</v>
      </c>
      <c r="E15" s="138">
        <v>289365.31952970999</v>
      </c>
      <c r="F15" s="138">
        <v>179923.55702588009</v>
      </c>
    </row>
    <row r="16" spans="1:7">
      <c r="C16" s="118" t="s">
        <v>192</v>
      </c>
      <c r="D16" s="138">
        <v>24402.035100000001</v>
      </c>
      <c r="E16" s="138">
        <v>25184.132284569994</v>
      </c>
      <c r="F16" s="138">
        <v>13094.645255730004</v>
      </c>
    </row>
    <row r="17" spans="3:6">
      <c r="C17" s="118" t="s">
        <v>193</v>
      </c>
      <c r="D17" s="138">
        <v>1099.1648299999999</v>
      </c>
      <c r="E17" s="138">
        <v>716.18506960000002</v>
      </c>
      <c r="F17" s="138">
        <v>542.73634977999995</v>
      </c>
    </row>
    <row r="18" spans="3:6">
      <c r="C18" s="118" t="s">
        <v>260</v>
      </c>
      <c r="D18" s="138">
        <v>3422.9494800000002</v>
      </c>
      <c r="E18" s="138">
        <v>3245.86638429</v>
      </c>
      <c r="F18" s="138">
        <v>1321.7576342</v>
      </c>
    </row>
    <row r="19" spans="3:6">
      <c r="C19" s="118" t="s">
        <v>194</v>
      </c>
      <c r="D19" s="138">
        <v>37397.282217</v>
      </c>
      <c r="E19" s="138">
        <v>38721.88180778001</v>
      </c>
      <c r="F19" s="138">
        <v>25135.300147480026</v>
      </c>
    </row>
    <row r="20" spans="3:6">
      <c r="C20" s="116" t="s">
        <v>286</v>
      </c>
      <c r="D20" s="140">
        <f>SUM(D21:D29)</f>
        <v>99817.643202999985</v>
      </c>
      <c r="E20" s="140">
        <f>SUM(E21:E29)</f>
        <v>117649.71229508</v>
      </c>
      <c r="F20" s="140">
        <f>SUM(F21:F29)</f>
        <v>72762.6309587</v>
      </c>
    </row>
    <row r="21" spans="3:6">
      <c r="C21" s="118" t="s">
        <v>195</v>
      </c>
      <c r="D21" s="138">
        <v>13742.110764999999</v>
      </c>
      <c r="E21" s="138">
        <v>14076.213118330001</v>
      </c>
      <c r="F21" s="138">
        <v>10986.235285199997</v>
      </c>
    </row>
    <row r="22" spans="3:6">
      <c r="C22" s="118" t="s">
        <v>196</v>
      </c>
      <c r="D22" s="138">
        <v>8656.9223629999997</v>
      </c>
      <c r="E22" s="138">
        <v>10252.320046669998</v>
      </c>
      <c r="F22" s="138">
        <v>5604.5868494300021</v>
      </c>
    </row>
    <row r="23" spans="3:6">
      <c r="C23" s="118" t="s">
        <v>197</v>
      </c>
      <c r="D23" s="138">
        <v>4877.5279819999996</v>
      </c>
      <c r="E23" s="138">
        <v>4491.6560322599998</v>
      </c>
      <c r="F23" s="138">
        <v>2530.9957815300018</v>
      </c>
    </row>
    <row r="24" spans="3:6">
      <c r="C24" s="118" t="s">
        <v>198</v>
      </c>
      <c r="D24" s="138">
        <v>1402.4375700000001</v>
      </c>
      <c r="E24" s="138">
        <v>2879.1129877800004</v>
      </c>
      <c r="F24" s="138">
        <v>1736.9591183699997</v>
      </c>
    </row>
    <row r="25" spans="3:6">
      <c r="C25" s="118" t="s">
        <v>199</v>
      </c>
      <c r="D25" s="138">
        <v>11699.573503</v>
      </c>
      <c r="E25" s="138">
        <v>12909.021299220001</v>
      </c>
      <c r="F25" s="138">
        <v>6040.8012129099998</v>
      </c>
    </row>
    <row r="26" spans="3:6">
      <c r="C26" s="118" t="s">
        <v>200</v>
      </c>
      <c r="D26" s="138">
        <v>7607.6482530000003</v>
      </c>
      <c r="E26" s="138">
        <v>10254.584385029999</v>
      </c>
      <c r="F26" s="138">
        <v>6502.5675583099983</v>
      </c>
    </row>
    <row r="27" spans="3:6">
      <c r="C27" s="118" t="s">
        <v>201</v>
      </c>
      <c r="D27" s="138">
        <v>5769.9536120000002</v>
      </c>
      <c r="E27" s="138">
        <v>7069.3476289</v>
      </c>
      <c r="F27" s="138">
        <v>2676.2565678799988</v>
      </c>
    </row>
    <row r="28" spans="3:6">
      <c r="C28" s="118" t="s">
        <v>202</v>
      </c>
      <c r="D28" s="138">
        <v>15421.115898</v>
      </c>
      <c r="E28" s="138">
        <v>18258.57205793</v>
      </c>
      <c r="F28" s="138">
        <v>7569.955191329992</v>
      </c>
    </row>
    <row r="29" spans="3:6">
      <c r="C29" s="118" t="s">
        <v>203</v>
      </c>
      <c r="D29" s="138">
        <v>30640.353256999999</v>
      </c>
      <c r="E29" s="138">
        <v>37458.884738959998</v>
      </c>
      <c r="F29" s="138">
        <v>29114.273393740001</v>
      </c>
    </row>
    <row r="30" spans="3:6">
      <c r="C30" s="116" t="s">
        <v>287</v>
      </c>
      <c r="D30" s="140">
        <f>SUM(D31:D39)</f>
        <v>68595.936121999999</v>
      </c>
      <c r="E30" s="140">
        <f>SUM(E31:E39)</f>
        <v>59879.251993909988</v>
      </c>
      <c r="F30" s="140">
        <f>SUM(F31:F39)</f>
        <v>26904.767014240009</v>
      </c>
    </row>
    <row r="31" spans="3:6">
      <c r="C31" s="118" t="s">
        <v>204</v>
      </c>
      <c r="D31" s="138">
        <v>10628.747192999999</v>
      </c>
      <c r="E31" s="138">
        <v>11627.047415610003</v>
      </c>
      <c r="F31" s="138">
        <v>5974.3032757800074</v>
      </c>
    </row>
    <row r="32" spans="3:6">
      <c r="C32" s="118" t="s">
        <v>205</v>
      </c>
      <c r="D32" s="138">
        <v>6846.6156350000001</v>
      </c>
      <c r="E32" s="138">
        <v>5331.921539500001</v>
      </c>
      <c r="F32" s="138">
        <v>1644.2359780899992</v>
      </c>
    </row>
    <row r="33" spans="3:6">
      <c r="C33" s="118" t="s">
        <v>206</v>
      </c>
      <c r="D33" s="138">
        <v>3047.776625</v>
      </c>
      <c r="E33" s="138">
        <v>2676.86320591</v>
      </c>
      <c r="F33" s="138">
        <v>1426.1726956000002</v>
      </c>
    </row>
    <row r="34" spans="3:6">
      <c r="C34" s="118" t="s">
        <v>207</v>
      </c>
      <c r="D34" s="138">
        <v>13549.146817999999</v>
      </c>
      <c r="E34" s="138">
        <v>13173.714642740002</v>
      </c>
      <c r="F34" s="138">
        <v>6939.4279944600003</v>
      </c>
    </row>
    <row r="35" spans="3:6">
      <c r="C35" s="118" t="s">
        <v>208</v>
      </c>
      <c r="D35" s="138">
        <v>513.71471399999996</v>
      </c>
      <c r="E35" s="138">
        <v>596.8168899399999</v>
      </c>
      <c r="F35" s="138">
        <v>243.96064101999991</v>
      </c>
    </row>
    <row r="36" spans="3:6">
      <c r="C36" s="118" t="s">
        <v>209</v>
      </c>
      <c r="D36" s="129">
        <v>4533.8070749999997</v>
      </c>
      <c r="E36" s="129">
        <v>2721.0724039400006</v>
      </c>
      <c r="F36" s="138">
        <v>1665.2525688400001</v>
      </c>
    </row>
    <row r="37" spans="3:6">
      <c r="C37" s="118" t="s">
        <v>210</v>
      </c>
      <c r="D37" s="141">
        <v>8986.8251540000001</v>
      </c>
      <c r="E37" s="141">
        <v>10751.720884479997</v>
      </c>
      <c r="F37" s="138">
        <v>4939.3871521800029</v>
      </c>
    </row>
    <row r="38" spans="3:6">
      <c r="C38" s="118" t="s">
        <v>211</v>
      </c>
      <c r="D38" s="141">
        <v>3801.497018</v>
      </c>
      <c r="E38" s="141">
        <v>618.46748499</v>
      </c>
      <c r="F38" s="138">
        <v>0</v>
      </c>
    </row>
    <row r="39" spans="3:6">
      <c r="C39" s="118" t="s">
        <v>212</v>
      </c>
      <c r="D39" s="141">
        <v>16687.80589</v>
      </c>
      <c r="E39" s="141">
        <v>12381.627526799997</v>
      </c>
      <c r="F39" s="138">
        <v>4072.0267082700007</v>
      </c>
    </row>
    <row r="40" spans="3:6">
      <c r="C40" s="116" t="s">
        <v>288</v>
      </c>
      <c r="D40" s="140">
        <f>SUM(D41:D48)</f>
        <v>492738.20958100003</v>
      </c>
      <c r="E40" s="140">
        <f>SUM(E41:E48)</f>
        <v>524129.65348276007</v>
      </c>
      <c r="F40" s="140">
        <f>SUM(F41:F48)</f>
        <v>358348.4893781399</v>
      </c>
    </row>
    <row r="41" spans="3:6">
      <c r="C41" s="118" t="s">
        <v>213</v>
      </c>
      <c r="D41" s="141">
        <v>158377.96735699999</v>
      </c>
      <c r="E41" s="141">
        <v>160276.76881322003</v>
      </c>
      <c r="F41" s="138">
        <v>95353.958539299972</v>
      </c>
    </row>
    <row r="42" spans="3:6">
      <c r="C42" s="118" t="s">
        <v>319</v>
      </c>
      <c r="D42" s="141">
        <v>155752.82044400001</v>
      </c>
      <c r="E42" s="141">
        <v>162611.83339640006</v>
      </c>
      <c r="F42" s="138">
        <v>112903.38776231</v>
      </c>
    </row>
    <row r="43" spans="3:6">
      <c r="C43" s="118" t="s">
        <v>214</v>
      </c>
      <c r="D43" s="138">
        <v>15862.403949</v>
      </c>
      <c r="E43" s="138">
        <v>16070.47321788</v>
      </c>
      <c r="F43" s="138">
        <v>11151.65922471</v>
      </c>
    </row>
    <row r="44" spans="3:6">
      <c r="C44" s="118" t="s">
        <v>215</v>
      </c>
      <c r="D44" s="138">
        <v>96748.493755000003</v>
      </c>
      <c r="E44" s="138">
        <v>117732.55329955</v>
      </c>
      <c r="F44" s="138">
        <v>82447.340923409982</v>
      </c>
    </row>
    <row r="45" spans="3:6">
      <c r="C45" s="118" t="s">
        <v>216</v>
      </c>
      <c r="D45" s="138">
        <v>35900.368300000002</v>
      </c>
      <c r="E45" s="138">
        <v>35870.981510750004</v>
      </c>
      <c r="F45" s="138">
        <v>35531.630119280002</v>
      </c>
    </row>
    <row r="46" spans="3:6">
      <c r="C46" s="118" t="s">
        <v>217</v>
      </c>
      <c r="D46" s="138">
        <v>13500</v>
      </c>
      <c r="E46" s="138">
        <v>15906.016884999999</v>
      </c>
      <c r="F46" s="138">
        <v>10873.86179753</v>
      </c>
    </row>
    <row r="47" spans="3:6">
      <c r="C47" s="118" t="s">
        <v>218</v>
      </c>
      <c r="D47" s="138">
        <v>966.93837299999996</v>
      </c>
      <c r="E47" s="138">
        <v>891.49642598000003</v>
      </c>
      <c r="F47" s="138">
        <v>543.4480266999999</v>
      </c>
    </row>
    <row r="48" spans="3:6">
      <c r="C48" s="118" t="s">
        <v>219</v>
      </c>
      <c r="D48" s="138">
        <v>15629.217403000001</v>
      </c>
      <c r="E48" s="138">
        <v>14769.52993398</v>
      </c>
      <c r="F48" s="138">
        <v>9543.2029848999991</v>
      </c>
    </row>
    <row r="49" spans="3:6">
      <c r="C49" s="116" t="s">
        <v>289</v>
      </c>
      <c r="D49" s="140">
        <f>SUM(D50:D55)</f>
        <v>60117.023256999993</v>
      </c>
      <c r="E49" s="140">
        <f>SUM(E50:E55)</f>
        <v>73608.597722909995</v>
      </c>
      <c r="F49" s="140">
        <f>SUM(F50:F55)</f>
        <v>35343.993527799998</v>
      </c>
    </row>
    <row r="50" spans="3:6">
      <c r="C50" s="118" t="s">
        <v>220</v>
      </c>
      <c r="D50" s="138">
        <v>174.81</v>
      </c>
      <c r="E50" s="138">
        <v>1477.4882358500001</v>
      </c>
      <c r="F50" s="138">
        <v>1149.4504444300001</v>
      </c>
    </row>
    <row r="51" spans="3:6">
      <c r="C51" s="118" t="s">
        <v>320</v>
      </c>
      <c r="D51" s="138">
        <v>9757.551453</v>
      </c>
      <c r="E51" s="138">
        <v>12498.705752239999</v>
      </c>
      <c r="F51" s="138">
        <v>4254.8952117400004</v>
      </c>
    </row>
    <row r="52" spans="3:6">
      <c r="C52" s="118" t="s">
        <v>221</v>
      </c>
      <c r="D52" s="138">
        <v>9925.5430080000006</v>
      </c>
      <c r="E52" s="138">
        <v>13546.3794801</v>
      </c>
      <c r="F52" s="138">
        <v>8352.1949570399993</v>
      </c>
    </row>
    <row r="53" spans="3:6">
      <c r="C53" s="118" t="s">
        <v>321</v>
      </c>
      <c r="D53" s="138">
        <v>37633.288796000001</v>
      </c>
      <c r="E53" s="138">
        <v>43374.924361389996</v>
      </c>
      <c r="F53" s="138">
        <v>21133.669021260001</v>
      </c>
    </row>
    <row r="54" spans="3:6">
      <c r="C54" s="118" t="s">
        <v>222</v>
      </c>
      <c r="D54" s="138">
        <v>2582.63</v>
      </c>
      <c r="E54" s="138">
        <v>2642.63</v>
      </c>
      <c r="F54" s="138">
        <v>415</v>
      </c>
    </row>
    <row r="55" spans="3:6">
      <c r="C55" s="118" t="s">
        <v>223</v>
      </c>
      <c r="D55" s="138">
        <v>43.2</v>
      </c>
      <c r="E55" s="138">
        <v>68.469893330000005</v>
      </c>
      <c r="F55" s="138">
        <v>38.783893329999998</v>
      </c>
    </row>
    <row r="56" spans="3:6">
      <c r="C56" s="116" t="s">
        <v>290</v>
      </c>
      <c r="D56" s="140">
        <f>SUM(D57:D65)</f>
        <v>34281.034268999996</v>
      </c>
      <c r="E56" s="140">
        <f>SUM(E57:E65)</f>
        <v>35086.630377920003</v>
      </c>
      <c r="F56" s="140">
        <f>SUM(F57:F65)</f>
        <v>12037.679685969999</v>
      </c>
    </row>
    <row r="57" spans="3:6">
      <c r="C57" s="118" t="s">
        <v>224</v>
      </c>
      <c r="D57" s="138">
        <v>12876.61881</v>
      </c>
      <c r="E57" s="138">
        <v>5852.2569913400021</v>
      </c>
      <c r="F57" s="138">
        <v>1907.0517331299993</v>
      </c>
    </row>
    <row r="58" spans="3:6">
      <c r="C58" s="118" t="s">
        <v>225</v>
      </c>
      <c r="D58" s="138">
        <v>1615.878299</v>
      </c>
      <c r="E58" s="138">
        <v>3233.5671829300009</v>
      </c>
      <c r="F58" s="138">
        <v>1067.6531270200001</v>
      </c>
    </row>
    <row r="59" spans="3:6">
      <c r="C59" s="118" t="s">
        <v>226</v>
      </c>
      <c r="D59" s="138">
        <v>1644.102108</v>
      </c>
      <c r="E59" s="138">
        <v>2255.6275798700003</v>
      </c>
      <c r="F59" s="138">
        <v>1312.2932135899998</v>
      </c>
    </row>
    <row r="60" spans="3:6">
      <c r="C60" s="118" t="s">
        <v>227</v>
      </c>
      <c r="D60" s="138">
        <v>7693.0715810000002</v>
      </c>
      <c r="E60" s="138">
        <v>10886.832120820001</v>
      </c>
      <c r="F60" s="138">
        <v>3464.5830665799999</v>
      </c>
    </row>
    <row r="61" spans="3:6">
      <c r="C61" s="118" t="s">
        <v>228</v>
      </c>
      <c r="D61" s="138">
        <v>4718.97192</v>
      </c>
      <c r="E61" s="138">
        <v>4362.2003349800016</v>
      </c>
      <c r="F61" s="138">
        <v>1189.8517827299997</v>
      </c>
    </row>
    <row r="62" spans="3:6">
      <c r="C62" s="118" t="s">
        <v>229</v>
      </c>
      <c r="D62" s="138">
        <v>496.204002</v>
      </c>
      <c r="E62" s="138">
        <v>3164.3961689600005</v>
      </c>
      <c r="F62" s="138">
        <v>1300.3232783399997</v>
      </c>
    </row>
    <row r="63" spans="3:6">
      <c r="C63" s="118" t="s">
        <v>230</v>
      </c>
      <c r="D63" s="138">
        <v>559.05767400000002</v>
      </c>
      <c r="E63" s="138">
        <v>429.63700262999998</v>
      </c>
      <c r="F63" s="138">
        <v>244.042047</v>
      </c>
    </row>
    <row r="64" spans="3:6">
      <c r="C64" s="118" t="s">
        <v>231</v>
      </c>
      <c r="D64" s="138">
        <v>2337.4322139999999</v>
      </c>
      <c r="E64" s="138">
        <v>1041.3515435400002</v>
      </c>
      <c r="F64" s="138">
        <v>197.05209932999995</v>
      </c>
    </row>
    <row r="65" spans="3:6">
      <c r="C65" s="118" t="s">
        <v>232</v>
      </c>
      <c r="D65" s="138">
        <v>2339.6976610000002</v>
      </c>
      <c r="E65" s="138">
        <v>3860.7614528499998</v>
      </c>
      <c r="F65" s="138">
        <v>1354.8293382500003</v>
      </c>
    </row>
    <row r="66" spans="3:6">
      <c r="C66" s="116" t="s">
        <v>291</v>
      </c>
      <c r="D66" s="140">
        <f>SUM(D67:D69)</f>
        <v>71068.398115000004</v>
      </c>
      <c r="E66" s="140">
        <f>SUM(E67:E69)</f>
        <v>93209.540675360011</v>
      </c>
      <c r="F66" s="140">
        <f>SUM(F67:F69)</f>
        <v>42444.597229290019</v>
      </c>
    </row>
    <row r="67" spans="3:6">
      <c r="C67" s="118" t="s">
        <v>233</v>
      </c>
      <c r="D67" s="138">
        <v>27030.215823999999</v>
      </c>
      <c r="E67" s="138">
        <v>44759.403739510002</v>
      </c>
      <c r="F67" s="138">
        <v>11167.876146259996</v>
      </c>
    </row>
    <row r="68" spans="3:6">
      <c r="C68" s="118" t="s">
        <v>234</v>
      </c>
      <c r="D68" s="138">
        <v>42591.058016000003</v>
      </c>
      <c r="E68" s="138">
        <v>46271.700644850003</v>
      </c>
      <c r="F68" s="138">
        <v>31276.721083030021</v>
      </c>
    </row>
    <row r="69" spans="3:6">
      <c r="C69" s="118" t="s">
        <v>235</v>
      </c>
      <c r="D69" s="138">
        <v>1447.1242749999999</v>
      </c>
      <c r="E69" s="138">
        <v>2178.436291</v>
      </c>
      <c r="F69" s="138">
        <v>0</v>
      </c>
    </row>
    <row r="70" spans="3:6">
      <c r="C70" s="116" t="s">
        <v>292</v>
      </c>
      <c r="D70" s="140">
        <f>SUM(D71:D74)</f>
        <v>298486.441612</v>
      </c>
      <c r="E70" s="140">
        <f>SUM(E71:E74)</f>
        <v>295130.18618729</v>
      </c>
      <c r="F70" s="140">
        <f>SUM(F71:F74)</f>
        <v>200566.77401724001</v>
      </c>
    </row>
    <row r="71" spans="3:6">
      <c r="C71" s="118" t="s">
        <v>236</v>
      </c>
      <c r="D71" s="138">
        <v>120010.652162</v>
      </c>
      <c r="E71" s="138">
        <v>119900.376187</v>
      </c>
      <c r="F71" s="138">
        <v>74182.080113190008</v>
      </c>
    </row>
    <row r="72" spans="3:6">
      <c r="C72" s="118" t="s">
        <v>237</v>
      </c>
      <c r="D72" s="138">
        <v>176990.963659</v>
      </c>
      <c r="E72" s="138">
        <v>173640.963659</v>
      </c>
      <c r="F72" s="138">
        <v>124953.39743500999</v>
      </c>
    </row>
    <row r="73" spans="3:6">
      <c r="C73" s="118" t="s">
        <v>238</v>
      </c>
      <c r="D73" s="138">
        <v>1484.825791</v>
      </c>
      <c r="E73" s="138">
        <v>1587.325791</v>
      </c>
      <c r="F73" s="138">
        <v>1429.8699305099999</v>
      </c>
    </row>
    <row r="74" spans="3:6">
      <c r="C74" s="118" t="s">
        <v>308</v>
      </c>
      <c r="D74" s="138">
        <v>0</v>
      </c>
      <c r="E74" s="138">
        <v>1.5205502900000001</v>
      </c>
      <c r="F74" s="138">
        <v>1.42653853</v>
      </c>
    </row>
    <row r="75" spans="3:6">
      <c r="C75" s="44" t="s">
        <v>241</v>
      </c>
      <c r="D75" s="85">
        <f>D76+D78</f>
        <v>108120.51053499999</v>
      </c>
      <c r="E75" s="85">
        <f>E76+E78</f>
        <v>108120.51053499999</v>
      </c>
      <c r="F75" s="85">
        <f>F76+F78</f>
        <v>59172.511960330005</v>
      </c>
    </row>
    <row r="76" spans="3:6">
      <c r="C76" s="116" t="s">
        <v>293</v>
      </c>
      <c r="D76" s="140">
        <f>D77</f>
        <v>5117.7218819999998</v>
      </c>
      <c r="E76" s="140">
        <f>E77</f>
        <v>7780.7</v>
      </c>
      <c r="F76" s="140">
        <f>F77</f>
        <v>225.78210000000001</v>
      </c>
    </row>
    <row r="77" spans="3:6">
      <c r="C77" s="118" t="s">
        <v>294</v>
      </c>
      <c r="D77" s="138">
        <v>5117.7218819999998</v>
      </c>
      <c r="E77" s="138">
        <v>7780.7</v>
      </c>
      <c r="F77" s="138">
        <v>225.78210000000001</v>
      </c>
    </row>
    <row r="78" spans="3:6">
      <c r="C78" s="116" t="s">
        <v>295</v>
      </c>
      <c r="D78" s="140">
        <f>D79</f>
        <v>103002.788653</v>
      </c>
      <c r="E78" s="140">
        <f>E79</f>
        <v>100339.810535</v>
      </c>
      <c r="F78" s="140">
        <f>F79</f>
        <v>58946.729860330008</v>
      </c>
    </row>
    <row r="79" spans="3:6">
      <c r="C79" s="118" t="s">
        <v>296</v>
      </c>
      <c r="D79" s="138">
        <v>103002.788653</v>
      </c>
      <c r="E79" s="138">
        <v>100339.810535</v>
      </c>
      <c r="F79" s="138">
        <v>58946.729860330008</v>
      </c>
    </row>
    <row r="80" spans="3:6">
      <c r="C80" s="55" t="s">
        <v>240</v>
      </c>
      <c r="D80" s="22">
        <f>D75+D13</f>
        <v>1592355.1214939998</v>
      </c>
      <c r="E80" s="22">
        <f>E75+E13</f>
        <v>1664047.4683461799</v>
      </c>
      <c r="F80" s="22">
        <f>F75+F13</f>
        <v>1027599.44018478</v>
      </c>
    </row>
    <row r="81" spans="3:8">
      <c r="C81" s="142" t="s">
        <v>309</v>
      </c>
      <c r="F81" s="25"/>
      <c r="G81" s="25"/>
      <c r="H81" s="83"/>
    </row>
    <row r="82" spans="3:8">
      <c r="C82" s="143" t="s">
        <v>301</v>
      </c>
      <c r="D82" s="144"/>
      <c r="E82" s="144"/>
      <c r="F82" s="144"/>
      <c r="G82" s="31"/>
    </row>
    <row r="83" spans="3:8" ht="27.75" customHeight="1">
      <c r="C83" s="190" t="s">
        <v>1972</v>
      </c>
      <c r="D83" s="190"/>
      <c r="E83" s="190"/>
      <c r="F83" s="190"/>
      <c r="G83" s="28"/>
    </row>
    <row r="84" spans="3:8" ht="35.450000000000003" customHeight="1">
      <c r="C84" s="190" t="s">
        <v>1974</v>
      </c>
      <c r="D84" s="190"/>
      <c r="E84" s="190"/>
      <c r="F84" s="190"/>
      <c r="G84" s="28"/>
    </row>
    <row r="85" spans="3:8">
      <c r="C85" s="188" t="s">
        <v>310</v>
      </c>
      <c r="D85" s="188"/>
      <c r="E85" s="25"/>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794"/>
  <sheetViews>
    <sheetView showGridLines="0" workbookViewId="0">
      <selection activeCell="G22" sqref="G22"/>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6" s="156" customFormat="1" ht="27.75">
      <c r="A1" s="209" t="s">
        <v>1977</v>
      </c>
      <c r="B1" s="209"/>
      <c r="C1" s="209"/>
      <c r="D1" s="209"/>
      <c r="E1" s="209"/>
      <c r="F1" s="209"/>
    </row>
    <row r="2" spans="1:6" s="156" customFormat="1" ht="20.25">
      <c r="A2" s="210" t="s">
        <v>0</v>
      </c>
      <c r="B2" s="210"/>
      <c r="C2" s="210"/>
      <c r="D2" s="210"/>
      <c r="E2" s="210"/>
      <c r="F2" s="210"/>
    </row>
    <row r="3" spans="1:6" s="156" customFormat="1">
      <c r="A3" s="211" t="s">
        <v>1</v>
      </c>
      <c r="B3" s="211"/>
      <c r="C3" s="211"/>
      <c r="D3" s="211"/>
      <c r="E3" s="211"/>
      <c r="F3" s="211"/>
    </row>
    <row r="4" spans="1:6" s="156" customFormat="1">
      <c r="A4" s="110"/>
      <c r="B4" s="110"/>
      <c r="C4" s="110"/>
      <c r="D4" s="110"/>
      <c r="E4" s="110"/>
      <c r="F4" s="110"/>
    </row>
    <row r="5" spans="1:6" s="156" customFormat="1" ht="18.75">
      <c r="A5" s="212" t="s">
        <v>22</v>
      </c>
      <c r="B5" s="212"/>
      <c r="C5" s="212"/>
      <c r="D5" s="212"/>
      <c r="E5" s="212"/>
      <c r="F5" s="212"/>
    </row>
    <row r="6" spans="1:6" s="156" customFormat="1" ht="18.75">
      <c r="A6" s="213" t="s">
        <v>324</v>
      </c>
      <c r="B6" s="213"/>
      <c r="C6" s="213"/>
      <c r="D6" s="213"/>
      <c r="E6" s="213"/>
      <c r="F6" s="213"/>
    </row>
    <row r="7" spans="1:6" s="156" customFormat="1" ht="18.75">
      <c r="A7" s="208" t="s">
        <v>1971</v>
      </c>
      <c r="B7" s="208"/>
      <c r="C7" s="208"/>
      <c r="D7" s="208"/>
      <c r="E7" s="208"/>
      <c r="F7" s="208"/>
    </row>
    <row r="8" spans="1:6" s="156" customFormat="1" ht="18.75">
      <c r="A8" s="191" t="s">
        <v>275</v>
      </c>
      <c r="B8" s="191"/>
      <c r="C8" s="191"/>
      <c r="D8" s="191"/>
      <c r="E8" s="191"/>
      <c r="F8" s="191"/>
    </row>
    <row r="9" spans="1:6" s="156" customFormat="1" ht="15.75">
      <c r="A9" s="205" t="s">
        <v>4</v>
      </c>
      <c r="B9" s="205"/>
      <c r="C9" s="205"/>
      <c r="D9" s="205"/>
      <c r="E9" s="205"/>
      <c r="F9" s="205"/>
    </row>
    <row r="10" spans="1:6" s="156" customFormat="1">
      <c r="A10" s="110"/>
      <c r="B10" s="110"/>
      <c r="C10" s="110"/>
      <c r="D10" s="110"/>
      <c r="E10" s="110"/>
      <c r="F10" s="110"/>
    </row>
    <row r="12" spans="1:6">
      <c r="C12" s="206" t="s">
        <v>5</v>
      </c>
      <c r="D12" s="105" t="s">
        <v>313</v>
      </c>
      <c r="E12" s="207" t="s">
        <v>1967</v>
      </c>
      <c r="F12" s="207" t="s">
        <v>299</v>
      </c>
    </row>
    <row r="13" spans="1:6">
      <c r="C13" s="206"/>
      <c r="D13" s="111" t="s">
        <v>275</v>
      </c>
      <c r="E13" s="207"/>
      <c r="F13" s="207"/>
    </row>
    <row r="14" spans="1:6">
      <c r="C14" s="119" t="s">
        <v>239</v>
      </c>
      <c r="D14" s="119">
        <v>79003383385</v>
      </c>
      <c r="E14" s="119">
        <v>80982293311.900024</v>
      </c>
      <c r="F14" s="119">
        <v>48553381938.82</v>
      </c>
    </row>
    <row r="15" spans="1:6">
      <c r="C15" s="160" t="s">
        <v>325</v>
      </c>
      <c r="D15" s="161">
        <v>6834958632</v>
      </c>
      <c r="E15" s="161">
        <v>7487093231.3900013</v>
      </c>
      <c r="F15" s="161">
        <v>5062729212.6199999</v>
      </c>
    </row>
    <row r="16" spans="1:6">
      <c r="C16" s="118" t="s">
        <v>326</v>
      </c>
      <c r="D16" s="162">
        <v>4863809031</v>
      </c>
      <c r="E16" s="162">
        <v>4872834556.6600018</v>
      </c>
      <c r="F16" s="162">
        <v>3709034077.0599995</v>
      </c>
    </row>
    <row r="17" spans="3:6">
      <c r="C17" s="65" t="s">
        <v>367</v>
      </c>
      <c r="D17" s="162">
        <v>241517712</v>
      </c>
      <c r="E17" s="162">
        <v>241517712</v>
      </c>
      <c r="F17" s="162">
        <v>241517712</v>
      </c>
    </row>
    <row r="18" spans="3:6">
      <c r="C18" s="65" t="s">
        <v>368</v>
      </c>
      <c r="D18" s="162">
        <v>700000000</v>
      </c>
      <c r="E18" s="162">
        <v>292192632</v>
      </c>
      <c r="F18" s="162">
        <v>228702509.5</v>
      </c>
    </row>
    <row r="19" spans="3:6">
      <c r="C19" s="65" t="s">
        <v>369</v>
      </c>
      <c r="D19" s="162">
        <v>12373947</v>
      </c>
      <c r="E19" s="162">
        <v>0</v>
      </c>
      <c r="F19" s="162">
        <v>0</v>
      </c>
    </row>
    <row r="20" spans="3:6">
      <c r="C20" s="65" t="s">
        <v>370</v>
      </c>
      <c r="D20" s="162">
        <v>24586631</v>
      </c>
      <c r="E20" s="162">
        <v>1808300</v>
      </c>
      <c r="F20" s="162">
        <v>0</v>
      </c>
    </row>
    <row r="21" spans="3:6">
      <c r="C21" s="65" t="s">
        <v>1903</v>
      </c>
      <c r="D21" s="162">
        <v>0</v>
      </c>
      <c r="E21" s="162">
        <v>45275189</v>
      </c>
      <c r="F21" s="162">
        <v>22540501.489999998</v>
      </c>
    </row>
    <row r="22" spans="3:6">
      <c r="C22" s="65" t="s">
        <v>371</v>
      </c>
      <c r="D22" s="162">
        <v>300000000</v>
      </c>
      <c r="E22" s="162">
        <v>60000000</v>
      </c>
      <c r="F22" s="162">
        <v>0</v>
      </c>
    </row>
    <row r="23" spans="3:6">
      <c r="C23" s="65" t="s">
        <v>372</v>
      </c>
      <c r="D23" s="162">
        <v>20000000</v>
      </c>
      <c r="E23" s="162">
        <v>26404321</v>
      </c>
      <c r="F23" s="162">
        <v>6724497.04</v>
      </c>
    </row>
    <row r="24" spans="3:6">
      <c r="C24" s="65" t="s">
        <v>373</v>
      </c>
      <c r="D24" s="162">
        <v>662449960</v>
      </c>
      <c r="E24" s="162">
        <v>128027414.52</v>
      </c>
      <c r="F24" s="162">
        <v>57380086.980000004</v>
      </c>
    </row>
    <row r="25" spans="3:6">
      <c r="C25" s="65" t="s">
        <v>374</v>
      </c>
      <c r="D25" s="162">
        <v>34295224</v>
      </c>
      <c r="E25" s="162">
        <v>15000000</v>
      </c>
      <c r="F25" s="162">
        <v>0</v>
      </c>
    </row>
    <row r="26" spans="3:6">
      <c r="C26" s="65" t="s">
        <v>375</v>
      </c>
      <c r="D26" s="162">
        <v>0</v>
      </c>
      <c r="E26" s="162">
        <v>13097168.460000001</v>
      </c>
      <c r="F26" s="162">
        <v>5123514.55</v>
      </c>
    </row>
    <row r="27" spans="3:6">
      <c r="C27" s="65" t="s">
        <v>376</v>
      </c>
      <c r="D27" s="162">
        <v>0</v>
      </c>
      <c r="E27" s="162">
        <v>11715699.15</v>
      </c>
      <c r="F27" s="162">
        <v>0</v>
      </c>
    </row>
    <row r="28" spans="3:6">
      <c r="C28" s="65" t="s">
        <v>377</v>
      </c>
      <c r="D28" s="162">
        <v>7273652</v>
      </c>
      <c r="E28" s="162">
        <v>0</v>
      </c>
      <c r="F28" s="162">
        <v>0</v>
      </c>
    </row>
    <row r="29" spans="3:6">
      <c r="C29" s="65" t="s">
        <v>378</v>
      </c>
      <c r="D29" s="162">
        <v>100000000</v>
      </c>
      <c r="E29" s="162">
        <v>226165691</v>
      </c>
      <c r="F29" s="162">
        <v>225398271.81</v>
      </c>
    </row>
    <row r="30" spans="3:6">
      <c r="C30" s="65" t="s">
        <v>379</v>
      </c>
      <c r="D30" s="162">
        <v>1235409</v>
      </c>
      <c r="E30" s="162">
        <v>804740</v>
      </c>
      <c r="F30" s="162">
        <v>0</v>
      </c>
    </row>
    <row r="31" spans="3:6">
      <c r="C31" s="65" t="s">
        <v>380</v>
      </c>
      <c r="D31" s="162">
        <v>8415087</v>
      </c>
      <c r="E31" s="162">
        <v>7769083</v>
      </c>
      <c r="F31" s="162">
        <v>0</v>
      </c>
    </row>
    <row r="32" spans="3:6">
      <c r="C32" s="65" t="s">
        <v>381</v>
      </c>
      <c r="D32" s="162">
        <v>0</v>
      </c>
      <c r="E32" s="162">
        <v>14936741.26</v>
      </c>
      <c r="F32" s="162">
        <v>0</v>
      </c>
    </row>
    <row r="33" spans="3:6">
      <c r="C33" s="65" t="s">
        <v>382</v>
      </c>
      <c r="D33" s="162">
        <v>6705517</v>
      </c>
      <c r="E33" s="162">
        <v>5000000</v>
      </c>
      <c r="F33" s="162">
        <v>0</v>
      </c>
    </row>
    <row r="34" spans="3:6">
      <c r="C34" s="65" t="s">
        <v>383</v>
      </c>
      <c r="D34" s="162">
        <v>0</v>
      </c>
      <c r="E34" s="162">
        <v>13867250.299999999</v>
      </c>
      <c r="F34" s="162">
        <v>4993463.09</v>
      </c>
    </row>
    <row r="35" spans="3:6">
      <c r="C35" s="65" t="s">
        <v>384</v>
      </c>
      <c r="D35" s="162">
        <v>161911169</v>
      </c>
      <c r="E35" s="162">
        <v>37261200</v>
      </c>
      <c r="F35" s="162">
        <v>26311171.32</v>
      </c>
    </row>
    <row r="36" spans="3:6">
      <c r="C36" s="65" t="s">
        <v>385</v>
      </c>
      <c r="D36" s="162">
        <v>114305</v>
      </c>
      <c r="E36" s="162">
        <v>0</v>
      </c>
      <c r="F36" s="162">
        <v>0</v>
      </c>
    </row>
    <row r="37" spans="3:6">
      <c r="C37" s="65" t="s">
        <v>386</v>
      </c>
      <c r="D37" s="162">
        <v>200183491</v>
      </c>
      <c r="E37" s="162">
        <v>333268566</v>
      </c>
      <c r="F37" s="162">
        <v>226012590</v>
      </c>
    </row>
    <row r="38" spans="3:6">
      <c r="C38" s="65" t="s">
        <v>387</v>
      </c>
      <c r="D38" s="162">
        <v>110000000</v>
      </c>
      <c r="E38" s="162">
        <v>175046019.66</v>
      </c>
      <c r="F38" s="162">
        <v>95419414.290000007</v>
      </c>
    </row>
    <row r="39" spans="3:6">
      <c r="C39" s="65" t="s">
        <v>388</v>
      </c>
      <c r="D39" s="162">
        <v>0</v>
      </c>
      <c r="E39" s="162">
        <v>12586095.130000001</v>
      </c>
      <c r="F39" s="162">
        <v>0</v>
      </c>
    </row>
    <row r="40" spans="3:6">
      <c r="C40" s="65" t="s">
        <v>389</v>
      </c>
      <c r="D40" s="162">
        <v>30000000</v>
      </c>
      <c r="E40" s="162">
        <v>100000</v>
      </c>
      <c r="F40" s="162">
        <v>0</v>
      </c>
    </row>
    <row r="41" spans="3:6">
      <c r="C41" s="65" t="s">
        <v>390</v>
      </c>
      <c r="D41" s="162">
        <v>45904934</v>
      </c>
      <c r="E41" s="162">
        <v>87731234</v>
      </c>
      <c r="F41" s="162">
        <v>47731231.880000003</v>
      </c>
    </row>
    <row r="42" spans="3:6">
      <c r="C42" s="65" t="s">
        <v>391</v>
      </c>
      <c r="D42" s="162">
        <v>2865375</v>
      </c>
      <c r="E42" s="162">
        <v>2000000</v>
      </c>
      <c r="F42" s="162">
        <v>0</v>
      </c>
    </row>
    <row r="43" spans="3:6">
      <c r="C43" s="65" t="s">
        <v>392</v>
      </c>
      <c r="D43" s="162">
        <v>46244296</v>
      </c>
      <c r="E43" s="162">
        <v>46244296</v>
      </c>
      <c r="F43" s="162">
        <v>46244296</v>
      </c>
    </row>
    <row r="44" spans="3:6">
      <c r="C44" s="65" t="s">
        <v>393</v>
      </c>
      <c r="D44" s="162">
        <v>23765179</v>
      </c>
      <c r="E44" s="162">
        <v>100000</v>
      </c>
      <c r="F44" s="162">
        <v>0</v>
      </c>
    </row>
    <row r="45" spans="3:6">
      <c r="C45" s="65" t="s">
        <v>394</v>
      </c>
      <c r="D45" s="162">
        <v>4000000</v>
      </c>
      <c r="E45" s="162">
        <v>305087293</v>
      </c>
      <c r="F45" s="162">
        <v>305087292.99000001</v>
      </c>
    </row>
    <row r="46" spans="3:6">
      <c r="C46" s="65" t="s">
        <v>395</v>
      </c>
      <c r="D46" s="162">
        <v>0</v>
      </c>
      <c r="E46" s="162">
        <v>11937523.949999999</v>
      </c>
      <c r="F46" s="162">
        <v>0</v>
      </c>
    </row>
    <row r="47" spans="3:6">
      <c r="C47" s="65" t="s">
        <v>396</v>
      </c>
      <c r="D47" s="162">
        <v>41404153</v>
      </c>
      <c r="E47" s="162">
        <v>21404153</v>
      </c>
      <c r="F47" s="162">
        <v>11901973.300000001</v>
      </c>
    </row>
    <row r="48" spans="3:6">
      <c r="C48" s="65" t="s">
        <v>397</v>
      </c>
      <c r="D48" s="162">
        <v>679693856</v>
      </c>
      <c r="E48" s="162">
        <v>627995280</v>
      </c>
      <c r="F48" s="162">
        <v>462995280</v>
      </c>
    </row>
    <row r="49" spans="3:6">
      <c r="C49" s="65" t="s">
        <v>398</v>
      </c>
      <c r="D49" s="162">
        <v>1000000</v>
      </c>
      <c r="E49" s="162">
        <v>0</v>
      </c>
      <c r="F49" s="162">
        <v>0</v>
      </c>
    </row>
    <row r="50" spans="3:6">
      <c r="C50" s="65" t="s">
        <v>399</v>
      </c>
      <c r="D50" s="162">
        <v>20934524</v>
      </c>
      <c r="E50" s="162">
        <v>43794710</v>
      </c>
      <c r="F50" s="162">
        <v>22794709.09</v>
      </c>
    </row>
    <row r="51" spans="3:6">
      <c r="C51" s="65" t="s">
        <v>400</v>
      </c>
      <c r="D51" s="162">
        <v>212013478</v>
      </c>
      <c r="E51" s="162">
        <v>535273587.00999999</v>
      </c>
      <c r="F51" s="162">
        <v>535273586.11000001</v>
      </c>
    </row>
    <row r="52" spans="3:6">
      <c r="C52" s="65" t="s">
        <v>401</v>
      </c>
      <c r="D52" s="162">
        <v>3750000</v>
      </c>
      <c r="E52" s="162">
        <v>3750000</v>
      </c>
      <c r="F52" s="162">
        <v>1220543.08</v>
      </c>
    </row>
    <row r="53" spans="3:6">
      <c r="C53" s="65" t="s">
        <v>402</v>
      </c>
      <c r="D53" s="162">
        <v>7143615</v>
      </c>
      <c r="E53" s="162">
        <v>3826121</v>
      </c>
      <c r="F53" s="162">
        <v>0</v>
      </c>
    </row>
    <row r="54" spans="3:6">
      <c r="C54" s="65" t="s">
        <v>403</v>
      </c>
      <c r="D54" s="162">
        <v>0</v>
      </c>
      <c r="E54" s="162">
        <v>22297206.050000001</v>
      </c>
      <c r="F54" s="162">
        <v>8030257.5899999999</v>
      </c>
    </row>
    <row r="55" spans="3:6">
      <c r="C55" s="65" t="s">
        <v>404</v>
      </c>
      <c r="D55" s="162">
        <v>0</v>
      </c>
      <c r="E55" s="162">
        <v>4126764.74</v>
      </c>
      <c r="F55" s="162">
        <v>4121928.24</v>
      </c>
    </row>
    <row r="56" spans="3:6">
      <c r="C56" s="65" t="s">
        <v>405</v>
      </c>
      <c r="D56" s="162">
        <v>11563777</v>
      </c>
      <c r="E56" s="162">
        <v>11563777</v>
      </c>
      <c r="F56" s="162">
        <v>3179179.47</v>
      </c>
    </row>
    <row r="57" spans="3:6">
      <c r="C57" s="65" t="s">
        <v>406</v>
      </c>
      <c r="D57" s="162">
        <v>0</v>
      </c>
      <c r="E57" s="162">
        <v>11327450.75</v>
      </c>
      <c r="F57" s="162">
        <v>0</v>
      </c>
    </row>
    <row r="58" spans="3:6">
      <c r="C58" s="65" t="s">
        <v>407</v>
      </c>
      <c r="D58" s="162">
        <v>0</v>
      </c>
      <c r="E58" s="162">
        <v>12216379.859999999</v>
      </c>
      <c r="F58" s="162">
        <v>4461745.2699999996</v>
      </c>
    </row>
    <row r="59" spans="3:6">
      <c r="C59" s="65" t="s">
        <v>1953</v>
      </c>
      <c r="D59" s="162">
        <v>0</v>
      </c>
      <c r="E59" s="162">
        <v>85087934.599999994</v>
      </c>
      <c r="F59" s="162">
        <v>0</v>
      </c>
    </row>
    <row r="60" spans="3:6">
      <c r="C60" s="65" t="s">
        <v>1954</v>
      </c>
      <c r="D60" s="162">
        <v>0</v>
      </c>
      <c r="E60" s="162">
        <v>22000000</v>
      </c>
      <c r="F60" s="162">
        <v>0</v>
      </c>
    </row>
    <row r="61" spans="3:6">
      <c r="C61" s="65" t="s">
        <v>1904</v>
      </c>
      <c r="D61" s="162">
        <v>0</v>
      </c>
      <c r="E61" s="162">
        <v>31977578</v>
      </c>
      <c r="F61" s="162">
        <v>3188041.62</v>
      </c>
    </row>
    <row r="62" spans="3:6">
      <c r="C62" s="65" t="s">
        <v>408</v>
      </c>
      <c r="D62" s="162">
        <v>39721620</v>
      </c>
      <c r="E62" s="162">
        <v>0</v>
      </c>
      <c r="F62" s="162">
        <v>0</v>
      </c>
    </row>
    <row r="63" spans="3:6">
      <c r="C63" s="65" t="s">
        <v>409</v>
      </c>
      <c r="D63" s="162">
        <v>22199522</v>
      </c>
      <c r="E63" s="162">
        <v>22199522</v>
      </c>
      <c r="F63" s="162">
        <v>6687865.1299999999</v>
      </c>
    </row>
    <row r="64" spans="3:6">
      <c r="C64" s="65" t="s">
        <v>410</v>
      </c>
      <c r="D64" s="162">
        <v>676036</v>
      </c>
      <c r="E64" s="162">
        <v>0</v>
      </c>
      <c r="F64" s="162">
        <v>0</v>
      </c>
    </row>
    <row r="65" spans="3:6">
      <c r="C65" s="65" t="s">
        <v>411</v>
      </c>
      <c r="D65" s="162">
        <v>9841932</v>
      </c>
      <c r="E65" s="162">
        <v>9841932</v>
      </c>
      <c r="F65" s="162">
        <v>0</v>
      </c>
    </row>
    <row r="66" spans="3:6">
      <c r="C66" s="65" t="s">
        <v>412</v>
      </c>
      <c r="D66" s="162">
        <v>153476435</v>
      </c>
      <c r="E66" s="162">
        <v>122190649</v>
      </c>
      <c r="F66" s="162">
        <v>122188658.65000001</v>
      </c>
    </row>
    <row r="67" spans="3:6">
      <c r="C67" s="65" t="s">
        <v>413</v>
      </c>
      <c r="D67" s="162">
        <v>70000000</v>
      </c>
      <c r="E67" s="162">
        <v>20412345</v>
      </c>
      <c r="F67" s="162">
        <v>4108718.16</v>
      </c>
    </row>
    <row r="68" spans="3:6">
      <c r="C68" s="65" t="s">
        <v>414</v>
      </c>
      <c r="D68" s="162">
        <v>26866592</v>
      </c>
      <c r="E68" s="162">
        <v>0.65</v>
      </c>
      <c r="F68" s="162">
        <v>0</v>
      </c>
    </row>
    <row r="69" spans="3:6">
      <c r="C69" s="65" t="s">
        <v>415</v>
      </c>
      <c r="D69" s="162">
        <v>35594550</v>
      </c>
      <c r="E69" s="162">
        <v>104418878</v>
      </c>
      <c r="F69" s="162">
        <v>18324327.449999999</v>
      </c>
    </row>
    <row r="70" spans="3:6">
      <c r="C70" s="65" t="s">
        <v>416</v>
      </c>
      <c r="D70" s="162">
        <v>100000000</v>
      </c>
      <c r="E70" s="162">
        <v>68978000</v>
      </c>
      <c r="F70" s="162">
        <v>65184420.530000001</v>
      </c>
    </row>
    <row r="71" spans="3:6">
      <c r="C71" s="65" t="s">
        <v>417</v>
      </c>
      <c r="D71" s="162">
        <v>24095551</v>
      </c>
      <c r="E71" s="162">
        <v>45402551</v>
      </c>
      <c r="F71" s="162">
        <v>24095551</v>
      </c>
    </row>
    <row r="72" spans="3:6">
      <c r="C72" s="65" t="s">
        <v>1874</v>
      </c>
      <c r="D72" s="162">
        <v>0</v>
      </c>
      <c r="E72" s="162">
        <v>1852755</v>
      </c>
      <c r="F72" s="162">
        <v>0</v>
      </c>
    </row>
    <row r="73" spans="3:6">
      <c r="C73" s="65" t="s">
        <v>418</v>
      </c>
      <c r="D73" s="162">
        <v>12659528</v>
      </c>
      <c r="E73" s="162">
        <v>7659528</v>
      </c>
      <c r="F73" s="162">
        <v>896297.14</v>
      </c>
    </row>
    <row r="74" spans="3:6">
      <c r="C74" s="65" t="s">
        <v>419</v>
      </c>
      <c r="D74" s="162">
        <v>5403355</v>
      </c>
      <c r="E74" s="162">
        <v>10005027</v>
      </c>
      <c r="F74" s="162">
        <v>0</v>
      </c>
    </row>
    <row r="75" spans="3:6">
      <c r="C75" s="65" t="s">
        <v>420</v>
      </c>
      <c r="D75" s="162">
        <v>1768693</v>
      </c>
      <c r="E75" s="162">
        <v>1768693</v>
      </c>
      <c r="F75" s="162">
        <v>0</v>
      </c>
    </row>
    <row r="76" spans="3:6">
      <c r="C76" s="65" t="s">
        <v>421</v>
      </c>
      <c r="D76" s="162">
        <v>8125000</v>
      </c>
      <c r="E76" s="162">
        <v>3125000</v>
      </c>
      <c r="F76" s="162">
        <v>3000000</v>
      </c>
    </row>
    <row r="77" spans="3:6">
      <c r="C77" s="65" t="s">
        <v>1955</v>
      </c>
      <c r="D77" s="162">
        <v>0</v>
      </c>
      <c r="E77" s="162">
        <v>132000000</v>
      </c>
      <c r="F77" s="162">
        <v>131294959.45</v>
      </c>
    </row>
    <row r="78" spans="3:6">
      <c r="C78" s="65" t="s">
        <v>422</v>
      </c>
      <c r="D78" s="162">
        <v>41838481</v>
      </c>
      <c r="E78" s="162">
        <v>19851656</v>
      </c>
      <c r="F78" s="162">
        <v>19478533.850000001</v>
      </c>
    </row>
    <row r="79" spans="3:6">
      <c r="C79" s="65" t="s">
        <v>423</v>
      </c>
      <c r="D79" s="162">
        <v>0</v>
      </c>
      <c r="E79" s="162">
        <v>9229580.0500000007</v>
      </c>
      <c r="F79" s="162">
        <v>1387254.8</v>
      </c>
    </row>
    <row r="80" spans="3:6">
      <c r="C80" s="65" t="s">
        <v>424</v>
      </c>
      <c r="D80" s="162">
        <v>3655506</v>
      </c>
      <c r="E80" s="162">
        <v>3440171</v>
      </c>
      <c r="F80" s="162">
        <v>0</v>
      </c>
    </row>
    <row r="81" spans="3:6">
      <c r="C81" s="65" t="s">
        <v>425</v>
      </c>
      <c r="D81" s="162">
        <v>6149974</v>
      </c>
      <c r="E81" s="162">
        <v>3929197</v>
      </c>
      <c r="F81" s="162">
        <v>2636878.5699999998</v>
      </c>
    </row>
    <row r="82" spans="3:6">
      <c r="C82" s="65" t="s">
        <v>426</v>
      </c>
      <c r="D82" s="162">
        <v>332217190</v>
      </c>
      <c r="E82" s="162">
        <v>270788677</v>
      </c>
      <c r="F82" s="162">
        <v>270382170.61000001</v>
      </c>
    </row>
    <row r="83" spans="3:6">
      <c r="C83" s="65" t="s">
        <v>427</v>
      </c>
      <c r="D83" s="162">
        <v>8067310</v>
      </c>
      <c r="E83" s="162">
        <v>4606853</v>
      </c>
      <c r="F83" s="162">
        <v>606852.31999999995</v>
      </c>
    </row>
    <row r="84" spans="3:6">
      <c r="C84" s="65" t="s">
        <v>428</v>
      </c>
      <c r="D84" s="162">
        <v>8726494</v>
      </c>
      <c r="E84" s="162">
        <v>2999031</v>
      </c>
      <c r="F84" s="162">
        <v>2094424.54</v>
      </c>
    </row>
    <row r="85" spans="3:6">
      <c r="C85" s="65" t="s">
        <v>429</v>
      </c>
      <c r="D85" s="162">
        <v>27287191</v>
      </c>
      <c r="E85" s="162">
        <v>30773881</v>
      </c>
      <c r="F85" s="162">
        <v>30773878.309999999</v>
      </c>
    </row>
    <row r="86" spans="3:6">
      <c r="C86" s="65" t="s">
        <v>430</v>
      </c>
      <c r="D86" s="162">
        <v>8726494</v>
      </c>
      <c r="E86" s="162">
        <v>6276599</v>
      </c>
      <c r="F86" s="162">
        <v>4247757.9800000004</v>
      </c>
    </row>
    <row r="87" spans="3:6">
      <c r="C87" s="65" t="s">
        <v>431</v>
      </c>
      <c r="D87" s="162">
        <v>11067494</v>
      </c>
      <c r="E87" s="162">
        <v>10421490</v>
      </c>
      <c r="F87" s="162">
        <v>0</v>
      </c>
    </row>
    <row r="88" spans="3:6">
      <c r="C88" s="65" t="s">
        <v>432</v>
      </c>
      <c r="D88" s="162">
        <v>4221977</v>
      </c>
      <c r="E88" s="162">
        <v>1500000</v>
      </c>
      <c r="F88" s="162">
        <v>0</v>
      </c>
    </row>
    <row r="89" spans="3:6">
      <c r="C89" s="65" t="s">
        <v>433</v>
      </c>
      <c r="D89" s="162">
        <v>7010838</v>
      </c>
      <c r="E89" s="162">
        <v>0</v>
      </c>
      <c r="F89" s="162">
        <v>0</v>
      </c>
    </row>
    <row r="90" spans="3:6">
      <c r="C90" s="65" t="s">
        <v>434</v>
      </c>
      <c r="D90" s="162">
        <v>498000</v>
      </c>
      <c r="E90" s="162">
        <v>0</v>
      </c>
      <c r="F90" s="162">
        <v>0</v>
      </c>
    </row>
    <row r="91" spans="3:6">
      <c r="C91" s="65" t="s">
        <v>435</v>
      </c>
      <c r="D91" s="162">
        <v>172567977</v>
      </c>
      <c r="E91" s="162">
        <v>406486651</v>
      </c>
      <c r="F91" s="162">
        <v>404200965.62</v>
      </c>
    </row>
    <row r="92" spans="3:6">
      <c r="C92" s="65" t="s">
        <v>436</v>
      </c>
      <c r="D92" s="162">
        <v>0</v>
      </c>
      <c r="E92" s="162">
        <v>1090778.52</v>
      </c>
      <c r="F92" s="162">
        <v>1090766.24</v>
      </c>
    </row>
    <row r="93" spans="3:6">
      <c r="C93" s="118" t="s">
        <v>327</v>
      </c>
      <c r="D93" s="162">
        <v>256200000</v>
      </c>
      <c r="E93" s="162">
        <v>68989907.689999998</v>
      </c>
      <c r="F93" s="162">
        <v>13772107.449999999</v>
      </c>
    </row>
    <row r="94" spans="3:6">
      <c r="C94" s="65" t="s">
        <v>437</v>
      </c>
      <c r="D94" s="162">
        <v>0</v>
      </c>
      <c r="E94" s="162">
        <v>49361681</v>
      </c>
      <c r="F94" s="162">
        <v>8832907.4299999997</v>
      </c>
    </row>
    <row r="95" spans="3:6">
      <c r="C95" s="65" t="s">
        <v>438</v>
      </c>
      <c r="D95" s="162">
        <v>256200000</v>
      </c>
      <c r="E95" s="162">
        <v>1092790.99</v>
      </c>
      <c r="F95" s="162">
        <v>0</v>
      </c>
    </row>
    <row r="96" spans="3:6">
      <c r="C96" s="65" t="s">
        <v>439</v>
      </c>
      <c r="D96" s="162">
        <v>0</v>
      </c>
      <c r="E96" s="162">
        <v>18535435.699999999</v>
      </c>
      <c r="F96" s="162">
        <v>4939200.0199999996</v>
      </c>
    </row>
    <row r="97" spans="3:6">
      <c r="C97" s="118" t="s">
        <v>328</v>
      </c>
      <c r="D97" s="162">
        <v>0</v>
      </c>
      <c r="E97" s="162">
        <v>736557948.03999996</v>
      </c>
      <c r="F97" s="162">
        <v>636035591.45000005</v>
      </c>
    </row>
    <row r="98" spans="3:6">
      <c r="C98" s="65" t="s">
        <v>397</v>
      </c>
      <c r="D98" s="162">
        <v>0</v>
      </c>
      <c r="E98" s="162">
        <v>201258864.03999999</v>
      </c>
      <c r="F98" s="162">
        <v>201197865</v>
      </c>
    </row>
    <row r="99" spans="3:6">
      <c r="C99" s="65" t="s">
        <v>415</v>
      </c>
      <c r="D99" s="162">
        <v>0</v>
      </c>
      <c r="E99" s="162">
        <v>134652611</v>
      </c>
      <c r="F99" s="162">
        <v>34191253.450000003</v>
      </c>
    </row>
    <row r="100" spans="3:6">
      <c r="C100" s="65" t="s">
        <v>435</v>
      </c>
      <c r="D100" s="162">
        <v>0</v>
      </c>
      <c r="E100" s="162">
        <v>400646473</v>
      </c>
      <c r="F100" s="162">
        <v>400646473</v>
      </c>
    </row>
    <row r="101" spans="3:6">
      <c r="C101" s="118" t="s">
        <v>329</v>
      </c>
      <c r="D101" s="162">
        <v>1714949601</v>
      </c>
      <c r="E101" s="162">
        <v>1808710819</v>
      </c>
      <c r="F101" s="162">
        <v>703887436.65999997</v>
      </c>
    </row>
    <row r="102" spans="3:6">
      <c r="C102" s="65" t="s">
        <v>440</v>
      </c>
      <c r="D102" s="162">
        <v>2874479</v>
      </c>
      <c r="E102" s="162">
        <v>2874479</v>
      </c>
      <c r="F102" s="162">
        <v>2185039.27</v>
      </c>
    </row>
    <row r="103" spans="3:6">
      <c r="C103" s="65" t="s">
        <v>441</v>
      </c>
      <c r="D103" s="162">
        <v>1135979999</v>
      </c>
      <c r="E103" s="162">
        <v>1135979999</v>
      </c>
      <c r="F103" s="162">
        <v>242654556.97</v>
      </c>
    </row>
    <row r="104" spans="3:6">
      <c r="C104" s="65" t="s">
        <v>386</v>
      </c>
      <c r="D104" s="162">
        <v>0</v>
      </c>
      <c r="E104" s="162">
        <v>213413595</v>
      </c>
      <c r="F104" s="162">
        <v>200669531.80000001</v>
      </c>
    </row>
    <row r="105" spans="3:6">
      <c r="C105" s="65" t="s">
        <v>389</v>
      </c>
      <c r="D105" s="162">
        <v>0</v>
      </c>
      <c r="E105" s="162">
        <v>128000000</v>
      </c>
      <c r="F105" s="162">
        <v>0</v>
      </c>
    </row>
    <row r="106" spans="3:6">
      <c r="C106" s="65" t="s">
        <v>397</v>
      </c>
      <c r="D106" s="162">
        <v>0</v>
      </c>
      <c r="E106" s="162">
        <v>236347623</v>
      </c>
      <c r="F106" s="162">
        <v>236347623</v>
      </c>
    </row>
    <row r="107" spans="3:6">
      <c r="C107" s="65" t="s">
        <v>442</v>
      </c>
      <c r="D107" s="162">
        <v>576095123</v>
      </c>
      <c r="E107" s="162">
        <v>92095123</v>
      </c>
      <c r="F107" s="162">
        <v>22030685.620000001</v>
      </c>
    </row>
    <row r="108" spans="3:6">
      <c r="C108" s="160" t="s">
        <v>330</v>
      </c>
      <c r="D108" s="161">
        <v>2176625371</v>
      </c>
      <c r="E108" s="161">
        <v>2466233748.75</v>
      </c>
      <c r="F108" s="161">
        <v>1315135869.4300001</v>
      </c>
    </row>
    <row r="109" spans="3:6">
      <c r="C109" s="118" t="s">
        <v>326</v>
      </c>
      <c r="D109" s="162">
        <v>2175905652</v>
      </c>
      <c r="E109" s="162">
        <v>2465514029.75</v>
      </c>
      <c r="F109" s="162">
        <v>1315135869.4300001</v>
      </c>
    </row>
    <row r="110" spans="3:6">
      <c r="C110" s="65" t="s">
        <v>443</v>
      </c>
      <c r="D110" s="162">
        <v>25922997</v>
      </c>
      <c r="E110" s="162">
        <v>25922997</v>
      </c>
      <c r="F110" s="162">
        <v>0</v>
      </c>
    </row>
    <row r="111" spans="3:6">
      <c r="C111" s="65" t="s">
        <v>444</v>
      </c>
      <c r="D111" s="162">
        <v>33669994</v>
      </c>
      <c r="E111" s="162">
        <v>109806396</v>
      </c>
      <c r="F111" s="162">
        <v>49581167.719999999</v>
      </c>
    </row>
    <row r="112" spans="3:6">
      <c r="C112" s="65" t="s">
        <v>445</v>
      </c>
      <c r="D112" s="162">
        <v>1803614</v>
      </c>
      <c r="E112" s="162">
        <v>0</v>
      </c>
      <c r="F112" s="162">
        <v>0</v>
      </c>
    </row>
    <row r="113" spans="3:6">
      <c r="C113" s="65" t="s">
        <v>446</v>
      </c>
      <c r="D113" s="162">
        <v>2263438</v>
      </c>
      <c r="E113" s="162">
        <v>0</v>
      </c>
      <c r="F113" s="162">
        <v>0</v>
      </c>
    </row>
    <row r="114" spans="3:6">
      <c r="C114" s="65" t="s">
        <v>447</v>
      </c>
      <c r="D114" s="162">
        <v>1050000000</v>
      </c>
      <c r="E114" s="162">
        <v>1209000000</v>
      </c>
      <c r="F114" s="162">
        <v>587678349.80000007</v>
      </c>
    </row>
    <row r="115" spans="3:6">
      <c r="C115" s="65" t="s">
        <v>448</v>
      </c>
      <c r="D115" s="162">
        <v>5000000</v>
      </c>
      <c r="E115" s="162">
        <v>5000</v>
      </c>
      <c r="F115" s="162">
        <v>0</v>
      </c>
    </row>
    <row r="116" spans="3:6">
      <c r="C116" s="65" t="s">
        <v>449</v>
      </c>
      <c r="D116" s="162">
        <v>1250434</v>
      </c>
      <c r="E116" s="162">
        <v>819765</v>
      </c>
      <c r="F116" s="162">
        <v>819764.84</v>
      </c>
    </row>
    <row r="117" spans="3:6">
      <c r="C117" s="65" t="s">
        <v>450</v>
      </c>
      <c r="D117" s="162">
        <v>10479065</v>
      </c>
      <c r="E117" s="162">
        <v>9617726</v>
      </c>
      <c r="F117" s="162">
        <v>574400</v>
      </c>
    </row>
    <row r="118" spans="3:6">
      <c r="C118" s="65" t="s">
        <v>451</v>
      </c>
      <c r="D118" s="162">
        <v>82347035</v>
      </c>
      <c r="E118" s="162">
        <v>57904445</v>
      </c>
      <c r="F118" s="162">
        <v>9871972.2699999996</v>
      </c>
    </row>
    <row r="119" spans="3:6">
      <c r="C119" s="65" t="s">
        <v>452</v>
      </c>
      <c r="D119" s="162">
        <v>2070200</v>
      </c>
      <c r="E119" s="162">
        <v>1639531</v>
      </c>
      <c r="F119" s="162">
        <v>984655.82</v>
      </c>
    </row>
    <row r="120" spans="3:6">
      <c r="C120" s="65" t="s">
        <v>453</v>
      </c>
      <c r="D120" s="162">
        <v>646004</v>
      </c>
      <c r="E120" s="162">
        <v>0</v>
      </c>
      <c r="F120" s="162">
        <v>0</v>
      </c>
    </row>
    <row r="121" spans="3:6">
      <c r="C121" s="65" t="s">
        <v>454</v>
      </c>
      <c r="D121" s="162">
        <v>13562081</v>
      </c>
      <c r="E121" s="162">
        <v>2194983.12</v>
      </c>
      <c r="F121" s="162">
        <v>0</v>
      </c>
    </row>
    <row r="122" spans="3:6">
      <c r="C122" s="65" t="s">
        <v>455</v>
      </c>
      <c r="D122" s="162">
        <v>9689330</v>
      </c>
      <c r="E122" s="162">
        <v>108520.56</v>
      </c>
      <c r="F122" s="162">
        <v>0</v>
      </c>
    </row>
    <row r="123" spans="3:6">
      <c r="C123" s="65" t="s">
        <v>456</v>
      </c>
      <c r="D123" s="162">
        <v>5861772</v>
      </c>
      <c r="E123" s="162">
        <v>114053.9</v>
      </c>
      <c r="F123" s="162">
        <v>0</v>
      </c>
    </row>
    <row r="124" spans="3:6">
      <c r="C124" s="65" t="s">
        <v>457</v>
      </c>
      <c r="D124" s="162">
        <v>7330508</v>
      </c>
      <c r="E124" s="162">
        <v>3449919.36</v>
      </c>
      <c r="F124" s="162">
        <v>0</v>
      </c>
    </row>
    <row r="125" spans="3:6">
      <c r="C125" s="65" t="s">
        <v>458</v>
      </c>
      <c r="D125" s="162">
        <v>9689330</v>
      </c>
      <c r="E125" s="162">
        <v>3617330.65</v>
      </c>
      <c r="F125" s="162">
        <v>0</v>
      </c>
    </row>
    <row r="126" spans="3:6">
      <c r="C126" s="65" t="s">
        <v>459</v>
      </c>
      <c r="D126" s="162">
        <v>7000000</v>
      </c>
      <c r="E126" s="162">
        <v>10860000</v>
      </c>
      <c r="F126" s="162">
        <v>10670324.73</v>
      </c>
    </row>
    <row r="127" spans="3:6">
      <c r="C127" s="65" t="s">
        <v>460</v>
      </c>
      <c r="D127" s="162">
        <v>9689330</v>
      </c>
      <c r="E127" s="162">
        <v>108520.64</v>
      </c>
      <c r="F127" s="162">
        <v>0</v>
      </c>
    </row>
    <row r="128" spans="3:6">
      <c r="C128" s="65" t="s">
        <v>461</v>
      </c>
      <c r="D128" s="162">
        <v>2772824</v>
      </c>
      <c r="E128" s="162">
        <v>10485524.75</v>
      </c>
      <c r="F128" s="162">
        <v>5435048.9900000002</v>
      </c>
    </row>
    <row r="129" spans="3:6">
      <c r="C129" s="65" t="s">
        <v>462</v>
      </c>
      <c r="D129" s="162">
        <v>9800049</v>
      </c>
      <c r="E129" s="162">
        <v>9154045</v>
      </c>
      <c r="F129" s="162">
        <v>0</v>
      </c>
    </row>
    <row r="130" spans="3:6">
      <c r="C130" s="65" t="s">
        <v>463</v>
      </c>
      <c r="D130" s="162">
        <v>10724015</v>
      </c>
      <c r="E130" s="162">
        <v>9862676</v>
      </c>
      <c r="F130" s="162">
        <v>0</v>
      </c>
    </row>
    <row r="131" spans="3:6">
      <c r="C131" s="65" t="s">
        <v>464</v>
      </c>
      <c r="D131" s="162">
        <v>30000000</v>
      </c>
      <c r="E131" s="162">
        <v>160000000</v>
      </c>
      <c r="F131" s="162">
        <v>99748888.349999994</v>
      </c>
    </row>
    <row r="132" spans="3:6">
      <c r="C132" s="65" t="s">
        <v>465</v>
      </c>
      <c r="D132" s="162">
        <v>9800049</v>
      </c>
      <c r="E132" s="162">
        <v>9154045</v>
      </c>
      <c r="F132" s="162">
        <v>0</v>
      </c>
    </row>
    <row r="133" spans="3:6">
      <c r="C133" s="65" t="s">
        <v>466</v>
      </c>
      <c r="D133" s="162">
        <v>5852236</v>
      </c>
      <c r="E133" s="162">
        <v>5421567</v>
      </c>
      <c r="F133" s="162">
        <v>0</v>
      </c>
    </row>
    <row r="134" spans="3:6">
      <c r="C134" s="65" t="s">
        <v>467</v>
      </c>
      <c r="D134" s="162">
        <v>5861771</v>
      </c>
      <c r="E134" s="162">
        <v>3330724</v>
      </c>
      <c r="F134" s="162">
        <v>0</v>
      </c>
    </row>
    <row r="135" spans="3:6">
      <c r="C135" s="65" t="s">
        <v>468</v>
      </c>
      <c r="D135" s="162">
        <v>9689330</v>
      </c>
      <c r="E135" s="162">
        <v>2500000</v>
      </c>
      <c r="F135" s="162">
        <v>2172416.33</v>
      </c>
    </row>
    <row r="136" spans="3:6">
      <c r="C136" s="65" t="s">
        <v>469</v>
      </c>
      <c r="D136" s="162">
        <v>5861771</v>
      </c>
      <c r="E136" s="162">
        <v>5431102</v>
      </c>
      <c r="F136" s="162">
        <v>2172416.33</v>
      </c>
    </row>
    <row r="137" spans="3:6">
      <c r="C137" s="65" t="s">
        <v>470</v>
      </c>
      <c r="D137" s="162">
        <v>646004</v>
      </c>
      <c r="E137" s="162">
        <v>0</v>
      </c>
      <c r="F137" s="162">
        <v>0</v>
      </c>
    </row>
    <row r="138" spans="3:6">
      <c r="C138" s="65" t="s">
        <v>1905</v>
      </c>
      <c r="D138" s="162">
        <v>9043326</v>
      </c>
      <c r="E138" s="162">
        <v>10175024</v>
      </c>
      <c r="F138" s="162">
        <v>2411552.7799999998</v>
      </c>
    </row>
    <row r="139" spans="3:6">
      <c r="C139" s="65" t="s">
        <v>471</v>
      </c>
      <c r="D139" s="162">
        <v>1407491</v>
      </c>
      <c r="E139" s="162">
        <v>3167156</v>
      </c>
      <c r="F139" s="162">
        <v>3167155.18</v>
      </c>
    </row>
    <row r="140" spans="3:6">
      <c r="C140" s="65" t="s">
        <v>472</v>
      </c>
      <c r="D140" s="162">
        <v>3448179</v>
      </c>
      <c r="E140" s="162">
        <v>9102175</v>
      </c>
      <c r="F140" s="162">
        <v>7267808.0999999996</v>
      </c>
    </row>
    <row r="141" spans="3:6">
      <c r="C141" s="65" t="s">
        <v>473</v>
      </c>
      <c r="D141" s="162">
        <v>1000000</v>
      </c>
      <c r="E141" s="162">
        <v>0</v>
      </c>
      <c r="F141" s="162">
        <v>0</v>
      </c>
    </row>
    <row r="142" spans="3:6">
      <c r="C142" s="65" t="s">
        <v>474</v>
      </c>
      <c r="D142" s="162">
        <v>2113557</v>
      </c>
      <c r="E142" s="162">
        <v>5127888</v>
      </c>
      <c r="F142" s="162">
        <v>4101207.25</v>
      </c>
    </row>
    <row r="143" spans="3:6">
      <c r="C143" s="65" t="s">
        <v>475</v>
      </c>
      <c r="D143" s="162">
        <v>2113557</v>
      </c>
      <c r="E143" s="162">
        <v>1682888</v>
      </c>
      <c r="F143" s="162">
        <v>0</v>
      </c>
    </row>
    <row r="144" spans="3:6">
      <c r="C144" s="65" t="s">
        <v>476</v>
      </c>
      <c r="D144" s="162">
        <v>2113557</v>
      </c>
      <c r="E144" s="162">
        <v>5012888</v>
      </c>
      <c r="F144" s="162">
        <v>4008347.22</v>
      </c>
    </row>
    <row r="145" spans="3:6">
      <c r="C145" s="65" t="s">
        <v>477</v>
      </c>
      <c r="D145" s="162">
        <v>10000000</v>
      </c>
      <c r="E145" s="162">
        <v>18166224</v>
      </c>
      <c r="F145" s="162">
        <v>0</v>
      </c>
    </row>
    <row r="146" spans="3:6">
      <c r="C146" s="65" t="s">
        <v>478</v>
      </c>
      <c r="D146" s="162">
        <v>9367191</v>
      </c>
      <c r="E146" s="162">
        <v>5921134</v>
      </c>
      <c r="F146" s="162">
        <v>0</v>
      </c>
    </row>
    <row r="147" spans="3:6">
      <c r="C147" s="65" t="s">
        <v>479</v>
      </c>
      <c r="D147" s="162">
        <v>46485819</v>
      </c>
      <c r="E147" s="162">
        <v>32751895</v>
      </c>
      <c r="F147" s="162">
        <v>29482964</v>
      </c>
    </row>
    <row r="148" spans="3:6">
      <c r="C148" s="65" t="s">
        <v>480</v>
      </c>
      <c r="D148" s="162">
        <v>5000000</v>
      </c>
      <c r="E148" s="162">
        <v>6000000</v>
      </c>
      <c r="F148" s="162">
        <v>0</v>
      </c>
    </row>
    <row r="149" spans="3:6">
      <c r="C149" s="65" t="s">
        <v>481</v>
      </c>
      <c r="D149" s="162">
        <v>5338363</v>
      </c>
      <c r="E149" s="162">
        <v>6168015.7699999996</v>
      </c>
      <c r="F149" s="162">
        <v>6164822.5</v>
      </c>
    </row>
    <row r="150" spans="3:6">
      <c r="C150" s="65" t="s">
        <v>482</v>
      </c>
      <c r="D150" s="162">
        <v>33884341</v>
      </c>
      <c r="E150" s="162">
        <v>31796716</v>
      </c>
      <c r="F150" s="162">
        <v>31417426</v>
      </c>
    </row>
    <row r="151" spans="3:6">
      <c r="C151" s="65" t="s">
        <v>483</v>
      </c>
      <c r="D151" s="162">
        <v>37430382</v>
      </c>
      <c r="E151" s="162">
        <v>23888998</v>
      </c>
      <c r="F151" s="162">
        <v>23780785</v>
      </c>
    </row>
    <row r="152" spans="3:6">
      <c r="C152" s="65" t="s">
        <v>484</v>
      </c>
      <c r="D152" s="162">
        <v>24000000</v>
      </c>
      <c r="E152" s="162">
        <v>38762462</v>
      </c>
      <c r="F152" s="162">
        <v>1359116.8</v>
      </c>
    </row>
    <row r="153" spans="3:6">
      <c r="C153" s="65" t="s">
        <v>485</v>
      </c>
      <c r="D153" s="162">
        <v>50190407</v>
      </c>
      <c r="E153" s="162">
        <v>37561131</v>
      </c>
      <c r="F153" s="162">
        <v>37107475.369999997</v>
      </c>
    </row>
    <row r="154" spans="3:6">
      <c r="C154" s="65" t="s">
        <v>486</v>
      </c>
      <c r="D154" s="162">
        <v>37562100</v>
      </c>
      <c r="E154" s="162">
        <v>29743651</v>
      </c>
      <c r="F154" s="162">
        <v>29743651</v>
      </c>
    </row>
    <row r="155" spans="3:6">
      <c r="C155" s="65" t="s">
        <v>487</v>
      </c>
      <c r="D155" s="162">
        <v>39848367</v>
      </c>
      <c r="E155" s="162">
        <v>27534487</v>
      </c>
      <c r="F155" s="162">
        <v>27532896</v>
      </c>
    </row>
    <row r="156" spans="3:6">
      <c r="C156" s="65" t="s">
        <v>488</v>
      </c>
      <c r="D156" s="162">
        <v>25758899</v>
      </c>
      <c r="E156" s="162">
        <v>154014395</v>
      </c>
      <c r="F156" s="162">
        <v>154014394.18000001</v>
      </c>
    </row>
    <row r="157" spans="3:6">
      <c r="C157" s="65" t="s">
        <v>489</v>
      </c>
      <c r="D157" s="162">
        <v>54490521</v>
      </c>
      <c r="E157" s="162">
        <v>47936556</v>
      </c>
      <c r="F157" s="162">
        <v>47256568.270000003</v>
      </c>
    </row>
    <row r="158" spans="3:6">
      <c r="C158" s="65" t="s">
        <v>490</v>
      </c>
      <c r="D158" s="162">
        <v>59320308</v>
      </c>
      <c r="E158" s="162">
        <v>54558187</v>
      </c>
      <c r="F158" s="162">
        <v>53101067.560000002</v>
      </c>
    </row>
    <row r="159" spans="3:6">
      <c r="C159" s="65" t="s">
        <v>491</v>
      </c>
      <c r="D159" s="162">
        <v>209900196</v>
      </c>
      <c r="E159" s="162">
        <v>179498827</v>
      </c>
      <c r="F159" s="162">
        <v>0</v>
      </c>
    </row>
    <row r="160" spans="3:6">
      <c r="C160" s="65" t="s">
        <v>492</v>
      </c>
      <c r="D160" s="162">
        <v>40136410</v>
      </c>
      <c r="E160" s="162">
        <v>25296523</v>
      </c>
      <c r="F160" s="162">
        <v>25295573</v>
      </c>
    </row>
    <row r="161" spans="1:1021 1025:2045 2049:3069 3073:4093 4097:5117 5121:6141 6145:7165 7169:8189 8193:9213 9217:10237 10241:11261 11265:12285 12289:13309 13313:14333 14337:15357 15361:16381">
      <c r="C161" s="65" t="s">
        <v>493</v>
      </c>
      <c r="D161" s="162">
        <v>96171500</v>
      </c>
      <c r="E161" s="162">
        <v>59002689</v>
      </c>
      <c r="F161" s="162">
        <v>58213654.039999999</v>
      </c>
    </row>
    <row r="162" spans="1:1021 1025:2045 2049:3069 3073:4093 4097:5117 5121:6141 6145:7165 7169:8189 8193:9213 9217:10237 10241:11261 11265:12285 12289:13309 13313:14333 14337:15357 15361:16381">
      <c r="C162" s="65" t="s">
        <v>494</v>
      </c>
      <c r="D162" s="162">
        <v>498000</v>
      </c>
      <c r="E162" s="162">
        <v>2135248</v>
      </c>
      <c r="F162" s="162">
        <v>0</v>
      </c>
    </row>
    <row r="163" spans="1:1021 1025:2045 2049:3069 3073:4093 4097:5117 5121:6141 6145:7165 7169:8189 8193:9213 9217:10237 10241:11261 11265:12285 12289:13309 13313:14333 14337:15357 15361:16381" s="162" customFormat="1" ht="12.75">
      <c r="A163" s="118"/>
      <c r="C163" s="162" t="s">
        <v>327</v>
      </c>
      <c r="D163" s="162">
        <v>719719</v>
      </c>
      <c r="E163" s="118">
        <v>719719</v>
      </c>
      <c r="F163" s="162">
        <v>0</v>
      </c>
      <c r="I163" s="118"/>
      <c r="M163" s="118"/>
      <c r="Q163" s="118"/>
      <c r="U163" s="118"/>
      <c r="Y163" s="118"/>
      <c r="AC163" s="118"/>
      <c r="AG163" s="118"/>
      <c r="AK163" s="118"/>
      <c r="AO163" s="118"/>
      <c r="AS163" s="118"/>
      <c r="AW163" s="118"/>
      <c r="BA163" s="118"/>
      <c r="BE163" s="118"/>
      <c r="BI163" s="118"/>
      <c r="BM163" s="118"/>
      <c r="BQ163" s="118"/>
      <c r="BU163" s="118"/>
      <c r="BY163" s="118"/>
      <c r="CC163" s="118"/>
      <c r="CG163" s="118"/>
      <c r="CK163" s="118"/>
      <c r="CO163" s="118"/>
      <c r="CS163" s="118"/>
      <c r="CW163" s="118"/>
      <c r="DA163" s="118"/>
      <c r="DE163" s="118"/>
      <c r="DI163" s="118"/>
      <c r="DM163" s="118"/>
      <c r="DQ163" s="118"/>
      <c r="DU163" s="118"/>
      <c r="DY163" s="118"/>
      <c r="EC163" s="118"/>
      <c r="EG163" s="118"/>
      <c r="EK163" s="118"/>
      <c r="EO163" s="118"/>
      <c r="ES163" s="118"/>
      <c r="EW163" s="118"/>
      <c r="FA163" s="118"/>
      <c r="FE163" s="118"/>
      <c r="FI163" s="118"/>
      <c r="FM163" s="118"/>
      <c r="FQ163" s="118"/>
      <c r="FU163" s="118"/>
      <c r="FY163" s="118"/>
      <c r="GC163" s="118"/>
      <c r="GG163" s="118"/>
      <c r="GK163" s="118"/>
      <c r="GO163" s="118"/>
      <c r="GS163" s="118"/>
      <c r="GW163" s="118"/>
      <c r="HA163" s="118"/>
      <c r="HE163" s="118"/>
      <c r="HI163" s="118"/>
      <c r="HM163" s="118"/>
      <c r="HQ163" s="118"/>
      <c r="HU163" s="118"/>
      <c r="HY163" s="118"/>
      <c r="IC163" s="118"/>
      <c r="IG163" s="118"/>
      <c r="IK163" s="118"/>
      <c r="IO163" s="118"/>
      <c r="IS163" s="118"/>
      <c r="IW163" s="118"/>
      <c r="JA163" s="118"/>
      <c r="JE163" s="118"/>
      <c r="JI163" s="118"/>
      <c r="JM163" s="118"/>
      <c r="JQ163" s="118"/>
      <c r="JU163" s="118"/>
      <c r="JY163" s="118"/>
      <c r="KC163" s="118"/>
      <c r="KG163" s="118"/>
      <c r="KK163" s="118"/>
      <c r="KO163" s="118"/>
      <c r="KS163" s="118"/>
      <c r="KW163" s="118"/>
      <c r="LA163" s="118"/>
      <c r="LE163" s="118"/>
      <c r="LI163" s="118"/>
      <c r="LM163" s="118"/>
      <c r="LQ163" s="118"/>
      <c r="LU163" s="118"/>
      <c r="LY163" s="118"/>
      <c r="MC163" s="118"/>
      <c r="MG163" s="118"/>
      <c r="MK163" s="118"/>
      <c r="MO163" s="118"/>
      <c r="MS163" s="118"/>
      <c r="MW163" s="118"/>
      <c r="NA163" s="118"/>
      <c r="NE163" s="118"/>
      <c r="NI163" s="118"/>
      <c r="NM163" s="118"/>
      <c r="NQ163" s="118"/>
      <c r="NU163" s="118"/>
      <c r="NY163" s="118"/>
      <c r="OC163" s="118"/>
      <c r="OG163" s="118"/>
      <c r="OK163" s="118"/>
      <c r="OO163" s="118"/>
      <c r="OS163" s="118"/>
      <c r="OW163" s="118"/>
      <c r="PA163" s="118"/>
      <c r="PE163" s="118"/>
      <c r="PI163" s="118"/>
      <c r="PM163" s="118"/>
      <c r="PQ163" s="118"/>
      <c r="PU163" s="118"/>
      <c r="PY163" s="118"/>
      <c r="QC163" s="118"/>
      <c r="QG163" s="118"/>
      <c r="QK163" s="118"/>
      <c r="QO163" s="118"/>
      <c r="QS163" s="118"/>
      <c r="QW163" s="118"/>
      <c r="RA163" s="118"/>
      <c r="RE163" s="118"/>
      <c r="RI163" s="118"/>
      <c r="RM163" s="118"/>
      <c r="RQ163" s="118"/>
      <c r="RU163" s="118"/>
      <c r="RY163" s="118"/>
      <c r="SC163" s="118"/>
      <c r="SG163" s="118"/>
      <c r="SK163" s="118"/>
      <c r="SO163" s="118"/>
      <c r="SS163" s="118"/>
      <c r="SW163" s="118"/>
      <c r="TA163" s="118"/>
      <c r="TE163" s="118"/>
      <c r="TI163" s="118"/>
      <c r="TM163" s="118"/>
      <c r="TQ163" s="118"/>
      <c r="TU163" s="118"/>
      <c r="TY163" s="118"/>
      <c r="UC163" s="118"/>
      <c r="UG163" s="118"/>
      <c r="UK163" s="118"/>
      <c r="UO163" s="118"/>
      <c r="US163" s="118"/>
      <c r="UW163" s="118"/>
      <c r="VA163" s="118"/>
      <c r="VE163" s="118"/>
      <c r="VI163" s="118"/>
      <c r="VM163" s="118"/>
      <c r="VQ163" s="118"/>
      <c r="VU163" s="118"/>
      <c r="VY163" s="118"/>
      <c r="WC163" s="118"/>
      <c r="WG163" s="118"/>
      <c r="WK163" s="118"/>
      <c r="WO163" s="118"/>
      <c r="WS163" s="118"/>
      <c r="WW163" s="118"/>
      <c r="XA163" s="118"/>
      <c r="XE163" s="118"/>
      <c r="XI163" s="118"/>
      <c r="XM163" s="118"/>
      <c r="XQ163" s="118"/>
      <c r="XU163" s="118"/>
      <c r="XY163" s="118"/>
      <c r="YC163" s="118"/>
      <c r="YG163" s="118"/>
      <c r="YK163" s="118"/>
      <c r="YO163" s="118"/>
      <c r="YS163" s="118"/>
      <c r="YW163" s="118"/>
      <c r="ZA163" s="118"/>
      <c r="ZE163" s="118"/>
      <c r="ZI163" s="118"/>
      <c r="ZM163" s="118"/>
      <c r="ZQ163" s="118"/>
      <c r="ZU163" s="118"/>
      <c r="ZY163" s="118"/>
      <c r="AAC163" s="118"/>
      <c r="AAG163" s="118"/>
      <c r="AAK163" s="118"/>
      <c r="AAO163" s="118"/>
      <c r="AAS163" s="118"/>
      <c r="AAW163" s="118"/>
      <c r="ABA163" s="118"/>
      <c r="ABE163" s="118"/>
      <c r="ABI163" s="118"/>
      <c r="ABM163" s="118"/>
      <c r="ABQ163" s="118"/>
      <c r="ABU163" s="118"/>
      <c r="ABY163" s="118"/>
      <c r="ACC163" s="118"/>
      <c r="ACG163" s="118"/>
      <c r="ACK163" s="118"/>
      <c r="ACO163" s="118"/>
      <c r="ACS163" s="118"/>
      <c r="ACW163" s="118"/>
      <c r="ADA163" s="118"/>
      <c r="ADE163" s="118"/>
      <c r="ADI163" s="118"/>
      <c r="ADM163" s="118"/>
      <c r="ADQ163" s="118"/>
      <c r="ADU163" s="118"/>
      <c r="ADY163" s="118"/>
      <c r="AEC163" s="118"/>
      <c r="AEG163" s="118"/>
      <c r="AEK163" s="118"/>
      <c r="AEO163" s="118"/>
      <c r="AES163" s="118"/>
      <c r="AEW163" s="118"/>
      <c r="AFA163" s="118"/>
      <c r="AFE163" s="118"/>
      <c r="AFI163" s="118"/>
      <c r="AFM163" s="118"/>
      <c r="AFQ163" s="118"/>
      <c r="AFU163" s="118"/>
      <c r="AFY163" s="118"/>
      <c r="AGC163" s="118"/>
      <c r="AGG163" s="118"/>
      <c r="AGK163" s="118"/>
      <c r="AGO163" s="118"/>
      <c r="AGS163" s="118"/>
      <c r="AGW163" s="118"/>
      <c r="AHA163" s="118"/>
      <c r="AHE163" s="118"/>
      <c r="AHI163" s="118"/>
      <c r="AHM163" s="118"/>
      <c r="AHQ163" s="118"/>
      <c r="AHU163" s="118"/>
      <c r="AHY163" s="118"/>
      <c r="AIC163" s="118"/>
      <c r="AIG163" s="118"/>
      <c r="AIK163" s="118"/>
      <c r="AIO163" s="118"/>
      <c r="AIS163" s="118"/>
      <c r="AIW163" s="118"/>
      <c r="AJA163" s="118"/>
      <c r="AJE163" s="118"/>
      <c r="AJI163" s="118"/>
      <c r="AJM163" s="118"/>
      <c r="AJQ163" s="118"/>
      <c r="AJU163" s="118"/>
      <c r="AJY163" s="118"/>
      <c r="AKC163" s="118"/>
      <c r="AKG163" s="118"/>
      <c r="AKK163" s="118"/>
      <c r="AKO163" s="118"/>
      <c r="AKS163" s="118"/>
      <c r="AKW163" s="118"/>
      <c r="ALA163" s="118"/>
      <c r="ALE163" s="118"/>
      <c r="ALI163" s="118"/>
      <c r="ALM163" s="118"/>
      <c r="ALQ163" s="118"/>
      <c r="ALU163" s="118"/>
      <c r="ALY163" s="118"/>
      <c r="AMC163" s="118"/>
      <c r="AMG163" s="118"/>
      <c r="AMK163" s="118"/>
      <c r="AMO163" s="118"/>
      <c r="AMS163" s="118"/>
      <c r="AMW163" s="118"/>
      <c r="ANA163" s="118"/>
      <c r="ANE163" s="118"/>
      <c r="ANI163" s="118"/>
      <c r="ANM163" s="118"/>
      <c r="ANQ163" s="118"/>
      <c r="ANU163" s="118"/>
      <c r="ANY163" s="118"/>
      <c r="AOC163" s="118"/>
      <c r="AOG163" s="118"/>
      <c r="AOK163" s="118"/>
      <c r="AOO163" s="118"/>
      <c r="AOS163" s="118"/>
      <c r="AOW163" s="118"/>
      <c r="APA163" s="118"/>
      <c r="APE163" s="118"/>
      <c r="API163" s="118"/>
      <c r="APM163" s="118"/>
      <c r="APQ163" s="118"/>
      <c r="APU163" s="118"/>
      <c r="APY163" s="118"/>
      <c r="AQC163" s="118"/>
      <c r="AQG163" s="118"/>
      <c r="AQK163" s="118"/>
      <c r="AQO163" s="118"/>
      <c r="AQS163" s="118"/>
      <c r="AQW163" s="118"/>
      <c r="ARA163" s="118"/>
      <c r="ARE163" s="118"/>
      <c r="ARI163" s="118"/>
      <c r="ARM163" s="118"/>
      <c r="ARQ163" s="118"/>
      <c r="ARU163" s="118"/>
      <c r="ARY163" s="118"/>
      <c r="ASC163" s="118"/>
      <c r="ASG163" s="118"/>
      <c r="ASK163" s="118"/>
      <c r="ASO163" s="118"/>
      <c r="ASS163" s="118"/>
      <c r="ASW163" s="118"/>
      <c r="ATA163" s="118"/>
      <c r="ATE163" s="118"/>
      <c r="ATI163" s="118"/>
      <c r="ATM163" s="118"/>
      <c r="ATQ163" s="118"/>
      <c r="ATU163" s="118"/>
      <c r="ATY163" s="118"/>
      <c r="AUC163" s="118"/>
      <c r="AUG163" s="118"/>
      <c r="AUK163" s="118"/>
      <c r="AUO163" s="118"/>
      <c r="AUS163" s="118"/>
      <c r="AUW163" s="118"/>
      <c r="AVA163" s="118"/>
      <c r="AVE163" s="118"/>
      <c r="AVI163" s="118"/>
      <c r="AVM163" s="118"/>
      <c r="AVQ163" s="118"/>
      <c r="AVU163" s="118"/>
      <c r="AVY163" s="118"/>
      <c r="AWC163" s="118"/>
      <c r="AWG163" s="118"/>
      <c r="AWK163" s="118"/>
      <c r="AWO163" s="118"/>
      <c r="AWS163" s="118"/>
      <c r="AWW163" s="118"/>
      <c r="AXA163" s="118"/>
      <c r="AXE163" s="118"/>
      <c r="AXI163" s="118"/>
      <c r="AXM163" s="118"/>
      <c r="AXQ163" s="118"/>
      <c r="AXU163" s="118"/>
      <c r="AXY163" s="118"/>
      <c r="AYC163" s="118"/>
      <c r="AYG163" s="118"/>
      <c r="AYK163" s="118"/>
      <c r="AYO163" s="118"/>
      <c r="AYS163" s="118"/>
      <c r="AYW163" s="118"/>
      <c r="AZA163" s="118"/>
      <c r="AZE163" s="118"/>
      <c r="AZI163" s="118"/>
      <c r="AZM163" s="118"/>
      <c r="AZQ163" s="118"/>
      <c r="AZU163" s="118"/>
      <c r="AZY163" s="118"/>
      <c r="BAC163" s="118"/>
      <c r="BAG163" s="118"/>
      <c r="BAK163" s="118"/>
      <c r="BAO163" s="118"/>
      <c r="BAS163" s="118"/>
      <c r="BAW163" s="118"/>
      <c r="BBA163" s="118"/>
      <c r="BBE163" s="118"/>
      <c r="BBI163" s="118"/>
      <c r="BBM163" s="118"/>
      <c r="BBQ163" s="118"/>
      <c r="BBU163" s="118"/>
      <c r="BBY163" s="118"/>
      <c r="BCC163" s="118"/>
      <c r="BCG163" s="118"/>
      <c r="BCK163" s="118"/>
      <c r="BCO163" s="118"/>
      <c r="BCS163" s="118"/>
      <c r="BCW163" s="118"/>
      <c r="BDA163" s="118"/>
      <c r="BDE163" s="118"/>
      <c r="BDI163" s="118"/>
      <c r="BDM163" s="118"/>
      <c r="BDQ163" s="118"/>
      <c r="BDU163" s="118"/>
      <c r="BDY163" s="118"/>
      <c r="BEC163" s="118"/>
      <c r="BEG163" s="118"/>
      <c r="BEK163" s="118"/>
      <c r="BEO163" s="118"/>
      <c r="BES163" s="118"/>
      <c r="BEW163" s="118"/>
      <c r="BFA163" s="118"/>
      <c r="BFE163" s="118"/>
      <c r="BFI163" s="118"/>
      <c r="BFM163" s="118"/>
      <c r="BFQ163" s="118"/>
      <c r="BFU163" s="118"/>
      <c r="BFY163" s="118"/>
      <c r="BGC163" s="118"/>
      <c r="BGG163" s="118"/>
      <c r="BGK163" s="118"/>
      <c r="BGO163" s="118"/>
      <c r="BGS163" s="118"/>
      <c r="BGW163" s="118"/>
      <c r="BHA163" s="118"/>
      <c r="BHE163" s="118"/>
      <c r="BHI163" s="118"/>
      <c r="BHM163" s="118"/>
      <c r="BHQ163" s="118"/>
      <c r="BHU163" s="118"/>
      <c r="BHY163" s="118"/>
      <c r="BIC163" s="118"/>
      <c r="BIG163" s="118"/>
      <c r="BIK163" s="118"/>
      <c r="BIO163" s="118"/>
      <c r="BIS163" s="118"/>
      <c r="BIW163" s="118"/>
      <c r="BJA163" s="118"/>
      <c r="BJE163" s="118"/>
      <c r="BJI163" s="118"/>
      <c r="BJM163" s="118"/>
      <c r="BJQ163" s="118"/>
      <c r="BJU163" s="118"/>
      <c r="BJY163" s="118"/>
      <c r="BKC163" s="118"/>
      <c r="BKG163" s="118"/>
      <c r="BKK163" s="118"/>
      <c r="BKO163" s="118"/>
      <c r="BKS163" s="118"/>
      <c r="BKW163" s="118"/>
      <c r="BLA163" s="118"/>
      <c r="BLE163" s="118"/>
      <c r="BLI163" s="118"/>
      <c r="BLM163" s="118"/>
      <c r="BLQ163" s="118"/>
      <c r="BLU163" s="118"/>
      <c r="BLY163" s="118"/>
      <c r="BMC163" s="118"/>
      <c r="BMG163" s="118"/>
      <c r="BMK163" s="118"/>
      <c r="BMO163" s="118"/>
      <c r="BMS163" s="118"/>
      <c r="BMW163" s="118"/>
      <c r="BNA163" s="118"/>
      <c r="BNE163" s="118"/>
      <c r="BNI163" s="118"/>
      <c r="BNM163" s="118"/>
      <c r="BNQ163" s="118"/>
      <c r="BNU163" s="118"/>
      <c r="BNY163" s="118"/>
      <c r="BOC163" s="118"/>
      <c r="BOG163" s="118"/>
      <c r="BOK163" s="118"/>
      <c r="BOO163" s="118"/>
      <c r="BOS163" s="118"/>
      <c r="BOW163" s="118"/>
      <c r="BPA163" s="118"/>
      <c r="BPE163" s="118"/>
      <c r="BPI163" s="118"/>
      <c r="BPM163" s="118"/>
      <c r="BPQ163" s="118"/>
      <c r="BPU163" s="118"/>
      <c r="BPY163" s="118"/>
      <c r="BQC163" s="118"/>
      <c r="BQG163" s="118"/>
      <c r="BQK163" s="118"/>
      <c r="BQO163" s="118"/>
      <c r="BQS163" s="118"/>
      <c r="BQW163" s="118"/>
      <c r="BRA163" s="118"/>
      <c r="BRE163" s="118"/>
      <c r="BRI163" s="118"/>
      <c r="BRM163" s="118"/>
      <c r="BRQ163" s="118"/>
      <c r="BRU163" s="118"/>
      <c r="BRY163" s="118"/>
      <c r="BSC163" s="118"/>
      <c r="BSG163" s="118"/>
      <c r="BSK163" s="118"/>
      <c r="BSO163" s="118"/>
      <c r="BSS163" s="118"/>
      <c r="BSW163" s="118"/>
      <c r="BTA163" s="118"/>
      <c r="BTE163" s="118"/>
      <c r="BTI163" s="118"/>
      <c r="BTM163" s="118"/>
      <c r="BTQ163" s="118"/>
      <c r="BTU163" s="118"/>
      <c r="BTY163" s="118"/>
      <c r="BUC163" s="118"/>
      <c r="BUG163" s="118"/>
      <c r="BUK163" s="118"/>
      <c r="BUO163" s="118"/>
      <c r="BUS163" s="118"/>
      <c r="BUW163" s="118"/>
      <c r="BVA163" s="118"/>
      <c r="BVE163" s="118"/>
      <c r="BVI163" s="118"/>
      <c r="BVM163" s="118"/>
      <c r="BVQ163" s="118"/>
      <c r="BVU163" s="118"/>
      <c r="BVY163" s="118"/>
      <c r="BWC163" s="118"/>
      <c r="BWG163" s="118"/>
      <c r="BWK163" s="118"/>
      <c r="BWO163" s="118"/>
      <c r="BWS163" s="118"/>
      <c r="BWW163" s="118"/>
      <c r="BXA163" s="118"/>
      <c r="BXE163" s="118"/>
      <c r="BXI163" s="118"/>
      <c r="BXM163" s="118"/>
      <c r="BXQ163" s="118"/>
      <c r="BXU163" s="118"/>
      <c r="BXY163" s="118"/>
      <c r="BYC163" s="118"/>
      <c r="BYG163" s="118"/>
      <c r="BYK163" s="118"/>
      <c r="BYO163" s="118"/>
      <c r="BYS163" s="118"/>
      <c r="BYW163" s="118"/>
      <c r="BZA163" s="118"/>
      <c r="BZE163" s="118"/>
      <c r="BZI163" s="118"/>
      <c r="BZM163" s="118"/>
      <c r="BZQ163" s="118"/>
      <c r="BZU163" s="118"/>
      <c r="BZY163" s="118"/>
      <c r="CAC163" s="118"/>
      <c r="CAG163" s="118"/>
      <c r="CAK163" s="118"/>
      <c r="CAO163" s="118"/>
      <c r="CAS163" s="118"/>
      <c r="CAW163" s="118"/>
      <c r="CBA163" s="118"/>
      <c r="CBE163" s="118"/>
      <c r="CBI163" s="118"/>
      <c r="CBM163" s="118"/>
      <c r="CBQ163" s="118"/>
      <c r="CBU163" s="118"/>
      <c r="CBY163" s="118"/>
      <c r="CCC163" s="118"/>
      <c r="CCG163" s="118"/>
      <c r="CCK163" s="118"/>
      <c r="CCO163" s="118"/>
      <c r="CCS163" s="118"/>
      <c r="CCW163" s="118"/>
      <c r="CDA163" s="118"/>
      <c r="CDE163" s="118"/>
      <c r="CDI163" s="118"/>
      <c r="CDM163" s="118"/>
      <c r="CDQ163" s="118"/>
      <c r="CDU163" s="118"/>
      <c r="CDY163" s="118"/>
      <c r="CEC163" s="118"/>
      <c r="CEG163" s="118"/>
      <c r="CEK163" s="118"/>
      <c r="CEO163" s="118"/>
      <c r="CES163" s="118"/>
      <c r="CEW163" s="118"/>
      <c r="CFA163" s="118"/>
      <c r="CFE163" s="118"/>
      <c r="CFI163" s="118"/>
      <c r="CFM163" s="118"/>
      <c r="CFQ163" s="118"/>
      <c r="CFU163" s="118"/>
      <c r="CFY163" s="118"/>
      <c r="CGC163" s="118"/>
      <c r="CGG163" s="118"/>
      <c r="CGK163" s="118"/>
      <c r="CGO163" s="118"/>
      <c r="CGS163" s="118"/>
      <c r="CGW163" s="118"/>
      <c r="CHA163" s="118"/>
      <c r="CHE163" s="118"/>
      <c r="CHI163" s="118"/>
      <c r="CHM163" s="118"/>
      <c r="CHQ163" s="118"/>
      <c r="CHU163" s="118"/>
      <c r="CHY163" s="118"/>
      <c r="CIC163" s="118"/>
      <c r="CIG163" s="118"/>
      <c r="CIK163" s="118"/>
      <c r="CIO163" s="118"/>
      <c r="CIS163" s="118"/>
      <c r="CIW163" s="118"/>
      <c r="CJA163" s="118"/>
      <c r="CJE163" s="118"/>
      <c r="CJI163" s="118"/>
      <c r="CJM163" s="118"/>
      <c r="CJQ163" s="118"/>
      <c r="CJU163" s="118"/>
      <c r="CJY163" s="118"/>
      <c r="CKC163" s="118"/>
      <c r="CKG163" s="118"/>
      <c r="CKK163" s="118"/>
      <c r="CKO163" s="118"/>
      <c r="CKS163" s="118"/>
      <c r="CKW163" s="118"/>
      <c r="CLA163" s="118"/>
      <c r="CLE163" s="118"/>
      <c r="CLI163" s="118"/>
      <c r="CLM163" s="118"/>
      <c r="CLQ163" s="118"/>
      <c r="CLU163" s="118"/>
      <c r="CLY163" s="118"/>
      <c r="CMC163" s="118"/>
      <c r="CMG163" s="118"/>
      <c r="CMK163" s="118"/>
      <c r="CMO163" s="118"/>
      <c r="CMS163" s="118"/>
      <c r="CMW163" s="118"/>
      <c r="CNA163" s="118"/>
      <c r="CNE163" s="118"/>
      <c r="CNI163" s="118"/>
      <c r="CNM163" s="118"/>
      <c r="CNQ163" s="118"/>
      <c r="CNU163" s="118"/>
      <c r="CNY163" s="118"/>
      <c r="COC163" s="118"/>
      <c r="COG163" s="118"/>
      <c r="COK163" s="118"/>
      <c r="COO163" s="118"/>
      <c r="COS163" s="118"/>
      <c r="COW163" s="118"/>
      <c r="CPA163" s="118"/>
      <c r="CPE163" s="118"/>
      <c r="CPI163" s="118"/>
      <c r="CPM163" s="118"/>
      <c r="CPQ163" s="118"/>
      <c r="CPU163" s="118"/>
      <c r="CPY163" s="118"/>
      <c r="CQC163" s="118"/>
      <c r="CQG163" s="118"/>
      <c r="CQK163" s="118"/>
      <c r="CQO163" s="118"/>
      <c r="CQS163" s="118"/>
      <c r="CQW163" s="118"/>
      <c r="CRA163" s="118"/>
      <c r="CRE163" s="118"/>
      <c r="CRI163" s="118"/>
      <c r="CRM163" s="118"/>
      <c r="CRQ163" s="118"/>
      <c r="CRU163" s="118"/>
      <c r="CRY163" s="118"/>
      <c r="CSC163" s="118"/>
      <c r="CSG163" s="118"/>
      <c r="CSK163" s="118"/>
      <c r="CSO163" s="118"/>
      <c r="CSS163" s="118"/>
      <c r="CSW163" s="118"/>
      <c r="CTA163" s="118"/>
      <c r="CTE163" s="118"/>
      <c r="CTI163" s="118"/>
      <c r="CTM163" s="118"/>
      <c r="CTQ163" s="118"/>
      <c r="CTU163" s="118"/>
      <c r="CTY163" s="118"/>
      <c r="CUC163" s="118"/>
      <c r="CUG163" s="118"/>
      <c r="CUK163" s="118"/>
      <c r="CUO163" s="118"/>
      <c r="CUS163" s="118"/>
      <c r="CUW163" s="118"/>
      <c r="CVA163" s="118"/>
      <c r="CVE163" s="118"/>
      <c r="CVI163" s="118"/>
      <c r="CVM163" s="118"/>
      <c r="CVQ163" s="118"/>
      <c r="CVU163" s="118"/>
      <c r="CVY163" s="118"/>
      <c r="CWC163" s="118"/>
      <c r="CWG163" s="118"/>
      <c r="CWK163" s="118"/>
      <c r="CWO163" s="118"/>
      <c r="CWS163" s="118"/>
      <c r="CWW163" s="118"/>
      <c r="CXA163" s="118"/>
      <c r="CXE163" s="118"/>
      <c r="CXI163" s="118"/>
      <c r="CXM163" s="118"/>
      <c r="CXQ163" s="118"/>
      <c r="CXU163" s="118"/>
      <c r="CXY163" s="118"/>
      <c r="CYC163" s="118"/>
      <c r="CYG163" s="118"/>
      <c r="CYK163" s="118"/>
      <c r="CYO163" s="118"/>
      <c r="CYS163" s="118"/>
      <c r="CYW163" s="118"/>
      <c r="CZA163" s="118"/>
      <c r="CZE163" s="118"/>
      <c r="CZI163" s="118"/>
      <c r="CZM163" s="118"/>
      <c r="CZQ163" s="118"/>
      <c r="CZU163" s="118"/>
      <c r="CZY163" s="118"/>
      <c r="DAC163" s="118"/>
      <c r="DAG163" s="118"/>
      <c r="DAK163" s="118"/>
      <c r="DAO163" s="118"/>
      <c r="DAS163" s="118"/>
      <c r="DAW163" s="118"/>
      <c r="DBA163" s="118"/>
      <c r="DBE163" s="118"/>
      <c r="DBI163" s="118"/>
      <c r="DBM163" s="118"/>
      <c r="DBQ163" s="118"/>
      <c r="DBU163" s="118"/>
      <c r="DBY163" s="118"/>
      <c r="DCC163" s="118"/>
      <c r="DCG163" s="118"/>
      <c r="DCK163" s="118"/>
      <c r="DCO163" s="118"/>
      <c r="DCS163" s="118"/>
      <c r="DCW163" s="118"/>
      <c r="DDA163" s="118"/>
      <c r="DDE163" s="118"/>
      <c r="DDI163" s="118"/>
      <c r="DDM163" s="118"/>
      <c r="DDQ163" s="118"/>
      <c r="DDU163" s="118"/>
      <c r="DDY163" s="118"/>
      <c r="DEC163" s="118"/>
      <c r="DEG163" s="118"/>
      <c r="DEK163" s="118"/>
      <c r="DEO163" s="118"/>
      <c r="DES163" s="118"/>
      <c r="DEW163" s="118"/>
      <c r="DFA163" s="118"/>
      <c r="DFE163" s="118"/>
      <c r="DFI163" s="118"/>
      <c r="DFM163" s="118"/>
      <c r="DFQ163" s="118"/>
      <c r="DFU163" s="118"/>
      <c r="DFY163" s="118"/>
      <c r="DGC163" s="118"/>
      <c r="DGG163" s="118"/>
      <c r="DGK163" s="118"/>
      <c r="DGO163" s="118"/>
      <c r="DGS163" s="118"/>
      <c r="DGW163" s="118"/>
      <c r="DHA163" s="118"/>
      <c r="DHE163" s="118"/>
      <c r="DHI163" s="118"/>
      <c r="DHM163" s="118"/>
      <c r="DHQ163" s="118"/>
      <c r="DHU163" s="118"/>
      <c r="DHY163" s="118"/>
      <c r="DIC163" s="118"/>
      <c r="DIG163" s="118"/>
      <c r="DIK163" s="118"/>
      <c r="DIO163" s="118"/>
      <c r="DIS163" s="118"/>
      <c r="DIW163" s="118"/>
      <c r="DJA163" s="118"/>
      <c r="DJE163" s="118"/>
      <c r="DJI163" s="118"/>
      <c r="DJM163" s="118"/>
      <c r="DJQ163" s="118"/>
      <c r="DJU163" s="118"/>
      <c r="DJY163" s="118"/>
      <c r="DKC163" s="118"/>
      <c r="DKG163" s="118"/>
      <c r="DKK163" s="118"/>
      <c r="DKO163" s="118"/>
      <c r="DKS163" s="118"/>
      <c r="DKW163" s="118"/>
      <c r="DLA163" s="118"/>
      <c r="DLE163" s="118"/>
      <c r="DLI163" s="118"/>
      <c r="DLM163" s="118"/>
      <c r="DLQ163" s="118"/>
      <c r="DLU163" s="118"/>
      <c r="DLY163" s="118"/>
      <c r="DMC163" s="118"/>
      <c r="DMG163" s="118"/>
      <c r="DMK163" s="118"/>
      <c r="DMO163" s="118"/>
      <c r="DMS163" s="118"/>
      <c r="DMW163" s="118"/>
      <c r="DNA163" s="118"/>
      <c r="DNE163" s="118"/>
      <c r="DNI163" s="118"/>
      <c r="DNM163" s="118"/>
      <c r="DNQ163" s="118"/>
      <c r="DNU163" s="118"/>
      <c r="DNY163" s="118"/>
      <c r="DOC163" s="118"/>
      <c r="DOG163" s="118"/>
      <c r="DOK163" s="118"/>
      <c r="DOO163" s="118"/>
      <c r="DOS163" s="118"/>
      <c r="DOW163" s="118"/>
      <c r="DPA163" s="118"/>
      <c r="DPE163" s="118"/>
      <c r="DPI163" s="118"/>
      <c r="DPM163" s="118"/>
      <c r="DPQ163" s="118"/>
      <c r="DPU163" s="118"/>
      <c r="DPY163" s="118"/>
      <c r="DQC163" s="118"/>
      <c r="DQG163" s="118"/>
      <c r="DQK163" s="118"/>
      <c r="DQO163" s="118"/>
      <c r="DQS163" s="118"/>
      <c r="DQW163" s="118"/>
      <c r="DRA163" s="118"/>
      <c r="DRE163" s="118"/>
      <c r="DRI163" s="118"/>
      <c r="DRM163" s="118"/>
      <c r="DRQ163" s="118"/>
      <c r="DRU163" s="118"/>
      <c r="DRY163" s="118"/>
      <c r="DSC163" s="118"/>
      <c r="DSG163" s="118"/>
      <c r="DSK163" s="118"/>
      <c r="DSO163" s="118"/>
      <c r="DSS163" s="118"/>
      <c r="DSW163" s="118"/>
      <c r="DTA163" s="118"/>
      <c r="DTE163" s="118"/>
      <c r="DTI163" s="118"/>
      <c r="DTM163" s="118"/>
      <c r="DTQ163" s="118"/>
      <c r="DTU163" s="118"/>
      <c r="DTY163" s="118"/>
      <c r="DUC163" s="118"/>
      <c r="DUG163" s="118"/>
      <c r="DUK163" s="118"/>
      <c r="DUO163" s="118"/>
      <c r="DUS163" s="118"/>
      <c r="DUW163" s="118"/>
      <c r="DVA163" s="118"/>
      <c r="DVE163" s="118"/>
      <c r="DVI163" s="118"/>
      <c r="DVM163" s="118"/>
      <c r="DVQ163" s="118"/>
      <c r="DVU163" s="118"/>
      <c r="DVY163" s="118"/>
      <c r="DWC163" s="118"/>
      <c r="DWG163" s="118"/>
      <c r="DWK163" s="118"/>
      <c r="DWO163" s="118"/>
      <c r="DWS163" s="118"/>
      <c r="DWW163" s="118"/>
      <c r="DXA163" s="118"/>
      <c r="DXE163" s="118"/>
      <c r="DXI163" s="118"/>
      <c r="DXM163" s="118"/>
      <c r="DXQ163" s="118"/>
      <c r="DXU163" s="118"/>
      <c r="DXY163" s="118"/>
      <c r="DYC163" s="118"/>
      <c r="DYG163" s="118"/>
      <c r="DYK163" s="118"/>
      <c r="DYO163" s="118"/>
      <c r="DYS163" s="118"/>
      <c r="DYW163" s="118"/>
      <c r="DZA163" s="118"/>
      <c r="DZE163" s="118"/>
      <c r="DZI163" s="118"/>
      <c r="DZM163" s="118"/>
      <c r="DZQ163" s="118"/>
      <c r="DZU163" s="118"/>
      <c r="DZY163" s="118"/>
      <c r="EAC163" s="118"/>
      <c r="EAG163" s="118"/>
      <c r="EAK163" s="118"/>
      <c r="EAO163" s="118"/>
      <c r="EAS163" s="118"/>
      <c r="EAW163" s="118"/>
      <c r="EBA163" s="118"/>
      <c r="EBE163" s="118"/>
      <c r="EBI163" s="118"/>
      <c r="EBM163" s="118"/>
      <c r="EBQ163" s="118"/>
      <c r="EBU163" s="118"/>
      <c r="EBY163" s="118"/>
      <c r="ECC163" s="118"/>
      <c r="ECG163" s="118"/>
      <c r="ECK163" s="118"/>
      <c r="ECO163" s="118"/>
      <c r="ECS163" s="118"/>
      <c r="ECW163" s="118"/>
      <c r="EDA163" s="118"/>
      <c r="EDE163" s="118"/>
      <c r="EDI163" s="118"/>
      <c r="EDM163" s="118"/>
      <c r="EDQ163" s="118"/>
      <c r="EDU163" s="118"/>
      <c r="EDY163" s="118"/>
      <c r="EEC163" s="118"/>
      <c r="EEG163" s="118"/>
      <c r="EEK163" s="118"/>
      <c r="EEO163" s="118"/>
      <c r="EES163" s="118"/>
      <c r="EEW163" s="118"/>
      <c r="EFA163" s="118"/>
      <c r="EFE163" s="118"/>
      <c r="EFI163" s="118"/>
      <c r="EFM163" s="118"/>
      <c r="EFQ163" s="118"/>
      <c r="EFU163" s="118"/>
      <c r="EFY163" s="118"/>
      <c r="EGC163" s="118"/>
      <c r="EGG163" s="118"/>
      <c r="EGK163" s="118"/>
      <c r="EGO163" s="118"/>
      <c r="EGS163" s="118"/>
      <c r="EGW163" s="118"/>
      <c r="EHA163" s="118"/>
      <c r="EHE163" s="118"/>
      <c r="EHI163" s="118"/>
      <c r="EHM163" s="118"/>
      <c r="EHQ163" s="118"/>
      <c r="EHU163" s="118"/>
      <c r="EHY163" s="118"/>
      <c r="EIC163" s="118"/>
      <c r="EIG163" s="118"/>
      <c r="EIK163" s="118"/>
      <c r="EIO163" s="118"/>
      <c r="EIS163" s="118"/>
      <c r="EIW163" s="118"/>
      <c r="EJA163" s="118"/>
      <c r="EJE163" s="118"/>
      <c r="EJI163" s="118"/>
      <c r="EJM163" s="118"/>
      <c r="EJQ163" s="118"/>
      <c r="EJU163" s="118"/>
      <c r="EJY163" s="118"/>
      <c r="EKC163" s="118"/>
      <c r="EKG163" s="118"/>
      <c r="EKK163" s="118"/>
      <c r="EKO163" s="118"/>
      <c r="EKS163" s="118"/>
      <c r="EKW163" s="118"/>
      <c r="ELA163" s="118"/>
      <c r="ELE163" s="118"/>
      <c r="ELI163" s="118"/>
      <c r="ELM163" s="118"/>
      <c r="ELQ163" s="118"/>
      <c r="ELU163" s="118"/>
      <c r="ELY163" s="118"/>
      <c r="EMC163" s="118"/>
      <c r="EMG163" s="118"/>
      <c r="EMK163" s="118"/>
      <c r="EMO163" s="118"/>
      <c r="EMS163" s="118"/>
      <c r="EMW163" s="118"/>
      <c r="ENA163" s="118"/>
      <c r="ENE163" s="118"/>
      <c r="ENI163" s="118"/>
      <c r="ENM163" s="118"/>
      <c r="ENQ163" s="118"/>
      <c r="ENU163" s="118"/>
      <c r="ENY163" s="118"/>
      <c r="EOC163" s="118"/>
      <c r="EOG163" s="118"/>
      <c r="EOK163" s="118"/>
      <c r="EOO163" s="118"/>
      <c r="EOS163" s="118"/>
      <c r="EOW163" s="118"/>
      <c r="EPA163" s="118"/>
      <c r="EPE163" s="118"/>
      <c r="EPI163" s="118"/>
      <c r="EPM163" s="118"/>
      <c r="EPQ163" s="118"/>
      <c r="EPU163" s="118"/>
      <c r="EPY163" s="118"/>
      <c r="EQC163" s="118"/>
      <c r="EQG163" s="118"/>
      <c r="EQK163" s="118"/>
      <c r="EQO163" s="118"/>
      <c r="EQS163" s="118"/>
      <c r="EQW163" s="118"/>
      <c r="ERA163" s="118"/>
      <c r="ERE163" s="118"/>
      <c r="ERI163" s="118"/>
      <c r="ERM163" s="118"/>
      <c r="ERQ163" s="118"/>
      <c r="ERU163" s="118"/>
      <c r="ERY163" s="118"/>
      <c r="ESC163" s="118"/>
      <c r="ESG163" s="118"/>
      <c r="ESK163" s="118"/>
      <c r="ESO163" s="118"/>
      <c r="ESS163" s="118"/>
      <c r="ESW163" s="118"/>
      <c r="ETA163" s="118"/>
      <c r="ETE163" s="118"/>
      <c r="ETI163" s="118"/>
      <c r="ETM163" s="118"/>
      <c r="ETQ163" s="118"/>
      <c r="ETU163" s="118"/>
      <c r="ETY163" s="118"/>
      <c r="EUC163" s="118"/>
      <c r="EUG163" s="118"/>
      <c r="EUK163" s="118"/>
      <c r="EUO163" s="118"/>
      <c r="EUS163" s="118"/>
      <c r="EUW163" s="118"/>
      <c r="EVA163" s="118"/>
      <c r="EVE163" s="118"/>
      <c r="EVI163" s="118"/>
      <c r="EVM163" s="118"/>
      <c r="EVQ163" s="118"/>
      <c r="EVU163" s="118"/>
      <c r="EVY163" s="118"/>
      <c r="EWC163" s="118"/>
      <c r="EWG163" s="118"/>
      <c r="EWK163" s="118"/>
      <c r="EWO163" s="118"/>
      <c r="EWS163" s="118"/>
      <c r="EWW163" s="118"/>
      <c r="EXA163" s="118"/>
      <c r="EXE163" s="118"/>
      <c r="EXI163" s="118"/>
      <c r="EXM163" s="118"/>
      <c r="EXQ163" s="118"/>
      <c r="EXU163" s="118"/>
      <c r="EXY163" s="118"/>
      <c r="EYC163" s="118"/>
      <c r="EYG163" s="118"/>
      <c r="EYK163" s="118"/>
      <c r="EYO163" s="118"/>
      <c r="EYS163" s="118"/>
      <c r="EYW163" s="118"/>
      <c r="EZA163" s="118"/>
      <c r="EZE163" s="118"/>
      <c r="EZI163" s="118"/>
      <c r="EZM163" s="118"/>
      <c r="EZQ163" s="118"/>
      <c r="EZU163" s="118"/>
      <c r="EZY163" s="118"/>
      <c r="FAC163" s="118"/>
      <c r="FAG163" s="118"/>
      <c r="FAK163" s="118"/>
      <c r="FAO163" s="118"/>
      <c r="FAS163" s="118"/>
      <c r="FAW163" s="118"/>
      <c r="FBA163" s="118"/>
      <c r="FBE163" s="118"/>
      <c r="FBI163" s="118"/>
      <c r="FBM163" s="118"/>
      <c r="FBQ163" s="118"/>
      <c r="FBU163" s="118"/>
      <c r="FBY163" s="118"/>
      <c r="FCC163" s="118"/>
      <c r="FCG163" s="118"/>
      <c r="FCK163" s="118"/>
      <c r="FCO163" s="118"/>
      <c r="FCS163" s="118"/>
      <c r="FCW163" s="118"/>
      <c r="FDA163" s="118"/>
      <c r="FDE163" s="118"/>
      <c r="FDI163" s="118"/>
      <c r="FDM163" s="118"/>
      <c r="FDQ163" s="118"/>
      <c r="FDU163" s="118"/>
      <c r="FDY163" s="118"/>
      <c r="FEC163" s="118"/>
      <c r="FEG163" s="118"/>
      <c r="FEK163" s="118"/>
      <c r="FEO163" s="118"/>
      <c r="FES163" s="118"/>
      <c r="FEW163" s="118"/>
      <c r="FFA163" s="118"/>
      <c r="FFE163" s="118"/>
      <c r="FFI163" s="118"/>
      <c r="FFM163" s="118"/>
      <c r="FFQ163" s="118"/>
      <c r="FFU163" s="118"/>
      <c r="FFY163" s="118"/>
      <c r="FGC163" s="118"/>
      <c r="FGG163" s="118"/>
      <c r="FGK163" s="118"/>
      <c r="FGO163" s="118"/>
      <c r="FGS163" s="118"/>
      <c r="FGW163" s="118"/>
      <c r="FHA163" s="118"/>
      <c r="FHE163" s="118"/>
      <c r="FHI163" s="118"/>
      <c r="FHM163" s="118"/>
      <c r="FHQ163" s="118"/>
      <c r="FHU163" s="118"/>
      <c r="FHY163" s="118"/>
      <c r="FIC163" s="118"/>
      <c r="FIG163" s="118"/>
      <c r="FIK163" s="118"/>
      <c r="FIO163" s="118"/>
      <c r="FIS163" s="118"/>
      <c r="FIW163" s="118"/>
      <c r="FJA163" s="118"/>
      <c r="FJE163" s="118"/>
      <c r="FJI163" s="118"/>
      <c r="FJM163" s="118"/>
      <c r="FJQ163" s="118"/>
      <c r="FJU163" s="118"/>
      <c r="FJY163" s="118"/>
      <c r="FKC163" s="118"/>
      <c r="FKG163" s="118"/>
      <c r="FKK163" s="118"/>
      <c r="FKO163" s="118"/>
      <c r="FKS163" s="118"/>
      <c r="FKW163" s="118"/>
      <c r="FLA163" s="118"/>
      <c r="FLE163" s="118"/>
      <c r="FLI163" s="118"/>
      <c r="FLM163" s="118"/>
      <c r="FLQ163" s="118"/>
      <c r="FLU163" s="118"/>
      <c r="FLY163" s="118"/>
      <c r="FMC163" s="118"/>
      <c r="FMG163" s="118"/>
      <c r="FMK163" s="118"/>
      <c r="FMO163" s="118"/>
      <c r="FMS163" s="118"/>
      <c r="FMW163" s="118"/>
      <c r="FNA163" s="118"/>
      <c r="FNE163" s="118"/>
      <c r="FNI163" s="118"/>
      <c r="FNM163" s="118"/>
      <c r="FNQ163" s="118"/>
      <c r="FNU163" s="118"/>
      <c r="FNY163" s="118"/>
      <c r="FOC163" s="118"/>
      <c r="FOG163" s="118"/>
      <c r="FOK163" s="118"/>
      <c r="FOO163" s="118"/>
      <c r="FOS163" s="118"/>
      <c r="FOW163" s="118"/>
      <c r="FPA163" s="118"/>
      <c r="FPE163" s="118"/>
      <c r="FPI163" s="118"/>
      <c r="FPM163" s="118"/>
      <c r="FPQ163" s="118"/>
      <c r="FPU163" s="118"/>
      <c r="FPY163" s="118"/>
      <c r="FQC163" s="118"/>
      <c r="FQG163" s="118"/>
      <c r="FQK163" s="118"/>
      <c r="FQO163" s="118"/>
      <c r="FQS163" s="118"/>
      <c r="FQW163" s="118"/>
      <c r="FRA163" s="118"/>
      <c r="FRE163" s="118"/>
      <c r="FRI163" s="118"/>
      <c r="FRM163" s="118"/>
      <c r="FRQ163" s="118"/>
      <c r="FRU163" s="118"/>
      <c r="FRY163" s="118"/>
      <c r="FSC163" s="118"/>
      <c r="FSG163" s="118"/>
      <c r="FSK163" s="118"/>
      <c r="FSO163" s="118"/>
      <c r="FSS163" s="118"/>
      <c r="FSW163" s="118"/>
      <c r="FTA163" s="118"/>
      <c r="FTE163" s="118"/>
      <c r="FTI163" s="118"/>
      <c r="FTM163" s="118"/>
      <c r="FTQ163" s="118"/>
      <c r="FTU163" s="118"/>
      <c r="FTY163" s="118"/>
      <c r="FUC163" s="118"/>
      <c r="FUG163" s="118"/>
      <c r="FUK163" s="118"/>
      <c r="FUO163" s="118"/>
      <c r="FUS163" s="118"/>
      <c r="FUW163" s="118"/>
      <c r="FVA163" s="118"/>
      <c r="FVE163" s="118"/>
      <c r="FVI163" s="118"/>
      <c r="FVM163" s="118"/>
      <c r="FVQ163" s="118"/>
      <c r="FVU163" s="118"/>
      <c r="FVY163" s="118"/>
      <c r="FWC163" s="118"/>
      <c r="FWG163" s="118"/>
      <c r="FWK163" s="118"/>
      <c r="FWO163" s="118"/>
      <c r="FWS163" s="118"/>
      <c r="FWW163" s="118"/>
      <c r="FXA163" s="118"/>
      <c r="FXE163" s="118"/>
      <c r="FXI163" s="118"/>
      <c r="FXM163" s="118"/>
      <c r="FXQ163" s="118"/>
      <c r="FXU163" s="118"/>
      <c r="FXY163" s="118"/>
      <c r="FYC163" s="118"/>
      <c r="FYG163" s="118"/>
      <c r="FYK163" s="118"/>
      <c r="FYO163" s="118"/>
      <c r="FYS163" s="118"/>
      <c r="FYW163" s="118"/>
      <c r="FZA163" s="118"/>
      <c r="FZE163" s="118"/>
      <c r="FZI163" s="118"/>
      <c r="FZM163" s="118"/>
      <c r="FZQ163" s="118"/>
      <c r="FZU163" s="118"/>
      <c r="FZY163" s="118"/>
      <c r="GAC163" s="118"/>
      <c r="GAG163" s="118"/>
      <c r="GAK163" s="118"/>
      <c r="GAO163" s="118"/>
      <c r="GAS163" s="118"/>
      <c r="GAW163" s="118"/>
      <c r="GBA163" s="118"/>
      <c r="GBE163" s="118"/>
      <c r="GBI163" s="118"/>
      <c r="GBM163" s="118"/>
      <c r="GBQ163" s="118"/>
      <c r="GBU163" s="118"/>
      <c r="GBY163" s="118"/>
      <c r="GCC163" s="118"/>
      <c r="GCG163" s="118"/>
      <c r="GCK163" s="118"/>
      <c r="GCO163" s="118"/>
      <c r="GCS163" s="118"/>
      <c r="GCW163" s="118"/>
      <c r="GDA163" s="118"/>
      <c r="GDE163" s="118"/>
      <c r="GDI163" s="118"/>
      <c r="GDM163" s="118"/>
      <c r="GDQ163" s="118"/>
      <c r="GDU163" s="118"/>
      <c r="GDY163" s="118"/>
      <c r="GEC163" s="118"/>
      <c r="GEG163" s="118"/>
      <c r="GEK163" s="118"/>
      <c r="GEO163" s="118"/>
      <c r="GES163" s="118"/>
      <c r="GEW163" s="118"/>
      <c r="GFA163" s="118"/>
      <c r="GFE163" s="118"/>
      <c r="GFI163" s="118"/>
      <c r="GFM163" s="118"/>
      <c r="GFQ163" s="118"/>
      <c r="GFU163" s="118"/>
      <c r="GFY163" s="118"/>
      <c r="GGC163" s="118"/>
      <c r="GGG163" s="118"/>
      <c r="GGK163" s="118"/>
      <c r="GGO163" s="118"/>
      <c r="GGS163" s="118"/>
      <c r="GGW163" s="118"/>
      <c r="GHA163" s="118"/>
      <c r="GHE163" s="118"/>
      <c r="GHI163" s="118"/>
      <c r="GHM163" s="118"/>
      <c r="GHQ163" s="118"/>
      <c r="GHU163" s="118"/>
      <c r="GHY163" s="118"/>
      <c r="GIC163" s="118"/>
      <c r="GIG163" s="118"/>
      <c r="GIK163" s="118"/>
      <c r="GIO163" s="118"/>
      <c r="GIS163" s="118"/>
      <c r="GIW163" s="118"/>
      <c r="GJA163" s="118"/>
      <c r="GJE163" s="118"/>
      <c r="GJI163" s="118"/>
      <c r="GJM163" s="118"/>
      <c r="GJQ163" s="118"/>
      <c r="GJU163" s="118"/>
      <c r="GJY163" s="118"/>
      <c r="GKC163" s="118"/>
      <c r="GKG163" s="118"/>
      <c r="GKK163" s="118"/>
      <c r="GKO163" s="118"/>
      <c r="GKS163" s="118"/>
      <c r="GKW163" s="118"/>
      <c r="GLA163" s="118"/>
      <c r="GLE163" s="118"/>
      <c r="GLI163" s="118"/>
      <c r="GLM163" s="118"/>
      <c r="GLQ163" s="118"/>
      <c r="GLU163" s="118"/>
      <c r="GLY163" s="118"/>
      <c r="GMC163" s="118"/>
      <c r="GMG163" s="118"/>
      <c r="GMK163" s="118"/>
      <c r="GMO163" s="118"/>
      <c r="GMS163" s="118"/>
      <c r="GMW163" s="118"/>
      <c r="GNA163" s="118"/>
      <c r="GNE163" s="118"/>
      <c r="GNI163" s="118"/>
      <c r="GNM163" s="118"/>
      <c r="GNQ163" s="118"/>
      <c r="GNU163" s="118"/>
      <c r="GNY163" s="118"/>
      <c r="GOC163" s="118"/>
      <c r="GOG163" s="118"/>
      <c r="GOK163" s="118"/>
      <c r="GOO163" s="118"/>
      <c r="GOS163" s="118"/>
      <c r="GOW163" s="118"/>
      <c r="GPA163" s="118"/>
      <c r="GPE163" s="118"/>
      <c r="GPI163" s="118"/>
      <c r="GPM163" s="118"/>
      <c r="GPQ163" s="118"/>
      <c r="GPU163" s="118"/>
      <c r="GPY163" s="118"/>
      <c r="GQC163" s="118"/>
      <c r="GQG163" s="118"/>
      <c r="GQK163" s="118"/>
      <c r="GQO163" s="118"/>
      <c r="GQS163" s="118"/>
      <c r="GQW163" s="118"/>
      <c r="GRA163" s="118"/>
      <c r="GRE163" s="118"/>
      <c r="GRI163" s="118"/>
      <c r="GRM163" s="118"/>
      <c r="GRQ163" s="118"/>
      <c r="GRU163" s="118"/>
      <c r="GRY163" s="118"/>
      <c r="GSC163" s="118"/>
      <c r="GSG163" s="118"/>
      <c r="GSK163" s="118"/>
      <c r="GSO163" s="118"/>
      <c r="GSS163" s="118"/>
      <c r="GSW163" s="118"/>
      <c r="GTA163" s="118"/>
      <c r="GTE163" s="118"/>
      <c r="GTI163" s="118"/>
      <c r="GTM163" s="118"/>
      <c r="GTQ163" s="118"/>
      <c r="GTU163" s="118"/>
      <c r="GTY163" s="118"/>
      <c r="GUC163" s="118"/>
      <c r="GUG163" s="118"/>
      <c r="GUK163" s="118"/>
      <c r="GUO163" s="118"/>
      <c r="GUS163" s="118"/>
      <c r="GUW163" s="118"/>
      <c r="GVA163" s="118"/>
      <c r="GVE163" s="118"/>
      <c r="GVI163" s="118"/>
      <c r="GVM163" s="118"/>
      <c r="GVQ163" s="118"/>
      <c r="GVU163" s="118"/>
      <c r="GVY163" s="118"/>
      <c r="GWC163" s="118"/>
      <c r="GWG163" s="118"/>
      <c r="GWK163" s="118"/>
      <c r="GWO163" s="118"/>
      <c r="GWS163" s="118"/>
      <c r="GWW163" s="118"/>
      <c r="GXA163" s="118"/>
      <c r="GXE163" s="118"/>
      <c r="GXI163" s="118"/>
      <c r="GXM163" s="118"/>
      <c r="GXQ163" s="118"/>
      <c r="GXU163" s="118"/>
      <c r="GXY163" s="118"/>
      <c r="GYC163" s="118"/>
      <c r="GYG163" s="118"/>
      <c r="GYK163" s="118"/>
      <c r="GYO163" s="118"/>
      <c r="GYS163" s="118"/>
      <c r="GYW163" s="118"/>
      <c r="GZA163" s="118"/>
      <c r="GZE163" s="118"/>
      <c r="GZI163" s="118"/>
      <c r="GZM163" s="118"/>
      <c r="GZQ163" s="118"/>
      <c r="GZU163" s="118"/>
      <c r="GZY163" s="118"/>
      <c r="HAC163" s="118"/>
      <c r="HAG163" s="118"/>
      <c r="HAK163" s="118"/>
      <c r="HAO163" s="118"/>
      <c r="HAS163" s="118"/>
      <c r="HAW163" s="118"/>
      <c r="HBA163" s="118"/>
      <c r="HBE163" s="118"/>
      <c r="HBI163" s="118"/>
      <c r="HBM163" s="118"/>
      <c r="HBQ163" s="118"/>
      <c r="HBU163" s="118"/>
      <c r="HBY163" s="118"/>
      <c r="HCC163" s="118"/>
      <c r="HCG163" s="118"/>
      <c r="HCK163" s="118"/>
      <c r="HCO163" s="118"/>
      <c r="HCS163" s="118"/>
      <c r="HCW163" s="118"/>
      <c r="HDA163" s="118"/>
      <c r="HDE163" s="118"/>
      <c r="HDI163" s="118"/>
      <c r="HDM163" s="118"/>
      <c r="HDQ163" s="118"/>
      <c r="HDU163" s="118"/>
      <c r="HDY163" s="118"/>
      <c r="HEC163" s="118"/>
      <c r="HEG163" s="118"/>
      <c r="HEK163" s="118"/>
      <c r="HEO163" s="118"/>
      <c r="HES163" s="118"/>
      <c r="HEW163" s="118"/>
      <c r="HFA163" s="118"/>
      <c r="HFE163" s="118"/>
      <c r="HFI163" s="118"/>
      <c r="HFM163" s="118"/>
      <c r="HFQ163" s="118"/>
      <c r="HFU163" s="118"/>
      <c r="HFY163" s="118"/>
      <c r="HGC163" s="118"/>
      <c r="HGG163" s="118"/>
      <c r="HGK163" s="118"/>
      <c r="HGO163" s="118"/>
      <c r="HGS163" s="118"/>
      <c r="HGW163" s="118"/>
      <c r="HHA163" s="118"/>
      <c r="HHE163" s="118"/>
      <c r="HHI163" s="118"/>
      <c r="HHM163" s="118"/>
      <c r="HHQ163" s="118"/>
      <c r="HHU163" s="118"/>
      <c r="HHY163" s="118"/>
      <c r="HIC163" s="118"/>
      <c r="HIG163" s="118"/>
      <c r="HIK163" s="118"/>
      <c r="HIO163" s="118"/>
      <c r="HIS163" s="118"/>
      <c r="HIW163" s="118"/>
      <c r="HJA163" s="118"/>
      <c r="HJE163" s="118"/>
      <c r="HJI163" s="118"/>
      <c r="HJM163" s="118"/>
      <c r="HJQ163" s="118"/>
      <c r="HJU163" s="118"/>
      <c r="HJY163" s="118"/>
      <c r="HKC163" s="118"/>
      <c r="HKG163" s="118"/>
      <c r="HKK163" s="118"/>
      <c r="HKO163" s="118"/>
      <c r="HKS163" s="118"/>
      <c r="HKW163" s="118"/>
      <c r="HLA163" s="118"/>
      <c r="HLE163" s="118"/>
      <c r="HLI163" s="118"/>
      <c r="HLM163" s="118"/>
      <c r="HLQ163" s="118"/>
      <c r="HLU163" s="118"/>
      <c r="HLY163" s="118"/>
      <c r="HMC163" s="118"/>
      <c r="HMG163" s="118"/>
      <c r="HMK163" s="118"/>
      <c r="HMO163" s="118"/>
      <c r="HMS163" s="118"/>
      <c r="HMW163" s="118"/>
      <c r="HNA163" s="118"/>
      <c r="HNE163" s="118"/>
      <c r="HNI163" s="118"/>
      <c r="HNM163" s="118"/>
      <c r="HNQ163" s="118"/>
      <c r="HNU163" s="118"/>
      <c r="HNY163" s="118"/>
      <c r="HOC163" s="118"/>
      <c r="HOG163" s="118"/>
      <c r="HOK163" s="118"/>
      <c r="HOO163" s="118"/>
      <c r="HOS163" s="118"/>
      <c r="HOW163" s="118"/>
      <c r="HPA163" s="118"/>
      <c r="HPE163" s="118"/>
      <c r="HPI163" s="118"/>
      <c r="HPM163" s="118"/>
      <c r="HPQ163" s="118"/>
      <c r="HPU163" s="118"/>
      <c r="HPY163" s="118"/>
      <c r="HQC163" s="118"/>
      <c r="HQG163" s="118"/>
      <c r="HQK163" s="118"/>
      <c r="HQO163" s="118"/>
      <c r="HQS163" s="118"/>
      <c r="HQW163" s="118"/>
      <c r="HRA163" s="118"/>
      <c r="HRE163" s="118"/>
      <c r="HRI163" s="118"/>
      <c r="HRM163" s="118"/>
      <c r="HRQ163" s="118"/>
      <c r="HRU163" s="118"/>
      <c r="HRY163" s="118"/>
      <c r="HSC163" s="118"/>
      <c r="HSG163" s="118"/>
      <c r="HSK163" s="118"/>
      <c r="HSO163" s="118"/>
      <c r="HSS163" s="118"/>
      <c r="HSW163" s="118"/>
      <c r="HTA163" s="118"/>
      <c r="HTE163" s="118"/>
      <c r="HTI163" s="118"/>
      <c r="HTM163" s="118"/>
      <c r="HTQ163" s="118"/>
      <c r="HTU163" s="118"/>
      <c r="HTY163" s="118"/>
      <c r="HUC163" s="118"/>
      <c r="HUG163" s="118"/>
      <c r="HUK163" s="118"/>
      <c r="HUO163" s="118"/>
      <c r="HUS163" s="118"/>
      <c r="HUW163" s="118"/>
      <c r="HVA163" s="118"/>
      <c r="HVE163" s="118"/>
      <c r="HVI163" s="118"/>
      <c r="HVM163" s="118"/>
      <c r="HVQ163" s="118"/>
      <c r="HVU163" s="118"/>
      <c r="HVY163" s="118"/>
      <c r="HWC163" s="118"/>
      <c r="HWG163" s="118"/>
      <c r="HWK163" s="118"/>
      <c r="HWO163" s="118"/>
      <c r="HWS163" s="118"/>
      <c r="HWW163" s="118"/>
      <c r="HXA163" s="118"/>
      <c r="HXE163" s="118"/>
      <c r="HXI163" s="118"/>
      <c r="HXM163" s="118"/>
      <c r="HXQ163" s="118"/>
      <c r="HXU163" s="118"/>
      <c r="HXY163" s="118"/>
      <c r="HYC163" s="118"/>
      <c r="HYG163" s="118"/>
      <c r="HYK163" s="118"/>
      <c r="HYO163" s="118"/>
      <c r="HYS163" s="118"/>
      <c r="HYW163" s="118"/>
      <c r="HZA163" s="118"/>
      <c r="HZE163" s="118"/>
      <c r="HZI163" s="118"/>
      <c r="HZM163" s="118"/>
      <c r="HZQ163" s="118"/>
      <c r="HZU163" s="118"/>
      <c r="HZY163" s="118"/>
      <c r="IAC163" s="118"/>
      <c r="IAG163" s="118"/>
      <c r="IAK163" s="118"/>
      <c r="IAO163" s="118"/>
      <c r="IAS163" s="118"/>
      <c r="IAW163" s="118"/>
      <c r="IBA163" s="118"/>
      <c r="IBE163" s="118"/>
      <c r="IBI163" s="118"/>
      <c r="IBM163" s="118"/>
      <c r="IBQ163" s="118"/>
      <c r="IBU163" s="118"/>
      <c r="IBY163" s="118"/>
      <c r="ICC163" s="118"/>
      <c r="ICG163" s="118"/>
      <c r="ICK163" s="118"/>
      <c r="ICO163" s="118"/>
      <c r="ICS163" s="118"/>
      <c r="ICW163" s="118"/>
      <c r="IDA163" s="118"/>
      <c r="IDE163" s="118"/>
      <c r="IDI163" s="118"/>
      <c r="IDM163" s="118"/>
      <c r="IDQ163" s="118"/>
      <c r="IDU163" s="118"/>
      <c r="IDY163" s="118"/>
      <c r="IEC163" s="118"/>
      <c r="IEG163" s="118"/>
      <c r="IEK163" s="118"/>
      <c r="IEO163" s="118"/>
      <c r="IES163" s="118"/>
      <c r="IEW163" s="118"/>
      <c r="IFA163" s="118"/>
      <c r="IFE163" s="118"/>
      <c r="IFI163" s="118"/>
      <c r="IFM163" s="118"/>
      <c r="IFQ163" s="118"/>
      <c r="IFU163" s="118"/>
      <c r="IFY163" s="118"/>
      <c r="IGC163" s="118"/>
      <c r="IGG163" s="118"/>
      <c r="IGK163" s="118"/>
      <c r="IGO163" s="118"/>
      <c r="IGS163" s="118"/>
      <c r="IGW163" s="118"/>
      <c r="IHA163" s="118"/>
      <c r="IHE163" s="118"/>
      <c r="IHI163" s="118"/>
      <c r="IHM163" s="118"/>
      <c r="IHQ163" s="118"/>
      <c r="IHU163" s="118"/>
      <c r="IHY163" s="118"/>
      <c r="IIC163" s="118"/>
      <c r="IIG163" s="118"/>
      <c r="IIK163" s="118"/>
      <c r="IIO163" s="118"/>
      <c r="IIS163" s="118"/>
      <c r="IIW163" s="118"/>
      <c r="IJA163" s="118"/>
      <c r="IJE163" s="118"/>
      <c r="IJI163" s="118"/>
      <c r="IJM163" s="118"/>
      <c r="IJQ163" s="118"/>
      <c r="IJU163" s="118"/>
      <c r="IJY163" s="118"/>
      <c r="IKC163" s="118"/>
      <c r="IKG163" s="118"/>
      <c r="IKK163" s="118"/>
      <c r="IKO163" s="118"/>
      <c r="IKS163" s="118"/>
      <c r="IKW163" s="118"/>
      <c r="ILA163" s="118"/>
      <c r="ILE163" s="118"/>
      <c r="ILI163" s="118"/>
      <c r="ILM163" s="118"/>
      <c r="ILQ163" s="118"/>
      <c r="ILU163" s="118"/>
      <c r="ILY163" s="118"/>
      <c r="IMC163" s="118"/>
      <c r="IMG163" s="118"/>
      <c r="IMK163" s="118"/>
      <c r="IMO163" s="118"/>
      <c r="IMS163" s="118"/>
      <c r="IMW163" s="118"/>
      <c r="INA163" s="118"/>
      <c r="INE163" s="118"/>
      <c r="INI163" s="118"/>
      <c r="INM163" s="118"/>
      <c r="INQ163" s="118"/>
      <c r="INU163" s="118"/>
      <c r="INY163" s="118"/>
      <c r="IOC163" s="118"/>
      <c r="IOG163" s="118"/>
      <c r="IOK163" s="118"/>
      <c r="IOO163" s="118"/>
      <c r="IOS163" s="118"/>
      <c r="IOW163" s="118"/>
      <c r="IPA163" s="118"/>
      <c r="IPE163" s="118"/>
      <c r="IPI163" s="118"/>
      <c r="IPM163" s="118"/>
      <c r="IPQ163" s="118"/>
      <c r="IPU163" s="118"/>
      <c r="IPY163" s="118"/>
      <c r="IQC163" s="118"/>
      <c r="IQG163" s="118"/>
      <c r="IQK163" s="118"/>
      <c r="IQO163" s="118"/>
      <c r="IQS163" s="118"/>
      <c r="IQW163" s="118"/>
      <c r="IRA163" s="118"/>
      <c r="IRE163" s="118"/>
      <c r="IRI163" s="118"/>
      <c r="IRM163" s="118"/>
      <c r="IRQ163" s="118"/>
      <c r="IRU163" s="118"/>
      <c r="IRY163" s="118"/>
      <c r="ISC163" s="118"/>
      <c r="ISG163" s="118"/>
      <c r="ISK163" s="118"/>
      <c r="ISO163" s="118"/>
      <c r="ISS163" s="118"/>
      <c r="ISW163" s="118"/>
      <c r="ITA163" s="118"/>
      <c r="ITE163" s="118"/>
      <c r="ITI163" s="118"/>
      <c r="ITM163" s="118"/>
      <c r="ITQ163" s="118"/>
      <c r="ITU163" s="118"/>
      <c r="ITY163" s="118"/>
      <c r="IUC163" s="118"/>
      <c r="IUG163" s="118"/>
      <c r="IUK163" s="118"/>
      <c r="IUO163" s="118"/>
      <c r="IUS163" s="118"/>
      <c r="IUW163" s="118"/>
      <c r="IVA163" s="118"/>
      <c r="IVE163" s="118"/>
      <c r="IVI163" s="118"/>
      <c r="IVM163" s="118"/>
      <c r="IVQ163" s="118"/>
      <c r="IVU163" s="118"/>
      <c r="IVY163" s="118"/>
      <c r="IWC163" s="118"/>
      <c r="IWG163" s="118"/>
      <c r="IWK163" s="118"/>
      <c r="IWO163" s="118"/>
      <c r="IWS163" s="118"/>
      <c r="IWW163" s="118"/>
      <c r="IXA163" s="118"/>
      <c r="IXE163" s="118"/>
      <c r="IXI163" s="118"/>
      <c r="IXM163" s="118"/>
      <c r="IXQ163" s="118"/>
      <c r="IXU163" s="118"/>
      <c r="IXY163" s="118"/>
      <c r="IYC163" s="118"/>
      <c r="IYG163" s="118"/>
      <c r="IYK163" s="118"/>
      <c r="IYO163" s="118"/>
      <c r="IYS163" s="118"/>
      <c r="IYW163" s="118"/>
      <c r="IZA163" s="118"/>
      <c r="IZE163" s="118"/>
      <c r="IZI163" s="118"/>
      <c r="IZM163" s="118"/>
      <c r="IZQ163" s="118"/>
      <c r="IZU163" s="118"/>
      <c r="IZY163" s="118"/>
      <c r="JAC163" s="118"/>
      <c r="JAG163" s="118"/>
      <c r="JAK163" s="118"/>
      <c r="JAO163" s="118"/>
      <c r="JAS163" s="118"/>
      <c r="JAW163" s="118"/>
      <c r="JBA163" s="118"/>
      <c r="JBE163" s="118"/>
      <c r="JBI163" s="118"/>
      <c r="JBM163" s="118"/>
      <c r="JBQ163" s="118"/>
      <c r="JBU163" s="118"/>
      <c r="JBY163" s="118"/>
      <c r="JCC163" s="118"/>
      <c r="JCG163" s="118"/>
      <c r="JCK163" s="118"/>
      <c r="JCO163" s="118"/>
      <c r="JCS163" s="118"/>
      <c r="JCW163" s="118"/>
      <c r="JDA163" s="118"/>
      <c r="JDE163" s="118"/>
      <c r="JDI163" s="118"/>
      <c r="JDM163" s="118"/>
      <c r="JDQ163" s="118"/>
      <c r="JDU163" s="118"/>
      <c r="JDY163" s="118"/>
      <c r="JEC163" s="118"/>
      <c r="JEG163" s="118"/>
      <c r="JEK163" s="118"/>
      <c r="JEO163" s="118"/>
      <c r="JES163" s="118"/>
      <c r="JEW163" s="118"/>
      <c r="JFA163" s="118"/>
      <c r="JFE163" s="118"/>
      <c r="JFI163" s="118"/>
      <c r="JFM163" s="118"/>
      <c r="JFQ163" s="118"/>
      <c r="JFU163" s="118"/>
      <c r="JFY163" s="118"/>
      <c r="JGC163" s="118"/>
      <c r="JGG163" s="118"/>
      <c r="JGK163" s="118"/>
      <c r="JGO163" s="118"/>
      <c r="JGS163" s="118"/>
      <c r="JGW163" s="118"/>
      <c r="JHA163" s="118"/>
      <c r="JHE163" s="118"/>
      <c r="JHI163" s="118"/>
      <c r="JHM163" s="118"/>
      <c r="JHQ163" s="118"/>
      <c r="JHU163" s="118"/>
      <c r="JHY163" s="118"/>
      <c r="JIC163" s="118"/>
      <c r="JIG163" s="118"/>
      <c r="JIK163" s="118"/>
      <c r="JIO163" s="118"/>
      <c r="JIS163" s="118"/>
      <c r="JIW163" s="118"/>
      <c r="JJA163" s="118"/>
      <c r="JJE163" s="118"/>
      <c r="JJI163" s="118"/>
      <c r="JJM163" s="118"/>
      <c r="JJQ163" s="118"/>
      <c r="JJU163" s="118"/>
      <c r="JJY163" s="118"/>
      <c r="JKC163" s="118"/>
      <c r="JKG163" s="118"/>
      <c r="JKK163" s="118"/>
      <c r="JKO163" s="118"/>
      <c r="JKS163" s="118"/>
      <c r="JKW163" s="118"/>
      <c r="JLA163" s="118"/>
      <c r="JLE163" s="118"/>
      <c r="JLI163" s="118"/>
      <c r="JLM163" s="118"/>
      <c r="JLQ163" s="118"/>
      <c r="JLU163" s="118"/>
      <c r="JLY163" s="118"/>
      <c r="JMC163" s="118"/>
      <c r="JMG163" s="118"/>
      <c r="JMK163" s="118"/>
      <c r="JMO163" s="118"/>
      <c r="JMS163" s="118"/>
      <c r="JMW163" s="118"/>
      <c r="JNA163" s="118"/>
      <c r="JNE163" s="118"/>
      <c r="JNI163" s="118"/>
      <c r="JNM163" s="118"/>
      <c r="JNQ163" s="118"/>
      <c r="JNU163" s="118"/>
      <c r="JNY163" s="118"/>
      <c r="JOC163" s="118"/>
      <c r="JOG163" s="118"/>
      <c r="JOK163" s="118"/>
      <c r="JOO163" s="118"/>
      <c r="JOS163" s="118"/>
      <c r="JOW163" s="118"/>
      <c r="JPA163" s="118"/>
      <c r="JPE163" s="118"/>
      <c r="JPI163" s="118"/>
      <c r="JPM163" s="118"/>
      <c r="JPQ163" s="118"/>
      <c r="JPU163" s="118"/>
      <c r="JPY163" s="118"/>
      <c r="JQC163" s="118"/>
      <c r="JQG163" s="118"/>
      <c r="JQK163" s="118"/>
      <c r="JQO163" s="118"/>
      <c r="JQS163" s="118"/>
      <c r="JQW163" s="118"/>
      <c r="JRA163" s="118"/>
      <c r="JRE163" s="118"/>
      <c r="JRI163" s="118"/>
      <c r="JRM163" s="118"/>
      <c r="JRQ163" s="118"/>
      <c r="JRU163" s="118"/>
      <c r="JRY163" s="118"/>
      <c r="JSC163" s="118"/>
      <c r="JSG163" s="118"/>
      <c r="JSK163" s="118"/>
      <c r="JSO163" s="118"/>
      <c r="JSS163" s="118"/>
      <c r="JSW163" s="118"/>
      <c r="JTA163" s="118"/>
      <c r="JTE163" s="118"/>
      <c r="JTI163" s="118"/>
      <c r="JTM163" s="118"/>
      <c r="JTQ163" s="118"/>
      <c r="JTU163" s="118"/>
      <c r="JTY163" s="118"/>
      <c r="JUC163" s="118"/>
      <c r="JUG163" s="118"/>
      <c r="JUK163" s="118"/>
      <c r="JUO163" s="118"/>
      <c r="JUS163" s="118"/>
      <c r="JUW163" s="118"/>
      <c r="JVA163" s="118"/>
      <c r="JVE163" s="118"/>
      <c r="JVI163" s="118"/>
      <c r="JVM163" s="118"/>
      <c r="JVQ163" s="118"/>
      <c r="JVU163" s="118"/>
      <c r="JVY163" s="118"/>
      <c r="JWC163" s="118"/>
      <c r="JWG163" s="118"/>
      <c r="JWK163" s="118"/>
      <c r="JWO163" s="118"/>
      <c r="JWS163" s="118"/>
      <c r="JWW163" s="118"/>
      <c r="JXA163" s="118"/>
      <c r="JXE163" s="118"/>
      <c r="JXI163" s="118"/>
      <c r="JXM163" s="118"/>
      <c r="JXQ163" s="118"/>
      <c r="JXU163" s="118"/>
      <c r="JXY163" s="118"/>
      <c r="JYC163" s="118"/>
      <c r="JYG163" s="118"/>
      <c r="JYK163" s="118"/>
      <c r="JYO163" s="118"/>
      <c r="JYS163" s="118"/>
      <c r="JYW163" s="118"/>
      <c r="JZA163" s="118"/>
      <c r="JZE163" s="118"/>
      <c r="JZI163" s="118"/>
      <c r="JZM163" s="118"/>
      <c r="JZQ163" s="118"/>
      <c r="JZU163" s="118"/>
      <c r="JZY163" s="118"/>
      <c r="KAC163" s="118"/>
      <c r="KAG163" s="118"/>
      <c r="KAK163" s="118"/>
      <c r="KAO163" s="118"/>
      <c r="KAS163" s="118"/>
      <c r="KAW163" s="118"/>
      <c r="KBA163" s="118"/>
      <c r="KBE163" s="118"/>
      <c r="KBI163" s="118"/>
      <c r="KBM163" s="118"/>
      <c r="KBQ163" s="118"/>
      <c r="KBU163" s="118"/>
      <c r="KBY163" s="118"/>
      <c r="KCC163" s="118"/>
      <c r="KCG163" s="118"/>
      <c r="KCK163" s="118"/>
      <c r="KCO163" s="118"/>
      <c r="KCS163" s="118"/>
      <c r="KCW163" s="118"/>
      <c r="KDA163" s="118"/>
      <c r="KDE163" s="118"/>
      <c r="KDI163" s="118"/>
      <c r="KDM163" s="118"/>
      <c r="KDQ163" s="118"/>
      <c r="KDU163" s="118"/>
      <c r="KDY163" s="118"/>
      <c r="KEC163" s="118"/>
      <c r="KEG163" s="118"/>
      <c r="KEK163" s="118"/>
      <c r="KEO163" s="118"/>
      <c r="KES163" s="118"/>
      <c r="KEW163" s="118"/>
      <c r="KFA163" s="118"/>
      <c r="KFE163" s="118"/>
      <c r="KFI163" s="118"/>
      <c r="KFM163" s="118"/>
      <c r="KFQ163" s="118"/>
      <c r="KFU163" s="118"/>
      <c r="KFY163" s="118"/>
      <c r="KGC163" s="118"/>
      <c r="KGG163" s="118"/>
      <c r="KGK163" s="118"/>
      <c r="KGO163" s="118"/>
      <c r="KGS163" s="118"/>
      <c r="KGW163" s="118"/>
      <c r="KHA163" s="118"/>
      <c r="KHE163" s="118"/>
      <c r="KHI163" s="118"/>
      <c r="KHM163" s="118"/>
      <c r="KHQ163" s="118"/>
      <c r="KHU163" s="118"/>
      <c r="KHY163" s="118"/>
      <c r="KIC163" s="118"/>
      <c r="KIG163" s="118"/>
      <c r="KIK163" s="118"/>
      <c r="KIO163" s="118"/>
      <c r="KIS163" s="118"/>
      <c r="KIW163" s="118"/>
      <c r="KJA163" s="118"/>
      <c r="KJE163" s="118"/>
      <c r="KJI163" s="118"/>
      <c r="KJM163" s="118"/>
      <c r="KJQ163" s="118"/>
      <c r="KJU163" s="118"/>
      <c r="KJY163" s="118"/>
      <c r="KKC163" s="118"/>
      <c r="KKG163" s="118"/>
      <c r="KKK163" s="118"/>
      <c r="KKO163" s="118"/>
      <c r="KKS163" s="118"/>
      <c r="KKW163" s="118"/>
      <c r="KLA163" s="118"/>
      <c r="KLE163" s="118"/>
      <c r="KLI163" s="118"/>
      <c r="KLM163" s="118"/>
      <c r="KLQ163" s="118"/>
      <c r="KLU163" s="118"/>
      <c r="KLY163" s="118"/>
      <c r="KMC163" s="118"/>
      <c r="KMG163" s="118"/>
      <c r="KMK163" s="118"/>
      <c r="KMO163" s="118"/>
      <c r="KMS163" s="118"/>
      <c r="KMW163" s="118"/>
      <c r="KNA163" s="118"/>
      <c r="KNE163" s="118"/>
      <c r="KNI163" s="118"/>
      <c r="KNM163" s="118"/>
      <c r="KNQ163" s="118"/>
      <c r="KNU163" s="118"/>
      <c r="KNY163" s="118"/>
      <c r="KOC163" s="118"/>
      <c r="KOG163" s="118"/>
      <c r="KOK163" s="118"/>
      <c r="KOO163" s="118"/>
      <c r="KOS163" s="118"/>
      <c r="KOW163" s="118"/>
      <c r="KPA163" s="118"/>
      <c r="KPE163" s="118"/>
      <c r="KPI163" s="118"/>
      <c r="KPM163" s="118"/>
      <c r="KPQ163" s="118"/>
      <c r="KPU163" s="118"/>
      <c r="KPY163" s="118"/>
      <c r="KQC163" s="118"/>
      <c r="KQG163" s="118"/>
      <c r="KQK163" s="118"/>
      <c r="KQO163" s="118"/>
      <c r="KQS163" s="118"/>
      <c r="KQW163" s="118"/>
      <c r="KRA163" s="118"/>
      <c r="KRE163" s="118"/>
      <c r="KRI163" s="118"/>
      <c r="KRM163" s="118"/>
      <c r="KRQ163" s="118"/>
      <c r="KRU163" s="118"/>
      <c r="KRY163" s="118"/>
      <c r="KSC163" s="118"/>
      <c r="KSG163" s="118"/>
      <c r="KSK163" s="118"/>
      <c r="KSO163" s="118"/>
      <c r="KSS163" s="118"/>
      <c r="KSW163" s="118"/>
      <c r="KTA163" s="118"/>
      <c r="KTE163" s="118"/>
      <c r="KTI163" s="118"/>
      <c r="KTM163" s="118"/>
      <c r="KTQ163" s="118"/>
      <c r="KTU163" s="118"/>
      <c r="KTY163" s="118"/>
      <c r="KUC163" s="118"/>
      <c r="KUG163" s="118"/>
      <c r="KUK163" s="118"/>
      <c r="KUO163" s="118"/>
      <c r="KUS163" s="118"/>
      <c r="KUW163" s="118"/>
      <c r="KVA163" s="118"/>
      <c r="KVE163" s="118"/>
      <c r="KVI163" s="118"/>
      <c r="KVM163" s="118"/>
      <c r="KVQ163" s="118"/>
      <c r="KVU163" s="118"/>
      <c r="KVY163" s="118"/>
      <c r="KWC163" s="118"/>
      <c r="KWG163" s="118"/>
      <c r="KWK163" s="118"/>
      <c r="KWO163" s="118"/>
      <c r="KWS163" s="118"/>
      <c r="KWW163" s="118"/>
      <c r="KXA163" s="118"/>
      <c r="KXE163" s="118"/>
      <c r="KXI163" s="118"/>
      <c r="KXM163" s="118"/>
      <c r="KXQ163" s="118"/>
      <c r="KXU163" s="118"/>
      <c r="KXY163" s="118"/>
      <c r="KYC163" s="118"/>
      <c r="KYG163" s="118"/>
      <c r="KYK163" s="118"/>
      <c r="KYO163" s="118"/>
      <c r="KYS163" s="118"/>
      <c r="KYW163" s="118"/>
      <c r="KZA163" s="118"/>
      <c r="KZE163" s="118"/>
      <c r="KZI163" s="118"/>
      <c r="KZM163" s="118"/>
      <c r="KZQ163" s="118"/>
      <c r="KZU163" s="118"/>
      <c r="KZY163" s="118"/>
      <c r="LAC163" s="118"/>
      <c r="LAG163" s="118"/>
      <c r="LAK163" s="118"/>
      <c r="LAO163" s="118"/>
      <c r="LAS163" s="118"/>
      <c r="LAW163" s="118"/>
      <c r="LBA163" s="118"/>
      <c r="LBE163" s="118"/>
      <c r="LBI163" s="118"/>
      <c r="LBM163" s="118"/>
      <c r="LBQ163" s="118"/>
      <c r="LBU163" s="118"/>
      <c r="LBY163" s="118"/>
      <c r="LCC163" s="118"/>
      <c r="LCG163" s="118"/>
      <c r="LCK163" s="118"/>
      <c r="LCO163" s="118"/>
      <c r="LCS163" s="118"/>
      <c r="LCW163" s="118"/>
      <c r="LDA163" s="118"/>
      <c r="LDE163" s="118"/>
      <c r="LDI163" s="118"/>
      <c r="LDM163" s="118"/>
      <c r="LDQ163" s="118"/>
      <c r="LDU163" s="118"/>
      <c r="LDY163" s="118"/>
      <c r="LEC163" s="118"/>
      <c r="LEG163" s="118"/>
      <c r="LEK163" s="118"/>
      <c r="LEO163" s="118"/>
      <c r="LES163" s="118"/>
      <c r="LEW163" s="118"/>
      <c r="LFA163" s="118"/>
      <c r="LFE163" s="118"/>
      <c r="LFI163" s="118"/>
      <c r="LFM163" s="118"/>
      <c r="LFQ163" s="118"/>
      <c r="LFU163" s="118"/>
      <c r="LFY163" s="118"/>
      <c r="LGC163" s="118"/>
      <c r="LGG163" s="118"/>
      <c r="LGK163" s="118"/>
      <c r="LGO163" s="118"/>
      <c r="LGS163" s="118"/>
      <c r="LGW163" s="118"/>
      <c r="LHA163" s="118"/>
      <c r="LHE163" s="118"/>
      <c r="LHI163" s="118"/>
      <c r="LHM163" s="118"/>
      <c r="LHQ163" s="118"/>
      <c r="LHU163" s="118"/>
      <c r="LHY163" s="118"/>
      <c r="LIC163" s="118"/>
      <c r="LIG163" s="118"/>
      <c r="LIK163" s="118"/>
      <c r="LIO163" s="118"/>
      <c r="LIS163" s="118"/>
      <c r="LIW163" s="118"/>
      <c r="LJA163" s="118"/>
      <c r="LJE163" s="118"/>
      <c r="LJI163" s="118"/>
      <c r="LJM163" s="118"/>
      <c r="LJQ163" s="118"/>
      <c r="LJU163" s="118"/>
      <c r="LJY163" s="118"/>
      <c r="LKC163" s="118"/>
      <c r="LKG163" s="118"/>
      <c r="LKK163" s="118"/>
      <c r="LKO163" s="118"/>
      <c r="LKS163" s="118"/>
      <c r="LKW163" s="118"/>
      <c r="LLA163" s="118"/>
      <c r="LLE163" s="118"/>
      <c r="LLI163" s="118"/>
      <c r="LLM163" s="118"/>
      <c r="LLQ163" s="118"/>
      <c r="LLU163" s="118"/>
      <c r="LLY163" s="118"/>
      <c r="LMC163" s="118"/>
      <c r="LMG163" s="118"/>
      <c r="LMK163" s="118"/>
      <c r="LMO163" s="118"/>
      <c r="LMS163" s="118"/>
      <c r="LMW163" s="118"/>
      <c r="LNA163" s="118"/>
      <c r="LNE163" s="118"/>
      <c r="LNI163" s="118"/>
      <c r="LNM163" s="118"/>
      <c r="LNQ163" s="118"/>
      <c r="LNU163" s="118"/>
      <c r="LNY163" s="118"/>
      <c r="LOC163" s="118"/>
      <c r="LOG163" s="118"/>
      <c r="LOK163" s="118"/>
      <c r="LOO163" s="118"/>
      <c r="LOS163" s="118"/>
      <c r="LOW163" s="118"/>
      <c r="LPA163" s="118"/>
      <c r="LPE163" s="118"/>
      <c r="LPI163" s="118"/>
      <c r="LPM163" s="118"/>
      <c r="LPQ163" s="118"/>
      <c r="LPU163" s="118"/>
      <c r="LPY163" s="118"/>
      <c r="LQC163" s="118"/>
      <c r="LQG163" s="118"/>
      <c r="LQK163" s="118"/>
      <c r="LQO163" s="118"/>
      <c r="LQS163" s="118"/>
      <c r="LQW163" s="118"/>
      <c r="LRA163" s="118"/>
      <c r="LRE163" s="118"/>
      <c r="LRI163" s="118"/>
      <c r="LRM163" s="118"/>
      <c r="LRQ163" s="118"/>
      <c r="LRU163" s="118"/>
      <c r="LRY163" s="118"/>
      <c r="LSC163" s="118"/>
      <c r="LSG163" s="118"/>
      <c r="LSK163" s="118"/>
      <c r="LSO163" s="118"/>
      <c r="LSS163" s="118"/>
      <c r="LSW163" s="118"/>
      <c r="LTA163" s="118"/>
      <c r="LTE163" s="118"/>
      <c r="LTI163" s="118"/>
      <c r="LTM163" s="118"/>
      <c r="LTQ163" s="118"/>
      <c r="LTU163" s="118"/>
      <c r="LTY163" s="118"/>
      <c r="LUC163" s="118"/>
      <c r="LUG163" s="118"/>
      <c r="LUK163" s="118"/>
      <c r="LUO163" s="118"/>
      <c r="LUS163" s="118"/>
      <c r="LUW163" s="118"/>
      <c r="LVA163" s="118"/>
      <c r="LVE163" s="118"/>
      <c r="LVI163" s="118"/>
      <c r="LVM163" s="118"/>
      <c r="LVQ163" s="118"/>
      <c r="LVU163" s="118"/>
      <c r="LVY163" s="118"/>
      <c r="LWC163" s="118"/>
      <c r="LWG163" s="118"/>
      <c r="LWK163" s="118"/>
      <c r="LWO163" s="118"/>
      <c r="LWS163" s="118"/>
      <c r="LWW163" s="118"/>
      <c r="LXA163" s="118"/>
      <c r="LXE163" s="118"/>
      <c r="LXI163" s="118"/>
      <c r="LXM163" s="118"/>
      <c r="LXQ163" s="118"/>
      <c r="LXU163" s="118"/>
      <c r="LXY163" s="118"/>
      <c r="LYC163" s="118"/>
      <c r="LYG163" s="118"/>
      <c r="LYK163" s="118"/>
      <c r="LYO163" s="118"/>
      <c r="LYS163" s="118"/>
      <c r="LYW163" s="118"/>
      <c r="LZA163" s="118"/>
      <c r="LZE163" s="118"/>
      <c r="LZI163" s="118"/>
      <c r="LZM163" s="118"/>
      <c r="LZQ163" s="118"/>
      <c r="LZU163" s="118"/>
      <c r="LZY163" s="118"/>
      <c r="MAC163" s="118"/>
      <c r="MAG163" s="118"/>
      <c r="MAK163" s="118"/>
      <c r="MAO163" s="118"/>
      <c r="MAS163" s="118"/>
      <c r="MAW163" s="118"/>
      <c r="MBA163" s="118"/>
      <c r="MBE163" s="118"/>
      <c r="MBI163" s="118"/>
      <c r="MBM163" s="118"/>
      <c r="MBQ163" s="118"/>
      <c r="MBU163" s="118"/>
      <c r="MBY163" s="118"/>
      <c r="MCC163" s="118"/>
      <c r="MCG163" s="118"/>
      <c r="MCK163" s="118"/>
      <c r="MCO163" s="118"/>
      <c r="MCS163" s="118"/>
      <c r="MCW163" s="118"/>
      <c r="MDA163" s="118"/>
      <c r="MDE163" s="118"/>
      <c r="MDI163" s="118"/>
      <c r="MDM163" s="118"/>
      <c r="MDQ163" s="118"/>
      <c r="MDU163" s="118"/>
      <c r="MDY163" s="118"/>
      <c r="MEC163" s="118"/>
      <c r="MEG163" s="118"/>
      <c r="MEK163" s="118"/>
      <c r="MEO163" s="118"/>
      <c r="MES163" s="118"/>
      <c r="MEW163" s="118"/>
      <c r="MFA163" s="118"/>
      <c r="MFE163" s="118"/>
      <c r="MFI163" s="118"/>
      <c r="MFM163" s="118"/>
      <c r="MFQ163" s="118"/>
      <c r="MFU163" s="118"/>
      <c r="MFY163" s="118"/>
      <c r="MGC163" s="118"/>
      <c r="MGG163" s="118"/>
      <c r="MGK163" s="118"/>
      <c r="MGO163" s="118"/>
      <c r="MGS163" s="118"/>
      <c r="MGW163" s="118"/>
      <c r="MHA163" s="118"/>
      <c r="MHE163" s="118"/>
      <c r="MHI163" s="118"/>
      <c r="MHM163" s="118"/>
      <c r="MHQ163" s="118"/>
      <c r="MHU163" s="118"/>
      <c r="MHY163" s="118"/>
      <c r="MIC163" s="118"/>
      <c r="MIG163" s="118"/>
      <c r="MIK163" s="118"/>
      <c r="MIO163" s="118"/>
      <c r="MIS163" s="118"/>
      <c r="MIW163" s="118"/>
      <c r="MJA163" s="118"/>
      <c r="MJE163" s="118"/>
      <c r="MJI163" s="118"/>
      <c r="MJM163" s="118"/>
      <c r="MJQ163" s="118"/>
      <c r="MJU163" s="118"/>
      <c r="MJY163" s="118"/>
      <c r="MKC163" s="118"/>
      <c r="MKG163" s="118"/>
      <c r="MKK163" s="118"/>
      <c r="MKO163" s="118"/>
      <c r="MKS163" s="118"/>
      <c r="MKW163" s="118"/>
      <c r="MLA163" s="118"/>
      <c r="MLE163" s="118"/>
      <c r="MLI163" s="118"/>
      <c r="MLM163" s="118"/>
      <c r="MLQ163" s="118"/>
      <c r="MLU163" s="118"/>
      <c r="MLY163" s="118"/>
      <c r="MMC163" s="118"/>
      <c r="MMG163" s="118"/>
      <c r="MMK163" s="118"/>
      <c r="MMO163" s="118"/>
      <c r="MMS163" s="118"/>
      <c r="MMW163" s="118"/>
      <c r="MNA163" s="118"/>
      <c r="MNE163" s="118"/>
      <c r="MNI163" s="118"/>
      <c r="MNM163" s="118"/>
      <c r="MNQ163" s="118"/>
      <c r="MNU163" s="118"/>
      <c r="MNY163" s="118"/>
      <c r="MOC163" s="118"/>
      <c r="MOG163" s="118"/>
      <c r="MOK163" s="118"/>
      <c r="MOO163" s="118"/>
      <c r="MOS163" s="118"/>
      <c r="MOW163" s="118"/>
      <c r="MPA163" s="118"/>
      <c r="MPE163" s="118"/>
      <c r="MPI163" s="118"/>
      <c r="MPM163" s="118"/>
      <c r="MPQ163" s="118"/>
      <c r="MPU163" s="118"/>
      <c r="MPY163" s="118"/>
      <c r="MQC163" s="118"/>
      <c r="MQG163" s="118"/>
      <c r="MQK163" s="118"/>
      <c r="MQO163" s="118"/>
      <c r="MQS163" s="118"/>
      <c r="MQW163" s="118"/>
      <c r="MRA163" s="118"/>
      <c r="MRE163" s="118"/>
      <c r="MRI163" s="118"/>
      <c r="MRM163" s="118"/>
      <c r="MRQ163" s="118"/>
      <c r="MRU163" s="118"/>
      <c r="MRY163" s="118"/>
      <c r="MSC163" s="118"/>
      <c r="MSG163" s="118"/>
      <c r="MSK163" s="118"/>
      <c r="MSO163" s="118"/>
      <c r="MSS163" s="118"/>
      <c r="MSW163" s="118"/>
      <c r="MTA163" s="118"/>
      <c r="MTE163" s="118"/>
      <c r="MTI163" s="118"/>
      <c r="MTM163" s="118"/>
      <c r="MTQ163" s="118"/>
      <c r="MTU163" s="118"/>
      <c r="MTY163" s="118"/>
      <c r="MUC163" s="118"/>
      <c r="MUG163" s="118"/>
      <c r="MUK163" s="118"/>
      <c r="MUO163" s="118"/>
      <c r="MUS163" s="118"/>
      <c r="MUW163" s="118"/>
      <c r="MVA163" s="118"/>
      <c r="MVE163" s="118"/>
      <c r="MVI163" s="118"/>
      <c r="MVM163" s="118"/>
      <c r="MVQ163" s="118"/>
      <c r="MVU163" s="118"/>
      <c r="MVY163" s="118"/>
      <c r="MWC163" s="118"/>
      <c r="MWG163" s="118"/>
      <c r="MWK163" s="118"/>
      <c r="MWO163" s="118"/>
      <c r="MWS163" s="118"/>
      <c r="MWW163" s="118"/>
      <c r="MXA163" s="118"/>
      <c r="MXE163" s="118"/>
      <c r="MXI163" s="118"/>
      <c r="MXM163" s="118"/>
      <c r="MXQ163" s="118"/>
      <c r="MXU163" s="118"/>
      <c r="MXY163" s="118"/>
      <c r="MYC163" s="118"/>
      <c r="MYG163" s="118"/>
      <c r="MYK163" s="118"/>
      <c r="MYO163" s="118"/>
      <c r="MYS163" s="118"/>
      <c r="MYW163" s="118"/>
      <c r="MZA163" s="118"/>
      <c r="MZE163" s="118"/>
      <c r="MZI163" s="118"/>
      <c r="MZM163" s="118"/>
      <c r="MZQ163" s="118"/>
      <c r="MZU163" s="118"/>
      <c r="MZY163" s="118"/>
      <c r="NAC163" s="118"/>
      <c r="NAG163" s="118"/>
      <c r="NAK163" s="118"/>
      <c r="NAO163" s="118"/>
      <c r="NAS163" s="118"/>
      <c r="NAW163" s="118"/>
      <c r="NBA163" s="118"/>
      <c r="NBE163" s="118"/>
      <c r="NBI163" s="118"/>
      <c r="NBM163" s="118"/>
      <c r="NBQ163" s="118"/>
      <c r="NBU163" s="118"/>
      <c r="NBY163" s="118"/>
      <c r="NCC163" s="118"/>
      <c r="NCG163" s="118"/>
      <c r="NCK163" s="118"/>
      <c r="NCO163" s="118"/>
      <c r="NCS163" s="118"/>
      <c r="NCW163" s="118"/>
      <c r="NDA163" s="118"/>
      <c r="NDE163" s="118"/>
      <c r="NDI163" s="118"/>
      <c r="NDM163" s="118"/>
      <c r="NDQ163" s="118"/>
      <c r="NDU163" s="118"/>
      <c r="NDY163" s="118"/>
      <c r="NEC163" s="118"/>
      <c r="NEG163" s="118"/>
      <c r="NEK163" s="118"/>
      <c r="NEO163" s="118"/>
      <c r="NES163" s="118"/>
      <c r="NEW163" s="118"/>
      <c r="NFA163" s="118"/>
      <c r="NFE163" s="118"/>
      <c r="NFI163" s="118"/>
      <c r="NFM163" s="118"/>
      <c r="NFQ163" s="118"/>
      <c r="NFU163" s="118"/>
      <c r="NFY163" s="118"/>
      <c r="NGC163" s="118"/>
      <c r="NGG163" s="118"/>
      <c r="NGK163" s="118"/>
      <c r="NGO163" s="118"/>
      <c r="NGS163" s="118"/>
      <c r="NGW163" s="118"/>
      <c r="NHA163" s="118"/>
      <c r="NHE163" s="118"/>
      <c r="NHI163" s="118"/>
      <c r="NHM163" s="118"/>
      <c r="NHQ163" s="118"/>
      <c r="NHU163" s="118"/>
      <c r="NHY163" s="118"/>
      <c r="NIC163" s="118"/>
      <c r="NIG163" s="118"/>
      <c r="NIK163" s="118"/>
      <c r="NIO163" s="118"/>
      <c r="NIS163" s="118"/>
      <c r="NIW163" s="118"/>
      <c r="NJA163" s="118"/>
      <c r="NJE163" s="118"/>
      <c r="NJI163" s="118"/>
      <c r="NJM163" s="118"/>
      <c r="NJQ163" s="118"/>
      <c r="NJU163" s="118"/>
      <c r="NJY163" s="118"/>
      <c r="NKC163" s="118"/>
      <c r="NKG163" s="118"/>
      <c r="NKK163" s="118"/>
      <c r="NKO163" s="118"/>
      <c r="NKS163" s="118"/>
      <c r="NKW163" s="118"/>
      <c r="NLA163" s="118"/>
      <c r="NLE163" s="118"/>
      <c r="NLI163" s="118"/>
      <c r="NLM163" s="118"/>
      <c r="NLQ163" s="118"/>
      <c r="NLU163" s="118"/>
      <c r="NLY163" s="118"/>
      <c r="NMC163" s="118"/>
      <c r="NMG163" s="118"/>
      <c r="NMK163" s="118"/>
      <c r="NMO163" s="118"/>
      <c r="NMS163" s="118"/>
      <c r="NMW163" s="118"/>
      <c r="NNA163" s="118"/>
      <c r="NNE163" s="118"/>
      <c r="NNI163" s="118"/>
      <c r="NNM163" s="118"/>
      <c r="NNQ163" s="118"/>
      <c r="NNU163" s="118"/>
      <c r="NNY163" s="118"/>
      <c r="NOC163" s="118"/>
      <c r="NOG163" s="118"/>
      <c r="NOK163" s="118"/>
      <c r="NOO163" s="118"/>
      <c r="NOS163" s="118"/>
      <c r="NOW163" s="118"/>
      <c r="NPA163" s="118"/>
      <c r="NPE163" s="118"/>
      <c r="NPI163" s="118"/>
      <c r="NPM163" s="118"/>
      <c r="NPQ163" s="118"/>
      <c r="NPU163" s="118"/>
      <c r="NPY163" s="118"/>
      <c r="NQC163" s="118"/>
      <c r="NQG163" s="118"/>
      <c r="NQK163" s="118"/>
      <c r="NQO163" s="118"/>
      <c r="NQS163" s="118"/>
      <c r="NQW163" s="118"/>
      <c r="NRA163" s="118"/>
      <c r="NRE163" s="118"/>
      <c r="NRI163" s="118"/>
      <c r="NRM163" s="118"/>
      <c r="NRQ163" s="118"/>
      <c r="NRU163" s="118"/>
      <c r="NRY163" s="118"/>
      <c r="NSC163" s="118"/>
      <c r="NSG163" s="118"/>
      <c r="NSK163" s="118"/>
      <c r="NSO163" s="118"/>
      <c r="NSS163" s="118"/>
      <c r="NSW163" s="118"/>
      <c r="NTA163" s="118"/>
      <c r="NTE163" s="118"/>
      <c r="NTI163" s="118"/>
      <c r="NTM163" s="118"/>
      <c r="NTQ163" s="118"/>
      <c r="NTU163" s="118"/>
      <c r="NTY163" s="118"/>
      <c r="NUC163" s="118"/>
      <c r="NUG163" s="118"/>
      <c r="NUK163" s="118"/>
      <c r="NUO163" s="118"/>
      <c r="NUS163" s="118"/>
      <c r="NUW163" s="118"/>
      <c r="NVA163" s="118"/>
      <c r="NVE163" s="118"/>
      <c r="NVI163" s="118"/>
      <c r="NVM163" s="118"/>
      <c r="NVQ163" s="118"/>
      <c r="NVU163" s="118"/>
      <c r="NVY163" s="118"/>
      <c r="NWC163" s="118"/>
      <c r="NWG163" s="118"/>
      <c r="NWK163" s="118"/>
      <c r="NWO163" s="118"/>
      <c r="NWS163" s="118"/>
      <c r="NWW163" s="118"/>
      <c r="NXA163" s="118"/>
      <c r="NXE163" s="118"/>
      <c r="NXI163" s="118"/>
      <c r="NXM163" s="118"/>
      <c r="NXQ163" s="118"/>
      <c r="NXU163" s="118"/>
      <c r="NXY163" s="118"/>
      <c r="NYC163" s="118"/>
      <c r="NYG163" s="118"/>
      <c r="NYK163" s="118"/>
      <c r="NYO163" s="118"/>
      <c r="NYS163" s="118"/>
      <c r="NYW163" s="118"/>
      <c r="NZA163" s="118"/>
      <c r="NZE163" s="118"/>
      <c r="NZI163" s="118"/>
      <c r="NZM163" s="118"/>
      <c r="NZQ163" s="118"/>
      <c r="NZU163" s="118"/>
      <c r="NZY163" s="118"/>
      <c r="OAC163" s="118"/>
      <c r="OAG163" s="118"/>
      <c r="OAK163" s="118"/>
      <c r="OAO163" s="118"/>
      <c r="OAS163" s="118"/>
      <c r="OAW163" s="118"/>
      <c r="OBA163" s="118"/>
      <c r="OBE163" s="118"/>
      <c r="OBI163" s="118"/>
      <c r="OBM163" s="118"/>
      <c r="OBQ163" s="118"/>
      <c r="OBU163" s="118"/>
      <c r="OBY163" s="118"/>
      <c r="OCC163" s="118"/>
      <c r="OCG163" s="118"/>
      <c r="OCK163" s="118"/>
      <c r="OCO163" s="118"/>
      <c r="OCS163" s="118"/>
      <c r="OCW163" s="118"/>
      <c r="ODA163" s="118"/>
      <c r="ODE163" s="118"/>
      <c r="ODI163" s="118"/>
      <c r="ODM163" s="118"/>
      <c r="ODQ163" s="118"/>
      <c r="ODU163" s="118"/>
      <c r="ODY163" s="118"/>
      <c r="OEC163" s="118"/>
      <c r="OEG163" s="118"/>
      <c r="OEK163" s="118"/>
      <c r="OEO163" s="118"/>
      <c r="OES163" s="118"/>
      <c r="OEW163" s="118"/>
      <c r="OFA163" s="118"/>
      <c r="OFE163" s="118"/>
      <c r="OFI163" s="118"/>
      <c r="OFM163" s="118"/>
      <c r="OFQ163" s="118"/>
      <c r="OFU163" s="118"/>
      <c r="OFY163" s="118"/>
      <c r="OGC163" s="118"/>
      <c r="OGG163" s="118"/>
      <c r="OGK163" s="118"/>
      <c r="OGO163" s="118"/>
      <c r="OGS163" s="118"/>
      <c r="OGW163" s="118"/>
      <c r="OHA163" s="118"/>
      <c r="OHE163" s="118"/>
      <c r="OHI163" s="118"/>
      <c r="OHM163" s="118"/>
      <c r="OHQ163" s="118"/>
      <c r="OHU163" s="118"/>
      <c r="OHY163" s="118"/>
      <c r="OIC163" s="118"/>
      <c r="OIG163" s="118"/>
      <c r="OIK163" s="118"/>
      <c r="OIO163" s="118"/>
      <c r="OIS163" s="118"/>
      <c r="OIW163" s="118"/>
      <c r="OJA163" s="118"/>
      <c r="OJE163" s="118"/>
      <c r="OJI163" s="118"/>
      <c r="OJM163" s="118"/>
      <c r="OJQ163" s="118"/>
      <c r="OJU163" s="118"/>
      <c r="OJY163" s="118"/>
      <c r="OKC163" s="118"/>
      <c r="OKG163" s="118"/>
      <c r="OKK163" s="118"/>
      <c r="OKO163" s="118"/>
      <c r="OKS163" s="118"/>
      <c r="OKW163" s="118"/>
      <c r="OLA163" s="118"/>
      <c r="OLE163" s="118"/>
      <c r="OLI163" s="118"/>
      <c r="OLM163" s="118"/>
      <c r="OLQ163" s="118"/>
      <c r="OLU163" s="118"/>
      <c r="OLY163" s="118"/>
      <c r="OMC163" s="118"/>
      <c r="OMG163" s="118"/>
      <c r="OMK163" s="118"/>
      <c r="OMO163" s="118"/>
      <c r="OMS163" s="118"/>
      <c r="OMW163" s="118"/>
      <c r="ONA163" s="118"/>
      <c r="ONE163" s="118"/>
      <c r="ONI163" s="118"/>
      <c r="ONM163" s="118"/>
      <c r="ONQ163" s="118"/>
      <c r="ONU163" s="118"/>
      <c r="ONY163" s="118"/>
      <c r="OOC163" s="118"/>
      <c r="OOG163" s="118"/>
      <c r="OOK163" s="118"/>
      <c r="OOO163" s="118"/>
      <c r="OOS163" s="118"/>
      <c r="OOW163" s="118"/>
      <c r="OPA163" s="118"/>
      <c r="OPE163" s="118"/>
      <c r="OPI163" s="118"/>
      <c r="OPM163" s="118"/>
      <c r="OPQ163" s="118"/>
      <c r="OPU163" s="118"/>
      <c r="OPY163" s="118"/>
      <c r="OQC163" s="118"/>
      <c r="OQG163" s="118"/>
      <c r="OQK163" s="118"/>
      <c r="OQO163" s="118"/>
      <c r="OQS163" s="118"/>
      <c r="OQW163" s="118"/>
      <c r="ORA163" s="118"/>
      <c r="ORE163" s="118"/>
      <c r="ORI163" s="118"/>
      <c r="ORM163" s="118"/>
      <c r="ORQ163" s="118"/>
      <c r="ORU163" s="118"/>
      <c r="ORY163" s="118"/>
      <c r="OSC163" s="118"/>
      <c r="OSG163" s="118"/>
      <c r="OSK163" s="118"/>
      <c r="OSO163" s="118"/>
      <c r="OSS163" s="118"/>
      <c r="OSW163" s="118"/>
      <c r="OTA163" s="118"/>
      <c r="OTE163" s="118"/>
      <c r="OTI163" s="118"/>
      <c r="OTM163" s="118"/>
      <c r="OTQ163" s="118"/>
      <c r="OTU163" s="118"/>
      <c r="OTY163" s="118"/>
      <c r="OUC163" s="118"/>
      <c r="OUG163" s="118"/>
      <c r="OUK163" s="118"/>
      <c r="OUO163" s="118"/>
      <c r="OUS163" s="118"/>
      <c r="OUW163" s="118"/>
      <c r="OVA163" s="118"/>
      <c r="OVE163" s="118"/>
      <c r="OVI163" s="118"/>
      <c r="OVM163" s="118"/>
      <c r="OVQ163" s="118"/>
      <c r="OVU163" s="118"/>
      <c r="OVY163" s="118"/>
      <c r="OWC163" s="118"/>
      <c r="OWG163" s="118"/>
      <c r="OWK163" s="118"/>
      <c r="OWO163" s="118"/>
      <c r="OWS163" s="118"/>
      <c r="OWW163" s="118"/>
      <c r="OXA163" s="118"/>
      <c r="OXE163" s="118"/>
      <c r="OXI163" s="118"/>
      <c r="OXM163" s="118"/>
      <c r="OXQ163" s="118"/>
      <c r="OXU163" s="118"/>
      <c r="OXY163" s="118"/>
      <c r="OYC163" s="118"/>
      <c r="OYG163" s="118"/>
      <c r="OYK163" s="118"/>
      <c r="OYO163" s="118"/>
      <c r="OYS163" s="118"/>
      <c r="OYW163" s="118"/>
      <c r="OZA163" s="118"/>
      <c r="OZE163" s="118"/>
      <c r="OZI163" s="118"/>
      <c r="OZM163" s="118"/>
      <c r="OZQ163" s="118"/>
      <c r="OZU163" s="118"/>
      <c r="OZY163" s="118"/>
      <c r="PAC163" s="118"/>
      <c r="PAG163" s="118"/>
      <c r="PAK163" s="118"/>
      <c r="PAO163" s="118"/>
      <c r="PAS163" s="118"/>
      <c r="PAW163" s="118"/>
      <c r="PBA163" s="118"/>
      <c r="PBE163" s="118"/>
      <c r="PBI163" s="118"/>
      <c r="PBM163" s="118"/>
      <c r="PBQ163" s="118"/>
      <c r="PBU163" s="118"/>
      <c r="PBY163" s="118"/>
      <c r="PCC163" s="118"/>
      <c r="PCG163" s="118"/>
      <c r="PCK163" s="118"/>
      <c r="PCO163" s="118"/>
      <c r="PCS163" s="118"/>
      <c r="PCW163" s="118"/>
      <c r="PDA163" s="118"/>
      <c r="PDE163" s="118"/>
      <c r="PDI163" s="118"/>
      <c r="PDM163" s="118"/>
      <c r="PDQ163" s="118"/>
      <c r="PDU163" s="118"/>
      <c r="PDY163" s="118"/>
      <c r="PEC163" s="118"/>
      <c r="PEG163" s="118"/>
      <c r="PEK163" s="118"/>
      <c r="PEO163" s="118"/>
      <c r="PES163" s="118"/>
      <c r="PEW163" s="118"/>
      <c r="PFA163" s="118"/>
      <c r="PFE163" s="118"/>
      <c r="PFI163" s="118"/>
      <c r="PFM163" s="118"/>
      <c r="PFQ163" s="118"/>
      <c r="PFU163" s="118"/>
      <c r="PFY163" s="118"/>
      <c r="PGC163" s="118"/>
      <c r="PGG163" s="118"/>
      <c r="PGK163" s="118"/>
      <c r="PGO163" s="118"/>
      <c r="PGS163" s="118"/>
      <c r="PGW163" s="118"/>
      <c r="PHA163" s="118"/>
      <c r="PHE163" s="118"/>
      <c r="PHI163" s="118"/>
      <c r="PHM163" s="118"/>
      <c r="PHQ163" s="118"/>
      <c r="PHU163" s="118"/>
      <c r="PHY163" s="118"/>
      <c r="PIC163" s="118"/>
      <c r="PIG163" s="118"/>
      <c r="PIK163" s="118"/>
      <c r="PIO163" s="118"/>
      <c r="PIS163" s="118"/>
      <c r="PIW163" s="118"/>
      <c r="PJA163" s="118"/>
      <c r="PJE163" s="118"/>
      <c r="PJI163" s="118"/>
      <c r="PJM163" s="118"/>
      <c r="PJQ163" s="118"/>
      <c r="PJU163" s="118"/>
      <c r="PJY163" s="118"/>
      <c r="PKC163" s="118"/>
      <c r="PKG163" s="118"/>
      <c r="PKK163" s="118"/>
      <c r="PKO163" s="118"/>
      <c r="PKS163" s="118"/>
      <c r="PKW163" s="118"/>
      <c r="PLA163" s="118"/>
      <c r="PLE163" s="118"/>
      <c r="PLI163" s="118"/>
      <c r="PLM163" s="118"/>
      <c r="PLQ163" s="118"/>
      <c r="PLU163" s="118"/>
      <c r="PLY163" s="118"/>
      <c r="PMC163" s="118"/>
      <c r="PMG163" s="118"/>
      <c r="PMK163" s="118"/>
      <c r="PMO163" s="118"/>
      <c r="PMS163" s="118"/>
      <c r="PMW163" s="118"/>
      <c r="PNA163" s="118"/>
      <c r="PNE163" s="118"/>
      <c r="PNI163" s="118"/>
      <c r="PNM163" s="118"/>
      <c r="PNQ163" s="118"/>
      <c r="PNU163" s="118"/>
      <c r="PNY163" s="118"/>
      <c r="POC163" s="118"/>
      <c r="POG163" s="118"/>
      <c r="POK163" s="118"/>
      <c r="POO163" s="118"/>
      <c r="POS163" s="118"/>
      <c r="POW163" s="118"/>
      <c r="PPA163" s="118"/>
      <c r="PPE163" s="118"/>
      <c r="PPI163" s="118"/>
      <c r="PPM163" s="118"/>
      <c r="PPQ163" s="118"/>
      <c r="PPU163" s="118"/>
      <c r="PPY163" s="118"/>
      <c r="PQC163" s="118"/>
      <c r="PQG163" s="118"/>
      <c r="PQK163" s="118"/>
      <c r="PQO163" s="118"/>
      <c r="PQS163" s="118"/>
      <c r="PQW163" s="118"/>
      <c r="PRA163" s="118"/>
      <c r="PRE163" s="118"/>
      <c r="PRI163" s="118"/>
      <c r="PRM163" s="118"/>
      <c r="PRQ163" s="118"/>
      <c r="PRU163" s="118"/>
      <c r="PRY163" s="118"/>
      <c r="PSC163" s="118"/>
      <c r="PSG163" s="118"/>
      <c r="PSK163" s="118"/>
      <c r="PSO163" s="118"/>
      <c r="PSS163" s="118"/>
      <c r="PSW163" s="118"/>
      <c r="PTA163" s="118"/>
      <c r="PTE163" s="118"/>
      <c r="PTI163" s="118"/>
      <c r="PTM163" s="118"/>
      <c r="PTQ163" s="118"/>
      <c r="PTU163" s="118"/>
      <c r="PTY163" s="118"/>
      <c r="PUC163" s="118"/>
      <c r="PUG163" s="118"/>
      <c r="PUK163" s="118"/>
      <c r="PUO163" s="118"/>
      <c r="PUS163" s="118"/>
      <c r="PUW163" s="118"/>
      <c r="PVA163" s="118"/>
      <c r="PVE163" s="118"/>
      <c r="PVI163" s="118"/>
      <c r="PVM163" s="118"/>
      <c r="PVQ163" s="118"/>
      <c r="PVU163" s="118"/>
      <c r="PVY163" s="118"/>
      <c r="PWC163" s="118"/>
      <c r="PWG163" s="118"/>
      <c r="PWK163" s="118"/>
      <c r="PWO163" s="118"/>
      <c r="PWS163" s="118"/>
      <c r="PWW163" s="118"/>
      <c r="PXA163" s="118"/>
      <c r="PXE163" s="118"/>
      <c r="PXI163" s="118"/>
      <c r="PXM163" s="118"/>
      <c r="PXQ163" s="118"/>
      <c r="PXU163" s="118"/>
      <c r="PXY163" s="118"/>
      <c r="PYC163" s="118"/>
      <c r="PYG163" s="118"/>
      <c r="PYK163" s="118"/>
      <c r="PYO163" s="118"/>
      <c r="PYS163" s="118"/>
      <c r="PYW163" s="118"/>
      <c r="PZA163" s="118"/>
      <c r="PZE163" s="118"/>
      <c r="PZI163" s="118"/>
      <c r="PZM163" s="118"/>
      <c r="PZQ163" s="118"/>
      <c r="PZU163" s="118"/>
      <c r="PZY163" s="118"/>
      <c r="QAC163" s="118"/>
      <c r="QAG163" s="118"/>
      <c r="QAK163" s="118"/>
      <c r="QAO163" s="118"/>
      <c r="QAS163" s="118"/>
      <c r="QAW163" s="118"/>
      <c r="QBA163" s="118"/>
      <c r="QBE163" s="118"/>
      <c r="QBI163" s="118"/>
      <c r="QBM163" s="118"/>
      <c r="QBQ163" s="118"/>
      <c r="QBU163" s="118"/>
      <c r="QBY163" s="118"/>
      <c r="QCC163" s="118"/>
      <c r="QCG163" s="118"/>
      <c r="QCK163" s="118"/>
      <c r="QCO163" s="118"/>
      <c r="QCS163" s="118"/>
      <c r="QCW163" s="118"/>
      <c r="QDA163" s="118"/>
      <c r="QDE163" s="118"/>
      <c r="QDI163" s="118"/>
      <c r="QDM163" s="118"/>
      <c r="QDQ163" s="118"/>
      <c r="QDU163" s="118"/>
      <c r="QDY163" s="118"/>
      <c r="QEC163" s="118"/>
      <c r="QEG163" s="118"/>
      <c r="QEK163" s="118"/>
      <c r="QEO163" s="118"/>
      <c r="QES163" s="118"/>
      <c r="QEW163" s="118"/>
      <c r="QFA163" s="118"/>
      <c r="QFE163" s="118"/>
      <c r="QFI163" s="118"/>
      <c r="QFM163" s="118"/>
      <c r="QFQ163" s="118"/>
      <c r="QFU163" s="118"/>
      <c r="QFY163" s="118"/>
      <c r="QGC163" s="118"/>
      <c r="QGG163" s="118"/>
      <c r="QGK163" s="118"/>
      <c r="QGO163" s="118"/>
      <c r="QGS163" s="118"/>
      <c r="QGW163" s="118"/>
      <c r="QHA163" s="118"/>
      <c r="QHE163" s="118"/>
      <c r="QHI163" s="118"/>
      <c r="QHM163" s="118"/>
      <c r="QHQ163" s="118"/>
      <c r="QHU163" s="118"/>
      <c r="QHY163" s="118"/>
      <c r="QIC163" s="118"/>
      <c r="QIG163" s="118"/>
      <c r="QIK163" s="118"/>
      <c r="QIO163" s="118"/>
      <c r="QIS163" s="118"/>
      <c r="QIW163" s="118"/>
      <c r="QJA163" s="118"/>
      <c r="QJE163" s="118"/>
      <c r="QJI163" s="118"/>
      <c r="QJM163" s="118"/>
      <c r="QJQ163" s="118"/>
      <c r="QJU163" s="118"/>
      <c r="QJY163" s="118"/>
      <c r="QKC163" s="118"/>
      <c r="QKG163" s="118"/>
      <c r="QKK163" s="118"/>
      <c r="QKO163" s="118"/>
      <c r="QKS163" s="118"/>
      <c r="QKW163" s="118"/>
      <c r="QLA163" s="118"/>
      <c r="QLE163" s="118"/>
      <c r="QLI163" s="118"/>
      <c r="QLM163" s="118"/>
      <c r="QLQ163" s="118"/>
      <c r="QLU163" s="118"/>
      <c r="QLY163" s="118"/>
      <c r="QMC163" s="118"/>
      <c r="QMG163" s="118"/>
      <c r="QMK163" s="118"/>
      <c r="QMO163" s="118"/>
      <c r="QMS163" s="118"/>
      <c r="QMW163" s="118"/>
      <c r="QNA163" s="118"/>
      <c r="QNE163" s="118"/>
      <c r="QNI163" s="118"/>
      <c r="QNM163" s="118"/>
      <c r="QNQ163" s="118"/>
      <c r="QNU163" s="118"/>
      <c r="QNY163" s="118"/>
      <c r="QOC163" s="118"/>
      <c r="QOG163" s="118"/>
      <c r="QOK163" s="118"/>
      <c r="QOO163" s="118"/>
      <c r="QOS163" s="118"/>
      <c r="QOW163" s="118"/>
      <c r="QPA163" s="118"/>
      <c r="QPE163" s="118"/>
      <c r="QPI163" s="118"/>
      <c r="QPM163" s="118"/>
      <c r="QPQ163" s="118"/>
      <c r="QPU163" s="118"/>
      <c r="QPY163" s="118"/>
      <c r="QQC163" s="118"/>
      <c r="QQG163" s="118"/>
      <c r="QQK163" s="118"/>
      <c r="QQO163" s="118"/>
      <c r="QQS163" s="118"/>
      <c r="QQW163" s="118"/>
      <c r="QRA163" s="118"/>
      <c r="QRE163" s="118"/>
      <c r="QRI163" s="118"/>
      <c r="QRM163" s="118"/>
      <c r="QRQ163" s="118"/>
      <c r="QRU163" s="118"/>
      <c r="QRY163" s="118"/>
      <c r="QSC163" s="118"/>
      <c r="QSG163" s="118"/>
      <c r="QSK163" s="118"/>
      <c r="QSO163" s="118"/>
      <c r="QSS163" s="118"/>
      <c r="QSW163" s="118"/>
      <c r="QTA163" s="118"/>
      <c r="QTE163" s="118"/>
      <c r="QTI163" s="118"/>
      <c r="QTM163" s="118"/>
      <c r="QTQ163" s="118"/>
      <c r="QTU163" s="118"/>
      <c r="QTY163" s="118"/>
      <c r="QUC163" s="118"/>
      <c r="QUG163" s="118"/>
      <c r="QUK163" s="118"/>
      <c r="QUO163" s="118"/>
      <c r="QUS163" s="118"/>
      <c r="QUW163" s="118"/>
      <c r="QVA163" s="118"/>
      <c r="QVE163" s="118"/>
      <c r="QVI163" s="118"/>
      <c r="QVM163" s="118"/>
      <c r="QVQ163" s="118"/>
      <c r="QVU163" s="118"/>
      <c r="QVY163" s="118"/>
      <c r="QWC163" s="118"/>
      <c r="QWG163" s="118"/>
      <c r="QWK163" s="118"/>
      <c r="QWO163" s="118"/>
      <c r="QWS163" s="118"/>
      <c r="QWW163" s="118"/>
      <c r="QXA163" s="118"/>
      <c r="QXE163" s="118"/>
      <c r="QXI163" s="118"/>
      <c r="QXM163" s="118"/>
      <c r="QXQ163" s="118"/>
      <c r="QXU163" s="118"/>
      <c r="QXY163" s="118"/>
      <c r="QYC163" s="118"/>
      <c r="QYG163" s="118"/>
      <c r="QYK163" s="118"/>
      <c r="QYO163" s="118"/>
      <c r="QYS163" s="118"/>
      <c r="QYW163" s="118"/>
      <c r="QZA163" s="118"/>
      <c r="QZE163" s="118"/>
      <c r="QZI163" s="118"/>
      <c r="QZM163" s="118"/>
      <c r="QZQ163" s="118"/>
      <c r="QZU163" s="118"/>
      <c r="QZY163" s="118"/>
      <c r="RAC163" s="118"/>
      <c r="RAG163" s="118"/>
      <c r="RAK163" s="118"/>
      <c r="RAO163" s="118"/>
      <c r="RAS163" s="118"/>
      <c r="RAW163" s="118"/>
      <c r="RBA163" s="118"/>
      <c r="RBE163" s="118"/>
      <c r="RBI163" s="118"/>
      <c r="RBM163" s="118"/>
      <c r="RBQ163" s="118"/>
      <c r="RBU163" s="118"/>
      <c r="RBY163" s="118"/>
      <c r="RCC163" s="118"/>
      <c r="RCG163" s="118"/>
      <c r="RCK163" s="118"/>
      <c r="RCO163" s="118"/>
      <c r="RCS163" s="118"/>
      <c r="RCW163" s="118"/>
      <c r="RDA163" s="118"/>
      <c r="RDE163" s="118"/>
      <c r="RDI163" s="118"/>
      <c r="RDM163" s="118"/>
      <c r="RDQ163" s="118"/>
      <c r="RDU163" s="118"/>
      <c r="RDY163" s="118"/>
      <c r="REC163" s="118"/>
      <c r="REG163" s="118"/>
      <c r="REK163" s="118"/>
      <c r="REO163" s="118"/>
      <c r="RES163" s="118"/>
      <c r="REW163" s="118"/>
      <c r="RFA163" s="118"/>
      <c r="RFE163" s="118"/>
      <c r="RFI163" s="118"/>
      <c r="RFM163" s="118"/>
      <c r="RFQ163" s="118"/>
      <c r="RFU163" s="118"/>
      <c r="RFY163" s="118"/>
      <c r="RGC163" s="118"/>
      <c r="RGG163" s="118"/>
      <c r="RGK163" s="118"/>
      <c r="RGO163" s="118"/>
      <c r="RGS163" s="118"/>
      <c r="RGW163" s="118"/>
      <c r="RHA163" s="118"/>
      <c r="RHE163" s="118"/>
      <c r="RHI163" s="118"/>
      <c r="RHM163" s="118"/>
      <c r="RHQ163" s="118"/>
      <c r="RHU163" s="118"/>
      <c r="RHY163" s="118"/>
      <c r="RIC163" s="118"/>
      <c r="RIG163" s="118"/>
      <c r="RIK163" s="118"/>
      <c r="RIO163" s="118"/>
      <c r="RIS163" s="118"/>
      <c r="RIW163" s="118"/>
      <c r="RJA163" s="118"/>
      <c r="RJE163" s="118"/>
      <c r="RJI163" s="118"/>
      <c r="RJM163" s="118"/>
      <c r="RJQ163" s="118"/>
      <c r="RJU163" s="118"/>
      <c r="RJY163" s="118"/>
      <c r="RKC163" s="118"/>
      <c r="RKG163" s="118"/>
      <c r="RKK163" s="118"/>
      <c r="RKO163" s="118"/>
      <c r="RKS163" s="118"/>
      <c r="RKW163" s="118"/>
      <c r="RLA163" s="118"/>
      <c r="RLE163" s="118"/>
      <c r="RLI163" s="118"/>
      <c r="RLM163" s="118"/>
      <c r="RLQ163" s="118"/>
      <c r="RLU163" s="118"/>
      <c r="RLY163" s="118"/>
      <c r="RMC163" s="118"/>
      <c r="RMG163" s="118"/>
      <c r="RMK163" s="118"/>
      <c r="RMO163" s="118"/>
      <c r="RMS163" s="118"/>
      <c r="RMW163" s="118"/>
      <c r="RNA163" s="118"/>
      <c r="RNE163" s="118"/>
      <c r="RNI163" s="118"/>
      <c r="RNM163" s="118"/>
      <c r="RNQ163" s="118"/>
      <c r="RNU163" s="118"/>
      <c r="RNY163" s="118"/>
      <c r="ROC163" s="118"/>
      <c r="ROG163" s="118"/>
      <c r="ROK163" s="118"/>
      <c r="ROO163" s="118"/>
      <c r="ROS163" s="118"/>
      <c r="ROW163" s="118"/>
      <c r="RPA163" s="118"/>
      <c r="RPE163" s="118"/>
      <c r="RPI163" s="118"/>
      <c r="RPM163" s="118"/>
      <c r="RPQ163" s="118"/>
      <c r="RPU163" s="118"/>
      <c r="RPY163" s="118"/>
      <c r="RQC163" s="118"/>
      <c r="RQG163" s="118"/>
      <c r="RQK163" s="118"/>
      <c r="RQO163" s="118"/>
      <c r="RQS163" s="118"/>
      <c r="RQW163" s="118"/>
      <c r="RRA163" s="118"/>
      <c r="RRE163" s="118"/>
      <c r="RRI163" s="118"/>
      <c r="RRM163" s="118"/>
      <c r="RRQ163" s="118"/>
      <c r="RRU163" s="118"/>
      <c r="RRY163" s="118"/>
      <c r="RSC163" s="118"/>
      <c r="RSG163" s="118"/>
      <c r="RSK163" s="118"/>
      <c r="RSO163" s="118"/>
      <c r="RSS163" s="118"/>
      <c r="RSW163" s="118"/>
      <c r="RTA163" s="118"/>
      <c r="RTE163" s="118"/>
      <c r="RTI163" s="118"/>
      <c r="RTM163" s="118"/>
      <c r="RTQ163" s="118"/>
      <c r="RTU163" s="118"/>
      <c r="RTY163" s="118"/>
      <c r="RUC163" s="118"/>
      <c r="RUG163" s="118"/>
      <c r="RUK163" s="118"/>
      <c r="RUO163" s="118"/>
      <c r="RUS163" s="118"/>
      <c r="RUW163" s="118"/>
      <c r="RVA163" s="118"/>
      <c r="RVE163" s="118"/>
      <c r="RVI163" s="118"/>
      <c r="RVM163" s="118"/>
      <c r="RVQ163" s="118"/>
      <c r="RVU163" s="118"/>
      <c r="RVY163" s="118"/>
      <c r="RWC163" s="118"/>
      <c r="RWG163" s="118"/>
      <c r="RWK163" s="118"/>
      <c r="RWO163" s="118"/>
      <c r="RWS163" s="118"/>
      <c r="RWW163" s="118"/>
      <c r="RXA163" s="118"/>
      <c r="RXE163" s="118"/>
      <c r="RXI163" s="118"/>
      <c r="RXM163" s="118"/>
      <c r="RXQ163" s="118"/>
      <c r="RXU163" s="118"/>
      <c r="RXY163" s="118"/>
      <c r="RYC163" s="118"/>
      <c r="RYG163" s="118"/>
      <c r="RYK163" s="118"/>
      <c r="RYO163" s="118"/>
      <c r="RYS163" s="118"/>
      <c r="RYW163" s="118"/>
      <c r="RZA163" s="118"/>
      <c r="RZE163" s="118"/>
      <c r="RZI163" s="118"/>
      <c r="RZM163" s="118"/>
      <c r="RZQ163" s="118"/>
      <c r="RZU163" s="118"/>
      <c r="RZY163" s="118"/>
      <c r="SAC163" s="118"/>
      <c r="SAG163" s="118"/>
      <c r="SAK163" s="118"/>
      <c r="SAO163" s="118"/>
      <c r="SAS163" s="118"/>
      <c r="SAW163" s="118"/>
      <c r="SBA163" s="118"/>
      <c r="SBE163" s="118"/>
      <c r="SBI163" s="118"/>
      <c r="SBM163" s="118"/>
      <c r="SBQ163" s="118"/>
      <c r="SBU163" s="118"/>
      <c r="SBY163" s="118"/>
      <c r="SCC163" s="118"/>
      <c r="SCG163" s="118"/>
      <c r="SCK163" s="118"/>
      <c r="SCO163" s="118"/>
      <c r="SCS163" s="118"/>
      <c r="SCW163" s="118"/>
      <c r="SDA163" s="118"/>
      <c r="SDE163" s="118"/>
      <c r="SDI163" s="118"/>
      <c r="SDM163" s="118"/>
      <c r="SDQ163" s="118"/>
      <c r="SDU163" s="118"/>
      <c r="SDY163" s="118"/>
      <c r="SEC163" s="118"/>
      <c r="SEG163" s="118"/>
      <c r="SEK163" s="118"/>
      <c r="SEO163" s="118"/>
      <c r="SES163" s="118"/>
      <c r="SEW163" s="118"/>
      <c r="SFA163" s="118"/>
      <c r="SFE163" s="118"/>
      <c r="SFI163" s="118"/>
      <c r="SFM163" s="118"/>
      <c r="SFQ163" s="118"/>
      <c r="SFU163" s="118"/>
      <c r="SFY163" s="118"/>
      <c r="SGC163" s="118"/>
      <c r="SGG163" s="118"/>
      <c r="SGK163" s="118"/>
      <c r="SGO163" s="118"/>
      <c r="SGS163" s="118"/>
      <c r="SGW163" s="118"/>
      <c r="SHA163" s="118"/>
      <c r="SHE163" s="118"/>
      <c r="SHI163" s="118"/>
      <c r="SHM163" s="118"/>
      <c r="SHQ163" s="118"/>
      <c r="SHU163" s="118"/>
      <c r="SHY163" s="118"/>
      <c r="SIC163" s="118"/>
      <c r="SIG163" s="118"/>
      <c r="SIK163" s="118"/>
      <c r="SIO163" s="118"/>
      <c r="SIS163" s="118"/>
      <c r="SIW163" s="118"/>
      <c r="SJA163" s="118"/>
      <c r="SJE163" s="118"/>
      <c r="SJI163" s="118"/>
      <c r="SJM163" s="118"/>
      <c r="SJQ163" s="118"/>
      <c r="SJU163" s="118"/>
      <c r="SJY163" s="118"/>
      <c r="SKC163" s="118"/>
      <c r="SKG163" s="118"/>
      <c r="SKK163" s="118"/>
      <c r="SKO163" s="118"/>
      <c r="SKS163" s="118"/>
      <c r="SKW163" s="118"/>
      <c r="SLA163" s="118"/>
      <c r="SLE163" s="118"/>
      <c r="SLI163" s="118"/>
      <c r="SLM163" s="118"/>
      <c r="SLQ163" s="118"/>
      <c r="SLU163" s="118"/>
      <c r="SLY163" s="118"/>
      <c r="SMC163" s="118"/>
      <c r="SMG163" s="118"/>
      <c r="SMK163" s="118"/>
      <c r="SMO163" s="118"/>
      <c r="SMS163" s="118"/>
      <c r="SMW163" s="118"/>
      <c r="SNA163" s="118"/>
      <c r="SNE163" s="118"/>
      <c r="SNI163" s="118"/>
      <c r="SNM163" s="118"/>
      <c r="SNQ163" s="118"/>
      <c r="SNU163" s="118"/>
      <c r="SNY163" s="118"/>
      <c r="SOC163" s="118"/>
      <c r="SOG163" s="118"/>
      <c r="SOK163" s="118"/>
      <c r="SOO163" s="118"/>
      <c r="SOS163" s="118"/>
      <c r="SOW163" s="118"/>
      <c r="SPA163" s="118"/>
      <c r="SPE163" s="118"/>
      <c r="SPI163" s="118"/>
      <c r="SPM163" s="118"/>
      <c r="SPQ163" s="118"/>
      <c r="SPU163" s="118"/>
      <c r="SPY163" s="118"/>
      <c r="SQC163" s="118"/>
      <c r="SQG163" s="118"/>
      <c r="SQK163" s="118"/>
      <c r="SQO163" s="118"/>
      <c r="SQS163" s="118"/>
      <c r="SQW163" s="118"/>
      <c r="SRA163" s="118"/>
      <c r="SRE163" s="118"/>
      <c r="SRI163" s="118"/>
      <c r="SRM163" s="118"/>
      <c r="SRQ163" s="118"/>
      <c r="SRU163" s="118"/>
      <c r="SRY163" s="118"/>
      <c r="SSC163" s="118"/>
      <c r="SSG163" s="118"/>
      <c r="SSK163" s="118"/>
      <c r="SSO163" s="118"/>
      <c r="SSS163" s="118"/>
      <c r="SSW163" s="118"/>
      <c r="STA163" s="118"/>
      <c r="STE163" s="118"/>
      <c r="STI163" s="118"/>
      <c r="STM163" s="118"/>
      <c r="STQ163" s="118"/>
      <c r="STU163" s="118"/>
      <c r="STY163" s="118"/>
      <c r="SUC163" s="118"/>
      <c r="SUG163" s="118"/>
      <c r="SUK163" s="118"/>
      <c r="SUO163" s="118"/>
      <c r="SUS163" s="118"/>
      <c r="SUW163" s="118"/>
      <c r="SVA163" s="118"/>
      <c r="SVE163" s="118"/>
      <c r="SVI163" s="118"/>
      <c r="SVM163" s="118"/>
      <c r="SVQ163" s="118"/>
      <c r="SVU163" s="118"/>
      <c r="SVY163" s="118"/>
      <c r="SWC163" s="118"/>
      <c r="SWG163" s="118"/>
      <c r="SWK163" s="118"/>
      <c r="SWO163" s="118"/>
      <c r="SWS163" s="118"/>
      <c r="SWW163" s="118"/>
      <c r="SXA163" s="118"/>
      <c r="SXE163" s="118"/>
      <c r="SXI163" s="118"/>
      <c r="SXM163" s="118"/>
      <c r="SXQ163" s="118"/>
      <c r="SXU163" s="118"/>
      <c r="SXY163" s="118"/>
      <c r="SYC163" s="118"/>
      <c r="SYG163" s="118"/>
      <c r="SYK163" s="118"/>
      <c r="SYO163" s="118"/>
      <c r="SYS163" s="118"/>
      <c r="SYW163" s="118"/>
      <c r="SZA163" s="118"/>
      <c r="SZE163" s="118"/>
      <c r="SZI163" s="118"/>
      <c r="SZM163" s="118"/>
      <c r="SZQ163" s="118"/>
      <c r="SZU163" s="118"/>
      <c r="SZY163" s="118"/>
      <c r="TAC163" s="118"/>
      <c r="TAG163" s="118"/>
      <c r="TAK163" s="118"/>
      <c r="TAO163" s="118"/>
      <c r="TAS163" s="118"/>
      <c r="TAW163" s="118"/>
      <c r="TBA163" s="118"/>
      <c r="TBE163" s="118"/>
      <c r="TBI163" s="118"/>
      <c r="TBM163" s="118"/>
      <c r="TBQ163" s="118"/>
      <c r="TBU163" s="118"/>
      <c r="TBY163" s="118"/>
      <c r="TCC163" s="118"/>
      <c r="TCG163" s="118"/>
      <c r="TCK163" s="118"/>
      <c r="TCO163" s="118"/>
      <c r="TCS163" s="118"/>
      <c r="TCW163" s="118"/>
      <c r="TDA163" s="118"/>
      <c r="TDE163" s="118"/>
      <c r="TDI163" s="118"/>
      <c r="TDM163" s="118"/>
      <c r="TDQ163" s="118"/>
      <c r="TDU163" s="118"/>
      <c r="TDY163" s="118"/>
      <c r="TEC163" s="118"/>
      <c r="TEG163" s="118"/>
      <c r="TEK163" s="118"/>
      <c r="TEO163" s="118"/>
      <c r="TES163" s="118"/>
      <c r="TEW163" s="118"/>
      <c r="TFA163" s="118"/>
      <c r="TFE163" s="118"/>
      <c r="TFI163" s="118"/>
      <c r="TFM163" s="118"/>
      <c r="TFQ163" s="118"/>
      <c r="TFU163" s="118"/>
      <c r="TFY163" s="118"/>
      <c r="TGC163" s="118"/>
      <c r="TGG163" s="118"/>
      <c r="TGK163" s="118"/>
      <c r="TGO163" s="118"/>
      <c r="TGS163" s="118"/>
      <c r="TGW163" s="118"/>
      <c r="THA163" s="118"/>
      <c r="THE163" s="118"/>
      <c r="THI163" s="118"/>
      <c r="THM163" s="118"/>
      <c r="THQ163" s="118"/>
      <c r="THU163" s="118"/>
      <c r="THY163" s="118"/>
      <c r="TIC163" s="118"/>
      <c r="TIG163" s="118"/>
      <c r="TIK163" s="118"/>
      <c r="TIO163" s="118"/>
      <c r="TIS163" s="118"/>
      <c r="TIW163" s="118"/>
      <c r="TJA163" s="118"/>
      <c r="TJE163" s="118"/>
      <c r="TJI163" s="118"/>
      <c r="TJM163" s="118"/>
      <c r="TJQ163" s="118"/>
      <c r="TJU163" s="118"/>
      <c r="TJY163" s="118"/>
      <c r="TKC163" s="118"/>
      <c r="TKG163" s="118"/>
      <c r="TKK163" s="118"/>
      <c r="TKO163" s="118"/>
      <c r="TKS163" s="118"/>
      <c r="TKW163" s="118"/>
      <c r="TLA163" s="118"/>
      <c r="TLE163" s="118"/>
      <c r="TLI163" s="118"/>
      <c r="TLM163" s="118"/>
      <c r="TLQ163" s="118"/>
      <c r="TLU163" s="118"/>
      <c r="TLY163" s="118"/>
      <c r="TMC163" s="118"/>
      <c r="TMG163" s="118"/>
      <c r="TMK163" s="118"/>
      <c r="TMO163" s="118"/>
      <c r="TMS163" s="118"/>
      <c r="TMW163" s="118"/>
      <c r="TNA163" s="118"/>
      <c r="TNE163" s="118"/>
      <c r="TNI163" s="118"/>
      <c r="TNM163" s="118"/>
      <c r="TNQ163" s="118"/>
      <c r="TNU163" s="118"/>
      <c r="TNY163" s="118"/>
      <c r="TOC163" s="118"/>
      <c r="TOG163" s="118"/>
      <c r="TOK163" s="118"/>
      <c r="TOO163" s="118"/>
      <c r="TOS163" s="118"/>
      <c r="TOW163" s="118"/>
      <c r="TPA163" s="118"/>
      <c r="TPE163" s="118"/>
      <c r="TPI163" s="118"/>
      <c r="TPM163" s="118"/>
      <c r="TPQ163" s="118"/>
      <c r="TPU163" s="118"/>
      <c r="TPY163" s="118"/>
      <c r="TQC163" s="118"/>
      <c r="TQG163" s="118"/>
      <c r="TQK163" s="118"/>
      <c r="TQO163" s="118"/>
      <c r="TQS163" s="118"/>
      <c r="TQW163" s="118"/>
      <c r="TRA163" s="118"/>
      <c r="TRE163" s="118"/>
      <c r="TRI163" s="118"/>
      <c r="TRM163" s="118"/>
      <c r="TRQ163" s="118"/>
      <c r="TRU163" s="118"/>
      <c r="TRY163" s="118"/>
      <c r="TSC163" s="118"/>
      <c r="TSG163" s="118"/>
      <c r="TSK163" s="118"/>
      <c r="TSO163" s="118"/>
      <c r="TSS163" s="118"/>
      <c r="TSW163" s="118"/>
      <c r="TTA163" s="118"/>
      <c r="TTE163" s="118"/>
      <c r="TTI163" s="118"/>
      <c r="TTM163" s="118"/>
      <c r="TTQ163" s="118"/>
      <c r="TTU163" s="118"/>
      <c r="TTY163" s="118"/>
      <c r="TUC163" s="118"/>
      <c r="TUG163" s="118"/>
      <c r="TUK163" s="118"/>
      <c r="TUO163" s="118"/>
      <c r="TUS163" s="118"/>
      <c r="TUW163" s="118"/>
      <c r="TVA163" s="118"/>
      <c r="TVE163" s="118"/>
      <c r="TVI163" s="118"/>
      <c r="TVM163" s="118"/>
      <c r="TVQ163" s="118"/>
      <c r="TVU163" s="118"/>
      <c r="TVY163" s="118"/>
      <c r="TWC163" s="118"/>
      <c r="TWG163" s="118"/>
      <c r="TWK163" s="118"/>
      <c r="TWO163" s="118"/>
      <c r="TWS163" s="118"/>
      <c r="TWW163" s="118"/>
      <c r="TXA163" s="118"/>
      <c r="TXE163" s="118"/>
      <c r="TXI163" s="118"/>
      <c r="TXM163" s="118"/>
      <c r="TXQ163" s="118"/>
      <c r="TXU163" s="118"/>
      <c r="TXY163" s="118"/>
      <c r="TYC163" s="118"/>
      <c r="TYG163" s="118"/>
      <c r="TYK163" s="118"/>
      <c r="TYO163" s="118"/>
      <c r="TYS163" s="118"/>
      <c r="TYW163" s="118"/>
      <c r="TZA163" s="118"/>
      <c r="TZE163" s="118"/>
      <c r="TZI163" s="118"/>
      <c r="TZM163" s="118"/>
      <c r="TZQ163" s="118"/>
      <c r="TZU163" s="118"/>
      <c r="TZY163" s="118"/>
      <c r="UAC163" s="118"/>
      <c r="UAG163" s="118"/>
      <c r="UAK163" s="118"/>
      <c r="UAO163" s="118"/>
      <c r="UAS163" s="118"/>
      <c r="UAW163" s="118"/>
      <c r="UBA163" s="118"/>
      <c r="UBE163" s="118"/>
      <c r="UBI163" s="118"/>
      <c r="UBM163" s="118"/>
      <c r="UBQ163" s="118"/>
      <c r="UBU163" s="118"/>
      <c r="UBY163" s="118"/>
      <c r="UCC163" s="118"/>
      <c r="UCG163" s="118"/>
      <c r="UCK163" s="118"/>
      <c r="UCO163" s="118"/>
      <c r="UCS163" s="118"/>
      <c r="UCW163" s="118"/>
      <c r="UDA163" s="118"/>
      <c r="UDE163" s="118"/>
      <c r="UDI163" s="118"/>
      <c r="UDM163" s="118"/>
      <c r="UDQ163" s="118"/>
      <c r="UDU163" s="118"/>
      <c r="UDY163" s="118"/>
      <c r="UEC163" s="118"/>
      <c r="UEG163" s="118"/>
      <c r="UEK163" s="118"/>
      <c r="UEO163" s="118"/>
      <c r="UES163" s="118"/>
      <c r="UEW163" s="118"/>
      <c r="UFA163" s="118"/>
      <c r="UFE163" s="118"/>
      <c r="UFI163" s="118"/>
      <c r="UFM163" s="118"/>
      <c r="UFQ163" s="118"/>
      <c r="UFU163" s="118"/>
      <c r="UFY163" s="118"/>
      <c r="UGC163" s="118"/>
      <c r="UGG163" s="118"/>
      <c r="UGK163" s="118"/>
      <c r="UGO163" s="118"/>
      <c r="UGS163" s="118"/>
      <c r="UGW163" s="118"/>
      <c r="UHA163" s="118"/>
      <c r="UHE163" s="118"/>
      <c r="UHI163" s="118"/>
      <c r="UHM163" s="118"/>
      <c r="UHQ163" s="118"/>
      <c r="UHU163" s="118"/>
      <c r="UHY163" s="118"/>
      <c r="UIC163" s="118"/>
      <c r="UIG163" s="118"/>
      <c r="UIK163" s="118"/>
      <c r="UIO163" s="118"/>
      <c r="UIS163" s="118"/>
      <c r="UIW163" s="118"/>
      <c r="UJA163" s="118"/>
      <c r="UJE163" s="118"/>
      <c r="UJI163" s="118"/>
      <c r="UJM163" s="118"/>
      <c r="UJQ163" s="118"/>
      <c r="UJU163" s="118"/>
      <c r="UJY163" s="118"/>
      <c r="UKC163" s="118"/>
      <c r="UKG163" s="118"/>
      <c r="UKK163" s="118"/>
      <c r="UKO163" s="118"/>
      <c r="UKS163" s="118"/>
      <c r="UKW163" s="118"/>
      <c r="ULA163" s="118"/>
      <c r="ULE163" s="118"/>
      <c r="ULI163" s="118"/>
      <c r="ULM163" s="118"/>
      <c r="ULQ163" s="118"/>
      <c r="ULU163" s="118"/>
      <c r="ULY163" s="118"/>
      <c r="UMC163" s="118"/>
      <c r="UMG163" s="118"/>
      <c r="UMK163" s="118"/>
      <c r="UMO163" s="118"/>
      <c r="UMS163" s="118"/>
      <c r="UMW163" s="118"/>
      <c r="UNA163" s="118"/>
      <c r="UNE163" s="118"/>
      <c r="UNI163" s="118"/>
      <c r="UNM163" s="118"/>
      <c r="UNQ163" s="118"/>
      <c r="UNU163" s="118"/>
      <c r="UNY163" s="118"/>
      <c r="UOC163" s="118"/>
      <c r="UOG163" s="118"/>
      <c r="UOK163" s="118"/>
      <c r="UOO163" s="118"/>
      <c r="UOS163" s="118"/>
      <c r="UOW163" s="118"/>
      <c r="UPA163" s="118"/>
      <c r="UPE163" s="118"/>
      <c r="UPI163" s="118"/>
      <c r="UPM163" s="118"/>
      <c r="UPQ163" s="118"/>
      <c r="UPU163" s="118"/>
      <c r="UPY163" s="118"/>
      <c r="UQC163" s="118"/>
      <c r="UQG163" s="118"/>
      <c r="UQK163" s="118"/>
      <c r="UQO163" s="118"/>
      <c r="UQS163" s="118"/>
      <c r="UQW163" s="118"/>
      <c r="URA163" s="118"/>
      <c r="URE163" s="118"/>
      <c r="URI163" s="118"/>
      <c r="URM163" s="118"/>
      <c r="URQ163" s="118"/>
      <c r="URU163" s="118"/>
      <c r="URY163" s="118"/>
      <c r="USC163" s="118"/>
      <c r="USG163" s="118"/>
      <c r="USK163" s="118"/>
      <c r="USO163" s="118"/>
      <c r="USS163" s="118"/>
      <c r="USW163" s="118"/>
      <c r="UTA163" s="118"/>
      <c r="UTE163" s="118"/>
      <c r="UTI163" s="118"/>
      <c r="UTM163" s="118"/>
      <c r="UTQ163" s="118"/>
      <c r="UTU163" s="118"/>
      <c r="UTY163" s="118"/>
      <c r="UUC163" s="118"/>
      <c r="UUG163" s="118"/>
      <c r="UUK163" s="118"/>
      <c r="UUO163" s="118"/>
      <c r="UUS163" s="118"/>
      <c r="UUW163" s="118"/>
      <c r="UVA163" s="118"/>
      <c r="UVE163" s="118"/>
      <c r="UVI163" s="118"/>
      <c r="UVM163" s="118"/>
      <c r="UVQ163" s="118"/>
      <c r="UVU163" s="118"/>
      <c r="UVY163" s="118"/>
      <c r="UWC163" s="118"/>
      <c r="UWG163" s="118"/>
      <c r="UWK163" s="118"/>
      <c r="UWO163" s="118"/>
      <c r="UWS163" s="118"/>
      <c r="UWW163" s="118"/>
      <c r="UXA163" s="118"/>
      <c r="UXE163" s="118"/>
      <c r="UXI163" s="118"/>
      <c r="UXM163" s="118"/>
      <c r="UXQ163" s="118"/>
      <c r="UXU163" s="118"/>
      <c r="UXY163" s="118"/>
      <c r="UYC163" s="118"/>
      <c r="UYG163" s="118"/>
      <c r="UYK163" s="118"/>
      <c r="UYO163" s="118"/>
      <c r="UYS163" s="118"/>
      <c r="UYW163" s="118"/>
      <c r="UZA163" s="118"/>
      <c r="UZE163" s="118"/>
      <c r="UZI163" s="118"/>
      <c r="UZM163" s="118"/>
      <c r="UZQ163" s="118"/>
      <c r="UZU163" s="118"/>
      <c r="UZY163" s="118"/>
      <c r="VAC163" s="118"/>
      <c r="VAG163" s="118"/>
      <c r="VAK163" s="118"/>
      <c r="VAO163" s="118"/>
      <c r="VAS163" s="118"/>
      <c r="VAW163" s="118"/>
      <c r="VBA163" s="118"/>
      <c r="VBE163" s="118"/>
      <c r="VBI163" s="118"/>
      <c r="VBM163" s="118"/>
      <c r="VBQ163" s="118"/>
      <c r="VBU163" s="118"/>
      <c r="VBY163" s="118"/>
      <c r="VCC163" s="118"/>
      <c r="VCG163" s="118"/>
      <c r="VCK163" s="118"/>
      <c r="VCO163" s="118"/>
      <c r="VCS163" s="118"/>
      <c r="VCW163" s="118"/>
      <c r="VDA163" s="118"/>
      <c r="VDE163" s="118"/>
      <c r="VDI163" s="118"/>
      <c r="VDM163" s="118"/>
      <c r="VDQ163" s="118"/>
      <c r="VDU163" s="118"/>
      <c r="VDY163" s="118"/>
      <c r="VEC163" s="118"/>
      <c r="VEG163" s="118"/>
      <c r="VEK163" s="118"/>
      <c r="VEO163" s="118"/>
      <c r="VES163" s="118"/>
      <c r="VEW163" s="118"/>
      <c r="VFA163" s="118"/>
      <c r="VFE163" s="118"/>
      <c r="VFI163" s="118"/>
      <c r="VFM163" s="118"/>
      <c r="VFQ163" s="118"/>
      <c r="VFU163" s="118"/>
      <c r="VFY163" s="118"/>
      <c r="VGC163" s="118"/>
      <c r="VGG163" s="118"/>
      <c r="VGK163" s="118"/>
      <c r="VGO163" s="118"/>
      <c r="VGS163" s="118"/>
      <c r="VGW163" s="118"/>
      <c r="VHA163" s="118"/>
      <c r="VHE163" s="118"/>
      <c r="VHI163" s="118"/>
      <c r="VHM163" s="118"/>
      <c r="VHQ163" s="118"/>
      <c r="VHU163" s="118"/>
      <c r="VHY163" s="118"/>
      <c r="VIC163" s="118"/>
      <c r="VIG163" s="118"/>
      <c r="VIK163" s="118"/>
      <c r="VIO163" s="118"/>
      <c r="VIS163" s="118"/>
      <c r="VIW163" s="118"/>
      <c r="VJA163" s="118"/>
      <c r="VJE163" s="118"/>
      <c r="VJI163" s="118"/>
      <c r="VJM163" s="118"/>
      <c r="VJQ163" s="118"/>
      <c r="VJU163" s="118"/>
      <c r="VJY163" s="118"/>
      <c r="VKC163" s="118"/>
      <c r="VKG163" s="118"/>
      <c r="VKK163" s="118"/>
      <c r="VKO163" s="118"/>
      <c r="VKS163" s="118"/>
      <c r="VKW163" s="118"/>
      <c r="VLA163" s="118"/>
      <c r="VLE163" s="118"/>
      <c r="VLI163" s="118"/>
      <c r="VLM163" s="118"/>
      <c r="VLQ163" s="118"/>
      <c r="VLU163" s="118"/>
      <c r="VLY163" s="118"/>
      <c r="VMC163" s="118"/>
      <c r="VMG163" s="118"/>
      <c r="VMK163" s="118"/>
      <c r="VMO163" s="118"/>
      <c r="VMS163" s="118"/>
      <c r="VMW163" s="118"/>
      <c r="VNA163" s="118"/>
      <c r="VNE163" s="118"/>
      <c r="VNI163" s="118"/>
      <c r="VNM163" s="118"/>
      <c r="VNQ163" s="118"/>
      <c r="VNU163" s="118"/>
      <c r="VNY163" s="118"/>
      <c r="VOC163" s="118"/>
      <c r="VOG163" s="118"/>
      <c r="VOK163" s="118"/>
      <c r="VOO163" s="118"/>
      <c r="VOS163" s="118"/>
      <c r="VOW163" s="118"/>
      <c r="VPA163" s="118"/>
      <c r="VPE163" s="118"/>
      <c r="VPI163" s="118"/>
      <c r="VPM163" s="118"/>
      <c r="VPQ163" s="118"/>
      <c r="VPU163" s="118"/>
      <c r="VPY163" s="118"/>
      <c r="VQC163" s="118"/>
      <c r="VQG163" s="118"/>
      <c r="VQK163" s="118"/>
      <c r="VQO163" s="118"/>
      <c r="VQS163" s="118"/>
      <c r="VQW163" s="118"/>
      <c r="VRA163" s="118"/>
      <c r="VRE163" s="118"/>
      <c r="VRI163" s="118"/>
      <c r="VRM163" s="118"/>
      <c r="VRQ163" s="118"/>
      <c r="VRU163" s="118"/>
      <c r="VRY163" s="118"/>
      <c r="VSC163" s="118"/>
      <c r="VSG163" s="118"/>
      <c r="VSK163" s="118"/>
      <c r="VSO163" s="118"/>
      <c r="VSS163" s="118"/>
      <c r="VSW163" s="118"/>
      <c r="VTA163" s="118"/>
      <c r="VTE163" s="118"/>
      <c r="VTI163" s="118"/>
      <c r="VTM163" s="118"/>
      <c r="VTQ163" s="118"/>
      <c r="VTU163" s="118"/>
      <c r="VTY163" s="118"/>
      <c r="VUC163" s="118"/>
      <c r="VUG163" s="118"/>
      <c r="VUK163" s="118"/>
      <c r="VUO163" s="118"/>
      <c r="VUS163" s="118"/>
      <c r="VUW163" s="118"/>
      <c r="VVA163" s="118"/>
      <c r="VVE163" s="118"/>
      <c r="VVI163" s="118"/>
      <c r="VVM163" s="118"/>
      <c r="VVQ163" s="118"/>
      <c r="VVU163" s="118"/>
      <c r="VVY163" s="118"/>
      <c r="VWC163" s="118"/>
      <c r="VWG163" s="118"/>
      <c r="VWK163" s="118"/>
      <c r="VWO163" s="118"/>
      <c r="VWS163" s="118"/>
      <c r="VWW163" s="118"/>
      <c r="VXA163" s="118"/>
      <c r="VXE163" s="118"/>
      <c r="VXI163" s="118"/>
      <c r="VXM163" s="118"/>
      <c r="VXQ163" s="118"/>
      <c r="VXU163" s="118"/>
      <c r="VXY163" s="118"/>
      <c r="VYC163" s="118"/>
      <c r="VYG163" s="118"/>
      <c r="VYK163" s="118"/>
      <c r="VYO163" s="118"/>
      <c r="VYS163" s="118"/>
      <c r="VYW163" s="118"/>
      <c r="VZA163" s="118"/>
      <c r="VZE163" s="118"/>
      <c r="VZI163" s="118"/>
      <c r="VZM163" s="118"/>
      <c r="VZQ163" s="118"/>
      <c r="VZU163" s="118"/>
      <c r="VZY163" s="118"/>
      <c r="WAC163" s="118"/>
      <c r="WAG163" s="118"/>
      <c r="WAK163" s="118"/>
      <c r="WAO163" s="118"/>
      <c r="WAS163" s="118"/>
      <c r="WAW163" s="118"/>
      <c r="WBA163" s="118"/>
      <c r="WBE163" s="118"/>
      <c r="WBI163" s="118"/>
      <c r="WBM163" s="118"/>
      <c r="WBQ163" s="118"/>
      <c r="WBU163" s="118"/>
      <c r="WBY163" s="118"/>
      <c r="WCC163" s="118"/>
      <c r="WCG163" s="118"/>
      <c r="WCK163" s="118"/>
      <c r="WCO163" s="118"/>
      <c r="WCS163" s="118"/>
      <c r="WCW163" s="118"/>
      <c r="WDA163" s="118"/>
      <c r="WDE163" s="118"/>
      <c r="WDI163" s="118"/>
      <c r="WDM163" s="118"/>
      <c r="WDQ163" s="118"/>
      <c r="WDU163" s="118"/>
      <c r="WDY163" s="118"/>
      <c r="WEC163" s="118"/>
      <c r="WEG163" s="118"/>
      <c r="WEK163" s="118"/>
      <c r="WEO163" s="118"/>
      <c r="WES163" s="118"/>
      <c r="WEW163" s="118"/>
      <c r="WFA163" s="118"/>
      <c r="WFE163" s="118"/>
      <c r="WFI163" s="118"/>
      <c r="WFM163" s="118"/>
      <c r="WFQ163" s="118"/>
      <c r="WFU163" s="118"/>
      <c r="WFY163" s="118"/>
      <c r="WGC163" s="118"/>
      <c r="WGG163" s="118"/>
      <c r="WGK163" s="118"/>
      <c r="WGO163" s="118"/>
      <c r="WGS163" s="118"/>
      <c r="WGW163" s="118"/>
      <c r="WHA163" s="118"/>
      <c r="WHE163" s="118"/>
      <c r="WHI163" s="118"/>
      <c r="WHM163" s="118"/>
      <c r="WHQ163" s="118"/>
      <c r="WHU163" s="118"/>
      <c r="WHY163" s="118"/>
      <c r="WIC163" s="118"/>
      <c r="WIG163" s="118"/>
      <c r="WIK163" s="118"/>
      <c r="WIO163" s="118"/>
      <c r="WIS163" s="118"/>
      <c r="WIW163" s="118"/>
      <c r="WJA163" s="118"/>
      <c r="WJE163" s="118"/>
      <c r="WJI163" s="118"/>
      <c r="WJM163" s="118"/>
      <c r="WJQ163" s="118"/>
      <c r="WJU163" s="118"/>
      <c r="WJY163" s="118"/>
      <c r="WKC163" s="118"/>
      <c r="WKG163" s="118"/>
      <c r="WKK163" s="118"/>
      <c r="WKO163" s="118"/>
      <c r="WKS163" s="118"/>
      <c r="WKW163" s="118"/>
      <c r="WLA163" s="118"/>
      <c r="WLE163" s="118"/>
      <c r="WLI163" s="118"/>
      <c r="WLM163" s="118"/>
      <c r="WLQ163" s="118"/>
      <c r="WLU163" s="118"/>
      <c r="WLY163" s="118"/>
      <c r="WMC163" s="118"/>
      <c r="WMG163" s="118"/>
      <c r="WMK163" s="118"/>
      <c r="WMO163" s="118"/>
      <c r="WMS163" s="118"/>
      <c r="WMW163" s="118"/>
      <c r="WNA163" s="118"/>
      <c r="WNE163" s="118"/>
      <c r="WNI163" s="118"/>
      <c r="WNM163" s="118"/>
      <c r="WNQ163" s="118"/>
      <c r="WNU163" s="118"/>
      <c r="WNY163" s="118"/>
      <c r="WOC163" s="118"/>
      <c r="WOG163" s="118"/>
      <c r="WOK163" s="118"/>
      <c r="WOO163" s="118"/>
      <c r="WOS163" s="118"/>
      <c r="WOW163" s="118"/>
      <c r="WPA163" s="118"/>
      <c r="WPE163" s="118"/>
      <c r="WPI163" s="118"/>
      <c r="WPM163" s="118"/>
      <c r="WPQ163" s="118"/>
      <c r="WPU163" s="118"/>
      <c r="WPY163" s="118"/>
      <c r="WQC163" s="118"/>
      <c r="WQG163" s="118"/>
      <c r="WQK163" s="118"/>
      <c r="WQO163" s="118"/>
      <c r="WQS163" s="118"/>
      <c r="WQW163" s="118"/>
      <c r="WRA163" s="118"/>
      <c r="WRE163" s="118"/>
      <c r="WRI163" s="118"/>
      <c r="WRM163" s="118"/>
      <c r="WRQ163" s="118"/>
      <c r="WRU163" s="118"/>
      <c r="WRY163" s="118"/>
      <c r="WSC163" s="118"/>
      <c r="WSG163" s="118"/>
      <c r="WSK163" s="118"/>
      <c r="WSO163" s="118"/>
      <c r="WSS163" s="118"/>
      <c r="WSW163" s="118"/>
      <c r="WTA163" s="118"/>
      <c r="WTE163" s="118"/>
      <c r="WTI163" s="118"/>
      <c r="WTM163" s="118"/>
      <c r="WTQ163" s="118"/>
      <c r="WTU163" s="118"/>
      <c r="WTY163" s="118"/>
      <c r="WUC163" s="118"/>
      <c r="WUG163" s="118"/>
      <c r="WUK163" s="118"/>
      <c r="WUO163" s="118"/>
      <c r="WUS163" s="118"/>
      <c r="WUW163" s="118"/>
      <c r="WVA163" s="118"/>
      <c r="WVE163" s="118"/>
      <c r="WVI163" s="118"/>
      <c r="WVM163" s="118"/>
      <c r="WVQ163" s="118"/>
      <c r="WVU163" s="118"/>
      <c r="WVY163" s="118"/>
      <c r="WWC163" s="118"/>
      <c r="WWG163" s="118"/>
      <c r="WWK163" s="118"/>
      <c r="WWO163" s="118"/>
      <c r="WWS163" s="118"/>
      <c r="WWW163" s="118"/>
      <c r="WXA163" s="118"/>
      <c r="WXE163" s="118"/>
      <c r="WXI163" s="118"/>
      <c r="WXM163" s="118"/>
      <c r="WXQ163" s="118"/>
      <c r="WXU163" s="118"/>
      <c r="WXY163" s="118"/>
      <c r="WYC163" s="118"/>
      <c r="WYG163" s="118"/>
      <c r="WYK163" s="118"/>
      <c r="WYO163" s="118"/>
      <c r="WYS163" s="118"/>
      <c r="WYW163" s="118"/>
      <c r="WZA163" s="118"/>
      <c r="WZE163" s="118"/>
      <c r="WZI163" s="118"/>
      <c r="WZM163" s="118"/>
      <c r="WZQ163" s="118"/>
      <c r="WZU163" s="118"/>
      <c r="WZY163" s="118"/>
      <c r="XAC163" s="118"/>
      <c r="XAG163" s="118"/>
      <c r="XAK163" s="118"/>
      <c r="XAO163" s="118"/>
      <c r="XAS163" s="118"/>
      <c r="XAW163" s="118"/>
      <c r="XBA163" s="118"/>
      <c r="XBE163" s="118"/>
      <c r="XBI163" s="118"/>
      <c r="XBM163" s="118"/>
      <c r="XBQ163" s="118"/>
      <c r="XBU163" s="118"/>
      <c r="XBY163" s="118"/>
      <c r="XCC163" s="118"/>
      <c r="XCG163" s="118"/>
      <c r="XCK163" s="118"/>
      <c r="XCO163" s="118"/>
      <c r="XCS163" s="118"/>
      <c r="XCW163" s="118"/>
      <c r="XDA163" s="118"/>
      <c r="XDE163" s="118"/>
      <c r="XDI163" s="118"/>
      <c r="XDM163" s="118"/>
      <c r="XDQ163" s="118"/>
      <c r="XDU163" s="118"/>
      <c r="XDY163" s="118"/>
      <c r="XEC163" s="118"/>
      <c r="XEG163" s="118"/>
      <c r="XEK163" s="118"/>
      <c r="XEO163" s="118"/>
      <c r="XES163" s="118"/>
      <c r="XEW163" s="118"/>
      <c r="XFA163" s="118"/>
    </row>
    <row r="164" spans="1:1021 1025:2045 2049:3069 3073:4093 4097:5117 5121:6141 6145:7165 7169:8189 8193:9213 9217:10237 10241:11261 11265:12285 12289:13309 13313:14333 14337:15357 15361:16381">
      <c r="C164" s="65" t="s">
        <v>483</v>
      </c>
      <c r="D164" s="162">
        <v>719719</v>
      </c>
      <c r="E164" s="162">
        <v>719719</v>
      </c>
      <c r="F164" s="162">
        <v>0</v>
      </c>
    </row>
    <row r="165" spans="1:1021 1025:2045 2049:3069 3073:4093 4097:5117 5121:6141 6145:7165 7169:8189 8193:9213 9217:10237 10241:11261 11265:12285 12289:13309 13313:14333 14337:15357 15361:16381">
      <c r="C165" s="160" t="s">
        <v>331</v>
      </c>
      <c r="D165" s="161">
        <v>642205428</v>
      </c>
      <c r="E165" s="161">
        <v>788232736.58999991</v>
      </c>
      <c r="F165" s="161">
        <v>572475617.39999998</v>
      </c>
    </row>
    <row r="166" spans="1:1021 1025:2045 2049:3069 3073:4093 4097:5117 5121:6141 6145:7165 7169:8189 8193:9213 9217:10237 10241:11261 11265:12285 12289:13309 13313:14333 14337:15357 15361:16381">
      <c r="C166" s="118" t="s">
        <v>326</v>
      </c>
      <c r="D166" s="162">
        <v>576852165</v>
      </c>
      <c r="E166" s="162">
        <v>743232736.58999991</v>
      </c>
      <c r="F166" s="162">
        <v>527475618.03999996</v>
      </c>
    </row>
    <row r="167" spans="1:1021 1025:2045 2049:3069 3073:4093 4097:5117 5121:6141 6145:7165 7169:8189 8193:9213 9217:10237 10241:11261 11265:12285 12289:13309 13313:14333 14337:15357 15361:16381">
      <c r="C167" s="65" t="s">
        <v>495</v>
      </c>
      <c r="D167" s="162">
        <v>1875179</v>
      </c>
      <c r="E167" s="162">
        <v>116190</v>
      </c>
      <c r="F167" s="162">
        <v>0</v>
      </c>
    </row>
    <row r="168" spans="1:1021 1025:2045 2049:3069 3073:4093 4097:5117 5121:6141 6145:7165 7169:8189 8193:9213 9217:10237 10241:11261 11265:12285 12289:13309 13313:14333 14337:15357 15361:16381">
      <c r="C168" s="65" t="s">
        <v>496</v>
      </c>
      <c r="D168" s="162">
        <v>2799546</v>
      </c>
      <c r="E168" s="162">
        <v>2368877</v>
      </c>
      <c r="F168" s="162">
        <v>0</v>
      </c>
    </row>
    <row r="169" spans="1:1021 1025:2045 2049:3069 3073:4093 4097:5117 5121:6141 6145:7165 7169:8189 8193:9213 9217:10237 10241:11261 11265:12285 12289:13309 13313:14333 14337:15357 15361:16381">
      <c r="C169" s="65" t="s">
        <v>497</v>
      </c>
      <c r="D169" s="162">
        <v>53000000</v>
      </c>
      <c r="E169" s="162">
        <v>30230000</v>
      </c>
      <c r="F169" s="162">
        <v>0</v>
      </c>
    </row>
    <row r="170" spans="1:1021 1025:2045 2049:3069 3073:4093 4097:5117 5121:6141 6145:7165 7169:8189 8193:9213 9217:10237 10241:11261 11265:12285 12289:13309 13313:14333 14337:15357 15361:16381">
      <c r="C170" s="65" t="s">
        <v>498</v>
      </c>
      <c r="D170" s="162">
        <v>4364944</v>
      </c>
      <c r="E170" s="162">
        <v>4149609</v>
      </c>
      <c r="F170" s="162">
        <v>0</v>
      </c>
    </row>
    <row r="171" spans="1:1021 1025:2045 2049:3069 3073:4093 4097:5117 5121:6141 6145:7165 7169:8189 8193:9213 9217:10237 10241:11261 11265:12285 12289:13309 13313:14333 14337:15357 15361:16381">
      <c r="C171" s="65" t="s">
        <v>499</v>
      </c>
      <c r="D171" s="162">
        <v>1256445</v>
      </c>
      <c r="E171" s="162">
        <v>7220000</v>
      </c>
      <c r="F171" s="162">
        <v>2664927.9</v>
      </c>
    </row>
    <row r="172" spans="1:1021 1025:2045 2049:3069 3073:4093 4097:5117 5121:6141 6145:7165 7169:8189 8193:9213 9217:10237 10241:11261 11265:12285 12289:13309 13313:14333 14337:15357 15361:16381">
      <c r="C172" s="65" t="s">
        <v>1911</v>
      </c>
      <c r="D172" s="162">
        <v>0</v>
      </c>
      <c r="E172" s="162">
        <v>10000000</v>
      </c>
      <c r="F172" s="162">
        <v>4815425.37</v>
      </c>
    </row>
    <row r="173" spans="1:1021 1025:2045 2049:3069 3073:4093 4097:5117 5121:6141 6145:7165 7169:8189 8193:9213 9217:10237 10241:11261 11265:12285 12289:13309 13313:14333 14337:15357 15361:16381">
      <c r="C173" s="65" t="s">
        <v>500</v>
      </c>
      <c r="D173" s="162">
        <v>24812074</v>
      </c>
      <c r="E173" s="162">
        <v>11790229</v>
      </c>
      <c r="F173" s="162">
        <v>7386272</v>
      </c>
    </row>
    <row r="174" spans="1:1021 1025:2045 2049:3069 3073:4093 4097:5117 5121:6141 6145:7165 7169:8189 8193:9213 9217:10237 10241:11261 11265:12285 12289:13309 13313:14333 14337:15357 15361:16381">
      <c r="C174" s="65" t="s">
        <v>501</v>
      </c>
      <c r="D174" s="162">
        <v>5309113</v>
      </c>
      <c r="E174" s="162">
        <v>4447774</v>
      </c>
      <c r="F174" s="162">
        <v>0</v>
      </c>
    </row>
    <row r="175" spans="1:1021 1025:2045 2049:3069 3073:4093 4097:5117 5121:6141 6145:7165 7169:8189 8193:9213 9217:10237 10241:11261 11265:12285 12289:13309 13313:14333 14337:15357 15361:16381">
      <c r="C175" s="65" t="s">
        <v>502</v>
      </c>
      <c r="D175" s="162">
        <v>44195541</v>
      </c>
      <c r="E175" s="162">
        <v>93028581</v>
      </c>
      <c r="F175" s="162">
        <v>91518793.459999993</v>
      </c>
    </row>
    <row r="176" spans="1:1021 1025:2045 2049:3069 3073:4093 4097:5117 5121:6141 6145:7165 7169:8189 8193:9213 9217:10237 10241:11261 11265:12285 12289:13309 13313:14333 14337:15357 15361:16381">
      <c r="C176" s="65" t="s">
        <v>503</v>
      </c>
      <c r="D176" s="162">
        <v>40000000</v>
      </c>
      <c r="E176" s="162">
        <v>38000000</v>
      </c>
      <c r="F176" s="162">
        <v>37928196.609999999</v>
      </c>
    </row>
    <row r="177" spans="3:6">
      <c r="C177" s="65" t="s">
        <v>504</v>
      </c>
      <c r="D177" s="162">
        <v>17512384</v>
      </c>
      <c r="E177" s="162">
        <v>1511676</v>
      </c>
      <c r="F177" s="162">
        <v>0</v>
      </c>
    </row>
    <row r="178" spans="3:6">
      <c r="C178" s="65" t="s">
        <v>505</v>
      </c>
      <c r="D178" s="162">
        <v>31386350</v>
      </c>
      <c r="E178" s="162">
        <v>31386350</v>
      </c>
      <c r="F178" s="162">
        <v>0</v>
      </c>
    </row>
    <row r="179" spans="3:6">
      <c r="C179" s="65" t="s">
        <v>506</v>
      </c>
      <c r="D179" s="162">
        <v>10982339</v>
      </c>
      <c r="E179" s="162">
        <v>10121000</v>
      </c>
      <c r="F179" s="162">
        <v>0</v>
      </c>
    </row>
    <row r="180" spans="3:6">
      <c r="C180" s="65" t="s">
        <v>507</v>
      </c>
      <c r="D180" s="162">
        <v>4040505</v>
      </c>
      <c r="E180" s="162">
        <v>3825170</v>
      </c>
      <c r="F180" s="162">
        <v>0</v>
      </c>
    </row>
    <row r="181" spans="3:6">
      <c r="C181" s="65" t="s">
        <v>508</v>
      </c>
      <c r="D181" s="162">
        <v>19093002</v>
      </c>
      <c r="E181" s="162">
        <v>17800994</v>
      </c>
      <c r="F181" s="162">
        <v>0</v>
      </c>
    </row>
    <row r="182" spans="3:6">
      <c r="C182" s="65" t="s">
        <v>509</v>
      </c>
      <c r="D182" s="162">
        <v>6768144</v>
      </c>
      <c r="E182" s="162">
        <v>114998.42</v>
      </c>
      <c r="F182" s="162">
        <v>0</v>
      </c>
    </row>
    <row r="183" spans="3:6">
      <c r="C183" s="65" t="s">
        <v>510</v>
      </c>
      <c r="D183" s="162">
        <v>1415865</v>
      </c>
      <c r="E183" s="162">
        <v>108048</v>
      </c>
      <c r="F183" s="162">
        <v>0</v>
      </c>
    </row>
    <row r="184" spans="3:6">
      <c r="C184" s="65" t="s">
        <v>511</v>
      </c>
      <c r="D184" s="162">
        <v>3468356</v>
      </c>
      <c r="E184" s="162">
        <v>112893.51</v>
      </c>
      <c r="F184" s="162">
        <v>0</v>
      </c>
    </row>
    <row r="185" spans="3:6">
      <c r="C185" s="65" t="s">
        <v>512</v>
      </c>
      <c r="D185" s="162">
        <v>19003156</v>
      </c>
      <c r="E185" s="162">
        <v>3229890</v>
      </c>
      <c r="F185" s="162">
        <v>229889.71</v>
      </c>
    </row>
    <row r="186" spans="3:6">
      <c r="C186" s="65" t="s">
        <v>513</v>
      </c>
      <c r="D186" s="162">
        <v>9730988</v>
      </c>
      <c r="E186" s="162">
        <v>9084984</v>
      </c>
      <c r="F186" s="162">
        <v>3028328</v>
      </c>
    </row>
    <row r="187" spans="3:6">
      <c r="C187" s="65" t="s">
        <v>514</v>
      </c>
      <c r="D187" s="162">
        <v>36143668</v>
      </c>
      <c r="E187" s="162">
        <v>187500000</v>
      </c>
      <c r="F187" s="162">
        <v>136811330.50999999</v>
      </c>
    </row>
    <row r="188" spans="3:6">
      <c r="C188" s="65" t="s">
        <v>515</v>
      </c>
      <c r="D188" s="162">
        <v>5922790</v>
      </c>
      <c r="E188" s="162">
        <v>4527333</v>
      </c>
      <c r="F188" s="162">
        <v>1545189.47</v>
      </c>
    </row>
    <row r="189" spans="3:6">
      <c r="C189" s="65" t="s">
        <v>1906</v>
      </c>
      <c r="D189" s="162">
        <v>0</v>
      </c>
      <c r="E189" s="162">
        <v>3723632</v>
      </c>
      <c r="F189" s="162">
        <v>0</v>
      </c>
    </row>
    <row r="190" spans="3:6">
      <c r="C190" s="65" t="s">
        <v>516</v>
      </c>
      <c r="D190" s="162">
        <v>2433363</v>
      </c>
      <c r="E190" s="162">
        <v>1572024</v>
      </c>
      <c r="F190" s="162">
        <v>0</v>
      </c>
    </row>
    <row r="191" spans="3:6">
      <c r="C191" s="65" t="s">
        <v>517</v>
      </c>
      <c r="D191" s="162">
        <v>20000000</v>
      </c>
      <c r="E191" s="162">
        <v>1000000</v>
      </c>
      <c r="F191" s="162">
        <v>0</v>
      </c>
    </row>
    <row r="192" spans="3:6">
      <c r="C192" s="65" t="s">
        <v>518</v>
      </c>
      <c r="D192" s="162">
        <v>20685034</v>
      </c>
      <c r="E192" s="162">
        <v>9566924</v>
      </c>
      <c r="F192" s="162">
        <v>0</v>
      </c>
    </row>
    <row r="193" spans="1:1021 1025:2045 2049:3069 3073:4093 4097:5117 5121:6141 6145:7165 7169:8189 8193:9213 9217:10237 10241:11261 11265:12285 12289:13309 13313:14333 14337:15357 15361:16381">
      <c r="C193" s="65" t="s">
        <v>519</v>
      </c>
      <c r="D193" s="162">
        <v>2433461</v>
      </c>
      <c r="E193" s="162">
        <v>110049</v>
      </c>
      <c r="F193" s="162">
        <v>0</v>
      </c>
    </row>
    <row r="194" spans="1:1021 1025:2045 2049:3069 3073:4093 4097:5117 5121:6141 6145:7165 7169:8189 8193:9213 9217:10237 10241:11261 11265:12285 12289:13309 13313:14333 14337:15357 15361:16381">
      <c r="C194" s="65" t="s">
        <v>520</v>
      </c>
      <c r="D194" s="162">
        <v>21589475</v>
      </c>
      <c r="E194" s="162">
        <v>1000000</v>
      </c>
      <c r="F194" s="162">
        <v>0</v>
      </c>
    </row>
    <row r="195" spans="1:1021 1025:2045 2049:3069 3073:4093 4097:5117 5121:6141 6145:7165 7169:8189 8193:9213 9217:10237 10241:11261 11265:12285 12289:13309 13313:14333 14337:15357 15361:16381">
      <c r="C195" s="65" t="s">
        <v>1944</v>
      </c>
      <c r="D195" s="162">
        <v>0</v>
      </c>
      <c r="E195" s="162">
        <v>6088702</v>
      </c>
      <c r="F195" s="162">
        <v>6088701.9400000004</v>
      </c>
    </row>
    <row r="196" spans="1:1021 1025:2045 2049:3069 3073:4093 4097:5117 5121:6141 6145:7165 7169:8189 8193:9213 9217:10237 10241:11261 11265:12285 12289:13309 13313:14333 14337:15357 15361:16381">
      <c r="C196" s="65" t="s">
        <v>1875</v>
      </c>
      <c r="D196" s="162">
        <v>0</v>
      </c>
      <c r="E196" s="162">
        <v>3172169</v>
      </c>
      <c r="F196" s="162">
        <v>0</v>
      </c>
    </row>
    <row r="197" spans="1:1021 1025:2045 2049:3069 3073:4093 4097:5117 5121:6141 6145:7165 7169:8189 8193:9213 9217:10237 10241:11261 11265:12285 12289:13309 13313:14333 14337:15357 15361:16381">
      <c r="C197" s="65" t="s">
        <v>521</v>
      </c>
      <c r="D197" s="162">
        <v>76325759</v>
      </c>
      <c r="E197" s="162">
        <v>26280464</v>
      </c>
      <c r="F197" s="162">
        <v>17095612.210000001</v>
      </c>
    </row>
    <row r="198" spans="1:1021 1025:2045 2049:3069 3073:4093 4097:5117 5121:6141 6145:7165 7169:8189 8193:9213 9217:10237 10241:11261 11265:12285 12289:13309 13313:14333 14337:15357 15361:16381">
      <c r="C198" s="65" t="s">
        <v>522</v>
      </c>
      <c r="D198" s="162">
        <v>32164869</v>
      </c>
      <c r="E198" s="162">
        <v>28016616</v>
      </c>
      <c r="F198" s="162">
        <v>27976161.32</v>
      </c>
    </row>
    <row r="199" spans="1:1021 1025:2045 2049:3069 3073:4093 4097:5117 5121:6141 6145:7165 7169:8189 8193:9213 9217:10237 10241:11261 11265:12285 12289:13309 13313:14333 14337:15357 15361:16381">
      <c r="C199" s="65" t="s">
        <v>523</v>
      </c>
      <c r="D199" s="162">
        <v>0</v>
      </c>
      <c r="E199" s="162">
        <v>2597192.66</v>
      </c>
      <c r="F199" s="162">
        <v>2587259.5499999998</v>
      </c>
    </row>
    <row r="200" spans="1:1021 1025:2045 2049:3069 3073:4093 4097:5117 5121:6141 6145:7165 7169:8189 8193:9213 9217:10237 10241:11261 11265:12285 12289:13309 13313:14333 14337:15357 15361:16381">
      <c r="C200" s="65" t="s">
        <v>524</v>
      </c>
      <c r="D200" s="162">
        <v>55847966</v>
      </c>
      <c r="E200" s="162">
        <v>189430367</v>
      </c>
      <c r="F200" s="162">
        <v>187799529.99000001</v>
      </c>
    </row>
    <row r="201" spans="1:1021 1025:2045 2049:3069 3073:4093 4097:5117 5121:6141 6145:7165 7169:8189 8193:9213 9217:10237 10241:11261 11265:12285 12289:13309 13313:14333 14337:15357 15361:16381">
      <c r="C201" s="65" t="s">
        <v>525</v>
      </c>
      <c r="D201" s="162">
        <v>2291849</v>
      </c>
      <c r="E201" s="162">
        <v>0</v>
      </c>
      <c r="F201" s="162">
        <v>0</v>
      </c>
    </row>
    <row r="202" spans="1:1021 1025:2045 2049:3069 3073:4093 4097:5117 5121:6141 6145:7165 7169:8189 8193:9213 9217:10237 10241:11261 11265:12285 12289:13309 13313:14333 14337:15357 15361:16381" s="162" customFormat="1" ht="12.75">
      <c r="A202" s="118"/>
      <c r="C202" s="162" t="s">
        <v>327</v>
      </c>
      <c r="D202" s="162">
        <v>65353263</v>
      </c>
      <c r="E202" s="118">
        <v>45000000</v>
      </c>
      <c r="F202" s="162">
        <v>44999999.359999999</v>
      </c>
      <c r="I202" s="118"/>
      <c r="M202" s="118"/>
      <c r="Q202" s="118"/>
      <c r="U202" s="118"/>
      <c r="Y202" s="118"/>
      <c r="AC202" s="118"/>
      <c r="AG202" s="118"/>
      <c r="AK202" s="118"/>
      <c r="AO202" s="118"/>
      <c r="AS202" s="118"/>
      <c r="AW202" s="118"/>
      <c r="BA202" s="118"/>
      <c r="BE202" s="118"/>
      <c r="BI202" s="118"/>
      <c r="BM202" s="118"/>
      <c r="BQ202" s="118"/>
      <c r="BU202" s="118"/>
      <c r="BY202" s="118"/>
      <c r="CC202" s="118"/>
      <c r="CG202" s="118"/>
      <c r="CK202" s="118"/>
      <c r="CO202" s="118"/>
      <c r="CS202" s="118"/>
      <c r="CW202" s="118"/>
      <c r="DA202" s="118"/>
      <c r="DE202" s="118"/>
      <c r="DI202" s="118"/>
      <c r="DM202" s="118"/>
      <c r="DQ202" s="118"/>
      <c r="DU202" s="118"/>
      <c r="DY202" s="118"/>
      <c r="EC202" s="118"/>
      <c r="EG202" s="118"/>
      <c r="EK202" s="118"/>
      <c r="EO202" s="118"/>
      <c r="ES202" s="118"/>
      <c r="EW202" s="118"/>
      <c r="FA202" s="118"/>
      <c r="FE202" s="118"/>
      <c r="FI202" s="118"/>
      <c r="FM202" s="118"/>
      <c r="FQ202" s="118"/>
      <c r="FU202" s="118"/>
      <c r="FY202" s="118"/>
      <c r="GC202" s="118"/>
      <c r="GG202" s="118"/>
      <c r="GK202" s="118"/>
      <c r="GO202" s="118"/>
      <c r="GS202" s="118"/>
      <c r="GW202" s="118"/>
      <c r="HA202" s="118"/>
      <c r="HE202" s="118"/>
      <c r="HI202" s="118"/>
      <c r="HM202" s="118"/>
      <c r="HQ202" s="118"/>
      <c r="HU202" s="118"/>
      <c r="HY202" s="118"/>
      <c r="IC202" s="118"/>
      <c r="IG202" s="118"/>
      <c r="IK202" s="118"/>
      <c r="IO202" s="118"/>
      <c r="IS202" s="118"/>
      <c r="IW202" s="118"/>
      <c r="JA202" s="118"/>
      <c r="JE202" s="118"/>
      <c r="JI202" s="118"/>
      <c r="JM202" s="118"/>
      <c r="JQ202" s="118"/>
      <c r="JU202" s="118"/>
      <c r="JY202" s="118"/>
      <c r="KC202" s="118"/>
      <c r="KG202" s="118"/>
      <c r="KK202" s="118"/>
      <c r="KO202" s="118"/>
      <c r="KS202" s="118"/>
      <c r="KW202" s="118"/>
      <c r="LA202" s="118"/>
      <c r="LE202" s="118"/>
      <c r="LI202" s="118"/>
      <c r="LM202" s="118"/>
      <c r="LQ202" s="118"/>
      <c r="LU202" s="118"/>
      <c r="LY202" s="118"/>
      <c r="MC202" s="118"/>
      <c r="MG202" s="118"/>
      <c r="MK202" s="118"/>
      <c r="MO202" s="118"/>
      <c r="MS202" s="118"/>
      <c r="MW202" s="118"/>
      <c r="NA202" s="118"/>
      <c r="NE202" s="118"/>
      <c r="NI202" s="118"/>
      <c r="NM202" s="118"/>
      <c r="NQ202" s="118"/>
      <c r="NU202" s="118"/>
      <c r="NY202" s="118"/>
      <c r="OC202" s="118"/>
      <c r="OG202" s="118"/>
      <c r="OK202" s="118"/>
      <c r="OO202" s="118"/>
      <c r="OS202" s="118"/>
      <c r="OW202" s="118"/>
      <c r="PA202" s="118"/>
      <c r="PE202" s="118"/>
      <c r="PI202" s="118"/>
      <c r="PM202" s="118"/>
      <c r="PQ202" s="118"/>
      <c r="PU202" s="118"/>
      <c r="PY202" s="118"/>
      <c r="QC202" s="118"/>
      <c r="QG202" s="118"/>
      <c r="QK202" s="118"/>
      <c r="QO202" s="118"/>
      <c r="QS202" s="118"/>
      <c r="QW202" s="118"/>
      <c r="RA202" s="118"/>
      <c r="RE202" s="118"/>
      <c r="RI202" s="118"/>
      <c r="RM202" s="118"/>
      <c r="RQ202" s="118"/>
      <c r="RU202" s="118"/>
      <c r="RY202" s="118"/>
      <c r="SC202" s="118"/>
      <c r="SG202" s="118"/>
      <c r="SK202" s="118"/>
      <c r="SO202" s="118"/>
      <c r="SS202" s="118"/>
      <c r="SW202" s="118"/>
      <c r="TA202" s="118"/>
      <c r="TE202" s="118"/>
      <c r="TI202" s="118"/>
      <c r="TM202" s="118"/>
      <c r="TQ202" s="118"/>
      <c r="TU202" s="118"/>
      <c r="TY202" s="118"/>
      <c r="UC202" s="118"/>
      <c r="UG202" s="118"/>
      <c r="UK202" s="118"/>
      <c r="UO202" s="118"/>
      <c r="US202" s="118"/>
      <c r="UW202" s="118"/>
      <c r="VA202" s="118"/>
      <c r="VE202" s="118"/>
      <c r="VI202" s="118"/>
      <c r="VM202" s="118"/>
      <c r="VQ202" s="118"/>
      <c r="VU202" s="118"/>
      <c r="VY202" s="118"/>
      <c r="WC202" s="118"/>
      <c r="WG202" s="118"/>
      <c r="WK202" s="118"/>
      <c r="WO202" s="118"/>
      <c r="WS202" s="118"/>
      <c r="WW202" s="118"/>
      <c r="XA202" s="118"/>
      <c r="XE202" s="118"/>
      <c r="XI202" s="118"/>
      <c r="XM202" s="118"/>
      <c r="XQ202" s="118"/>
      <c r="XU202" s="118"/>
      <c r="XY202" s="118"/>
      <c r="YC202" s="118"/>
      <c r="YG202" s="118"/>
      <c r="YK202" s="118"/>
      <c r="YO202" s="118"/>
      <c r="YS202" s="118"/>
      <c r="YW202" s="118"/>
      <c r="ZA202" s="118"/>
      <c r="ZE202" s="118"/>
      <c r="ZI202" s="118"/>
      <c r="ZM202" s="118"/>
      <c r="ZQ202" s="118"/>
      <c r="ZU202" s="118"/>
      <c r="ZY202" s="118"/>
      <c r="AAC202" s="118"/>
      <c r="AAG202" s="118"/>
      <c r="AAK202" s="118"/>
      <c r="AAO202" s="118"/>
      <c r="AAS202" s="118"/>
      <c r="AAW202" s="118"/>
      <c r="ABA202" s="118"/>
      <c r="ABE202" s="118"/>
      <c r="ABI202" s="118"/>
      <c r="ABM202" s="118"/>
      <c r="ABQ202" s="118"/>
      <c r="ABU202" s="118"/>
      <c r="ABY202" s="118"/>
      <c r="ACC202" s="118"/>
      <c r="ACG202" s="118"/>
      <c r="ACK202" s="118"/>
      <c r="ACO202" s="118"/>
      <c r="ACS202" s="118"/>
      <c r="ACW202" s="118"/>
      <c r="ADA202" s="118"/>
      <c r="ADE202" s="118"/>
      <c r="ADI202" s="118"/>
      <c r="ADM202" s="118"/>
      <c r="ADQ202" s="118"/>
      <c r="ADU202" s="118"/>
      <c r="ADY202" s="118"/>
      <c r="AEC202" s="118"/>
      <c r="AEG202" s="118"/>
      <c r="AEK202" s="118"/>
      <c r="AEO202" s="118"/>
      <c r="AES202" s="118"/>
      <c r="AEW202" s="118"/>
      <c r="AFA202" s="118"/>
      <c r="AFE202" s="118"/>
      <c r="AFI202" s="118"/>
      <c r="AFM202" s="118"/>
      <c r="AFQ202" s="118"/>
      <c r="AFU202" s="118"/>
      <c r="AFY202" s="118"/>
      <c r="AGC202" s="118"/>
      <c r="AGG202" s="118"/>
      <c r="AGK202" s="118"/>
      <c r="AGO202" s="118"/>
      <c r="AGS202" s="118"/>
      <c r="AGW202" s="118"/>
      <c r="AHA202" s="118"/>
      <c r="AHE202" s="118"/>
      <c r="AHI202" s="118"/>
      <c r="AHM202" s="118"/>
      <c r="AHQ202" s="118"/>
      <c r="AHU202" s="118"/>
      <c r="AHY202" s="118"/>
      <c r="AIC202" s="118"/>
      <c r="AIG202" s="118"/>
      <c r="AIK202" s="118"/>
      <c r="AIO202" s="118"/>
      <c r="AIS202" s="118"/>
      <c r="AIW202" s="118"/>
      <c r="AJA202" s="118"/>
      <c r="AJE202" s="118"/>
      <c r="AJI202" s="118"/>
      <c r="AJM202" s="118"/>
      <c r="AJQ202" s="118"/>
      <c r="AJU202" s="118"/>
      <c r="AJY202" s="118"/>
      <c r="AKC202" s="118"/>
      <c r="AKG202" s="118"/>
      <c r="AKK202" s="118"/>
      <c r="AKO202" s="118"/>
      <c r="AKS202" s="118"/>
      <c r="AKW202" s="118"/>
      <c r="ALA202" s="118"/>
      <c r="ALE202" s="118"/>
      <c r="ALI202" s="118"/>
      <c r="ALM202" s="118"/>
      <c r="ALQ202" s="118"/>
      <c r="ALU202" s="118"/>
      <c r="ALY202" s="118"/>
      <c r="AMC202" s="118"/>
      <c r="AMG202" s="118"/>
      <c r="AMK202" s="118"/>
      <c r="AMO202" s="118"/>
      <c r="AMS202" s="118"/>
      <c r="AMW202" s="118"/>
      <c r="ANA202" s="118"/>
      <c r="ANE202" s="118"/>
      <c r="ANI202" s="118"/>
      <c r="ANM202" s="118"/>
      <c r="ANQ202" s="118"/>
      <c r="ANU202" s="118"/>
      <c r="ANY202" s="118"/>
      <c r="AOC202" s="118"/>
      <c r="AOG202" s="118"/>
      <c r="AOK202" s="118"/>
      <c r="AOO202" s="118"/>
      <c r="AOS202" s="118"/>
      <c r="AOW202" s="118"/>
      <c r="APA202" s="118"/>
      <c r="APE202" s="118"/>
      <c r="API202" s="118"/>
      <c r="APM202" s="118"/>
      <c r="APQ202" s="118"/>
      <c r="APU202" s="118"/>
      <c r="APY202" s="118"/>
      <c r="AQC202" s="118"/>
      <c r="AQG202" s="118"/>
      <c r="AQK202" s="118"/>
      <c r="AQO202" s="118"/>
      <c r="AQS202" s="118"/>
      <c r="AQW202" s="118"/>
      <c r="ARA202" s="118"/>
      <c r="ARE202" s="118"/>
      <c r="ARI202" s="118"/>
      <c r="ARM202" s="118"/>
      <c r="ARQ202" s="118"/>
      <c r="ARU202" s="118"/>
      <c r="ARY202" s="118"/>
      <c r="ASC202" s="118"/>
      <c r="ASG202" s="118"/>
      <c r="ASK202" s="118"/>
      <c r="ASO202" s="118"/>
      <c r="ASS202" s="118"/>
      <c r="ASW202" s="118"/>
      <c r="ATA202" s="118"/>
      <c r="ATE202" s="118"/>
      <c r="ATI202" s="118"/>
      <c r="ATM202" s="118"/>
      <c r="ATQ202" s="118"/>
      <c r="ATU202" s="118"/>
      <c r="ATY202" s="118"/>
      <c r="AUC202" s="118"/>
      <c r="AUG202" s="118"/>
      <c r="AUK202" s="118"/>
      <c r="AUO202" s="118"/>
      <c r="AUS202" s="118"/>
      <c r="AUW202" s="118"/>
      <c r="AVA202" s="118"/>
      <c r="AVE202" s="118"/>
      <c r="AVI202" s="118"/>
      <c r="AVM202" s="118"/>
      <c r="AVQ202" s="118"/>
      <c r="AVU202" s="118"/>
      <c r="AVY202" s="118"/>
      <c r="AWC202" s="118"/>
      <c r="AWG202" s="118"/>
      <c r="AWK202" s="118"/>
      <c r="AWO202" s="118"/>
      <c r="AWS202" s="118"/>
      <c r="AWW202" s="118"/>
      <c r="AXA202" s="118"/>
      <c r="AXE202" s="118"/>
      <c r="AXI202" s="118"/>
      <c r="AXM202" s="118"/>
      <c r="AXQ202" s="118"/>
      <c r="AXU202" s="118"/>
      <c r="AXY202" s="118"/>
      <c r="AYC202" s="118"/>
      <c r="AYG202" s="118"/>
      <c r="AYK202" s="118"/>
      <c r="AYO202" s="118"/>
      <c r="AYS202" s="118"/>
      <c r="AYW202" s="118"/>
      <c r="AZA202" s="118"/>
      <c r="AZE202" s="118"/>
      <c r="AZI202" s="118"/>
      <c r="AZM202" s="118"/>
      <c r="AZQ202" s="118"/>
      <c r="AZU202" s="118"/>
      <c r="AZY202" s="118"/>
      <c r="BAC202" s="118"/>
      <c r="BAG202" s="118"/>
      <c r="BAK202" s="118"/>
      <c r="BAO202" s="118"/>
      <c r="BAS202" s="118"/>
      <c r="BAW202" s="118"/>
      <c r="BBA202" s="118"/>
      <c r="BBE202" s="118"/>
      <c r="BBI202" s="118"/>
      <c r="BBM202" s="118"/>
      <c r="BBQ202" s="118"/>
      <c r="BBU202" s="118"/>
      <c r="BBY202" s="118"/>
      <c r="BCC202" s="118"/>
      <c r="BCG202" s="118"/>
      <c r="BCK202" s="118"/>
      <c r="BCO202" s="118"/>
      <c r="BCS202" s="118"/>
      <c r="BCW202" s="118"/>
      <c r="BDA202" s="118"/>
      <c r="BDE202" s="118"/>
      <c r="BDI202" s="118"/>
      <c r="BDM202" s="118"/>
      <c r="BDQ202" s="118"/>
      <c r="BDU202" s="118"/>
      <c r="BDY202" s="118"/>
      <c r="BEC202" s="118"/>
      <c r="BEG202" s="118"/>
      <c r="BEK202" s="118"/>
      <c r="BEO202" s="118"/>
      <c r="BES202" s="118"/>
      <c r="BEW202" s="118"/>
      <c r="BFA202" s="118"/>
      <c r="BFE202" s="118"/>
      <c r="BFI202" s="118"/>
      <c r="BFM202" s="118"/>
      <c r="BFQ202" s="118"/>
      <c r="BFU202" s="118"/>
      <c r="BFY202" s="118"/>
      <c r="BGC202" s="118"/>
      <c r="BGG202" s="118"/>
      <c r="BGK202" s="118"/>
      <c r="BGO202" s="118"/>
      <c r="BGS202" s="118"/>
      <c r="BGW202" s="118"/>
      <c r="BHA202" s="118"/>
      <c r="BHE202" s="118"/>
      <c r="BHI202" s="118"/>
      <c r="BHM202" s="118"/>
      <c r="BHQ202" s="118"/>
      <c r="BHU202" s="118"/>
      <c r="BHY202" s="118"/>
      <c r="BIC202" s="118"/>
      <c r="BIG202" s="118"/>
      <c r="BIK202" s="118"/>
      <c r="BIO202" s="118"/>
      <c r="BIS202" s="118"/>
      <c r="BIW202" s="118"/>
      <c r="BJA202" s="118"/>
      <c r="BJE202" s="118"/>
      <c r="BJI202" s="118"/>
      <c r="BJM202" s="118"/>
      <c r="BJQ202" s="118"/>
      <c r="BJU202" s="118"/>
      <c r="BJY202" s="118"/>
      <c r="BKC202" s="118"/>
      <c r="BKG202" s="118"/>
      <c r="BKK202" s="118"/>
      <c r="BKO202" s="118"/>
      <c r="BKS202" s="118"/>
      <c r="BKW202" s="118"/>
      <c r="BLA202" s="118"/>
      <c r="BLE202" s="118"/>
      <c r="BLI202" s="118"/>
      <c r="BLM202" s="118"/>
      <c r="BLQ202" s="118"/>
      <c r="BLU202" s="118"/>
      <c r="BLY202" s="118"/>
      <c r="BMC202" s="118"/>
      <c r="BMG202" s="118"/>
      <c r="BMK202" s="118"/>
      <c r="BMO202" s="118"/>
      <c r="BMS202" s="118"/>
      <c r="BMW202" s="118"/>
      <c r="BNA202" s="118"/>
      <c r="BNE202" s="118"/>
      <c r="BNI202" s="118"/>
      <c r="BNM202" s="118"/>
      <c r="BNQ202" s="118"/>
      <c r="BNU202" s="118"/>
      <c r="BNY202" s="118"/>
      <c r="BOC202" s="118"/>
      <c r="BOG202" s="118"/>
      <c r="BOK202" s="118"/>
      <c r="BOO202" s="118"/>
      <c r="BOS202" s="118"/>
      <c r="BOW202" s="118"/>
      <c r="BPA202" s="118"/>
      <c r="BPE202" s="118"/>
      <c r="BPI202" s="118"/>
      <c r="BPM202" s="118"/>
      <c r="BPQ202" s="118"/>
      <c r="BPU202" s="118"/>
      <c r="BPY202" s="118"/>
      <c r="BQC202" s="118"/>
      <c r="BQG202" s="118"/>
      <c r="BQK202" s="118"/>
      <c r="BQO202" s="118"/>
      <c r="BQS202" s="118"/>
      <c r="BQW202" s="118"/>
      <c r="BRA202" s="118"/>
      <c r="BRE202" s="118"/>
      <c r="BRI202" s="118"/>
      <c r="BRM202" s="118"/>
      <c r="BRQ202" s="118"/>
      <c r="BRU202" s="118"/>
      <c r="BRY202" s="118"/>
      <c r="BSC202" s="118"/>
      <c r="BSG202" s="118"/>
      <c r="BSK202" s="118"/>
      <c r="BSO202" s="118"/>
      <c r="BSS202" s="118"/>
      <c r="BSW202" s="118"/>
      <c r="BTA202" s="118"/>
      <c r="BTE202" s="118"/>
      <c r="BTI202" s="118"/>
      <c r="BTM202" s="118"/>
      <c r="BTQ202" s="118"/>
      <c r="BTU202" s="118"/>
      <c r="BTY202" s="118"/>
      <c r="BUC202" s="118"/>
      <c r="BUG202" s="118"/>
      <c r="BUK202" s="118"/>
      <c r="BUO202" s="118"/>
      <c r="BUS202" s="118"/>
      <c r="BUW202" s="118"/>
      <c r="BVA202" s="118"/>
      <c r="BVE202" s="118"/>
      <c r="BVI202" s="118"/>
      <c r="BVM202" s="118"/>
      <c r="BVQ202" s="118"/>
      <c r="BVU202" s="118"/>
      <c r="BVY202" s="118"/>
      <c r="BWC202" s="118"/>
      <c r="BWG202" s="118"/>
      <c r="BWK202" s="118"/>
      <c r="BWO202" s="118"/>
      <c r="BWS202" s="118"/>
      <c r="BWW202" s="118"/>
      <c r="BXA202" s="118"/>
      <c r="BXE202" s="118"/>
      <c r="BXI202" s="118"/>
      <c r="BXM202" s="118"/>
      <c r="BXQ202" s="118"/>
      <c r="BXU202" s="118"/>
      <c r="BXY202" s="118"/>
      <c r="BYC202" s="118"/>
      <c r="BYG202" s="118"/>
      <c r="BYK202" s="118"/>
      <c r="BYO202" s="118"/>
      <c r="BYS202" s="118"/>
      <c r="BYW202" s="118"/>
      <c r="BZA202" s="118"/>
      <c r="BZE202" s="118"/>
      <c r="BZI202" s="118"/>
      <c r="BZM202" s="118"/>
      <c r="BZQ202" s="118"/>
      <c r="BZU202" s="118"/>
      <c r="BZY202" s="118"/>
      <c r="CAC202" s="118"/>
      <c r="CAG202" s="118"/>
      <c r="CAK202" s="118"/>
      <c r="CAO202" s="118"/>
      <c r="CAS202" s="118"/>
      <c r="CAW202" s="118"/>
      <c r="CBA202" s="118"/>
      <c r="CBE202" s="118"/>
      <c r="CBI202" s="118"/>
      <c r="CBM202" s="118"/>
      <c r="CBQ202" s="118"/>
      <c r="CBU202" s="118"/>
      <c r="CBY202" s="118"/>
      <c r="CCC202" s="118"/>
      <c r="CCG202" s="118"/>
      <c r="CCK202" s="118"/>
      <c r="CCO202" s="118"/>
      <c r="CCS202" s="118"/>
      <c r="CCW202" s="118"/>
      <c r="CDA202" s="118"/>
      <c r="CDE202" s="118"/>
      <c r="CDI202" s="118"/>
      <c r="CDM202" s="118"/>
      <c r="CDQ202" s="118"/>
      <c r="CDU202" s="118"/>
      <c r="CDY202" s="118"/>
      <c r="CEC202" s="118"/>
      <c r="CEG202" s="118"/>
      <c r="CEK202" s="118"/>
      <c r="CEO202" s="118"/>
      <c r="CES202" s="118"/>
      <c r="CEW202" s="118"/>
      <c r="CFA202" s="118"/>
      <c r="CFE202" s="118"/>
      <c r="CFI202" s="118"/>
      <c r="CFM202" s="118"/>
      <c r="CFQ202" s="118"/>
      <c r="CFU202" s="118"/>
      <c r="CFY202" s="118"/>
      <c r="CGC202" s="118"/>
      <c r="CGG202" s="118"/>
      <c r="CGK202" s="118"/>
      <c r="CGO202" s="118"/>
      <c r="CGS202" s="118"/>
      <c r="CGW202" s="118"/>
      <c r="CHA202" s="118"/>
      <c r="CHE202" s="118"/>
      <c r="CHI202" s="118"/>
      <c r="CHM202" s="118"/>
      <c r="CHQ202" s="118"/>
      <c r="CHU202" s="118"/>
      <c r="CHY202" s="118"/>
      <c r="CIC202" s="118"/>
      <c r="CIG202" s="118"/>
      <c r="CIK202" s="118"/>
      <c r="CIO202" s="118"/>
      <c r="CIS202" s="118"/>
      <c r="CIW202" s="118"/>
      <c r="CJA202" s="118"/>
      <c r="CJE202" s="118"/>
      <c r="CJI202" s="118"/>
      <c r="CJM202" s="118"/>
      <c r="CJQ202" s="118"/>
      <c r="CJU202" s="118"/>
      <c r="CJY202" s="118"/>
      <c r="CKC202" s="118"/>
      <c r="CKG202" s="118"/>
      <c r="CKK202" s="118"/>
      <c r="CKO202" s="118"/>
      <c r="CKS202" s="118"/>
      <c r="CKW202" s="118"/>
      <c r="CLA202" s="118"/>
      <c r="CLE202" s="118"/>
      <c r="CLI202" s="118"/>
      <c r="CLM202" s="118"/>
      <c r="CLQ202" s="118"/>
      <c r="CLU202" s="118"/>
      <c r="CLY202" s="118"/>
      <c r="CMC202" s="118"/>
      <c r="CMG202" s="118"/>
      <c r="CMK202" s="118"/>
      <c r="CMO202" s="118"/>
      <c r="CMS202" s="118"/>
      <c r="CMW202" s="118"/>
      <c r="CNA202" s="118"/>
      <c r="CNE202" s="118"/>
      <c r="CNI202" s="118"/>
      <c r="CNM202" s="118"/>
      <c r="CNQ202" s="118"/>
      <c r="CNU202" s="118"/>
      <c r="CNY202" s="118"/>
      <c r="COC202" s="118"/>
      <c r="COG202" s="118"/>
      <c r="COK202" s="118"/>
      <c r="COO202" s="118"/>
      <c r="COS202" s="118"/>
      <c r="COW202" s="118"/>
      <c r="CPA202" s="118"/>
      <c r="CPE202" s="118"/>
      <c r="CPI202" s="118"/>
      <c r="CPM202" s="118"/>
      <c r="CPQ202" s="118"/>
      <c r="CPU202" s="118"/>
      <c r="CPY202" s="118"/>
      <c r="CQC202" s="118"/>
      <c r="CQG202" s="118"/>
      <c r="CQK202" s="118"/>
      <c r="CQO202" s="118"/>
      <c r="CQS202" s="118"/>
      <c r="CQW202" s="118"/>
      <c r="CRA202" s="118"/>
      <c r="CRE202" s="118"/>
      <c r="CRI202" s="118"/>
      <c r="CRM202" s="118"/>
      <c r="CRQ202" s="118"/>
      <c r="CRU202" s="118"/>
      <c r="CRY202" s="118"/>
      <c r="CSC202" s="118"/>
      <c r="CSG202" s="118"/>
      <c r="CSK202" s="118"/>
      <c r="CSO202" s="118"/>
      <c r="CSS202" s="118"/>
      <c r="CSW202" s="118"/>
      <c r="CTA202" s="118"/>
      <c r="CTE202" s="118"/>
      <c r="CTI202" s="118"/>
      <c r="CTM202" s="118"/>
      <c r="CTQ202" s="118"/>
      <c r="CTU202" s="118"/>
      <c r="CTY202" s="118"/>
      <c r="CUC202" s="118"/>
      <c r="CUG202" s="118"/>
      <c r="CUK202" s="118"/>
      <c r="CUO202" s="118"/>
      <c r="CUS202" s="118"/>
      <c r="CUW202" s="118"/>
      <c r="CVA202" s="118"/>
      <c r="CVE202" s="118"/>
      <c r="CVI202" s="118"/>
      <c r="CVM202" s="118"/>
      <c r="CVQ202" s="118"/>
      <c r="CVU202" s="118"/>
      <c r="CVY202" s="118"/>
      <c r="CWC202" s="118"/>
      <c r="CWG202" s="118"/>
      <c r="CWK202" s="118"/>
      <c r="CWO202" s="118"/>
      <c r="CWS202" s="118"/>
      <c r="CWW202" s="118"/>
      <c r="CXA202" s="118"/>
      <c r="CXE202" s="118"/>
      <c r="CXI202" s="118"/>
      <c r="CXM202" s="118"/>
      <c r="CXQ202" s="118"/>
      <c r="CXU202" s="118"/>
      <c r="CXY202" s="118"/>
      <c r="CYC202" s="118"/>
      <c r="CYG202" s="118"/>
      <c r="CYK202" s="118"/>
      <c r="CYO202" s="118"/>
      <c r="CYS202" s="118"/>
      <c r="CYW202" s="118"/>
      <c r="CZA202" s="118"/>
      <c r="CZE202" s="118"/>
      <c r="CZI202" s="118"/>
      <c r="CZM202" s="118"/>
      <c r="CZQ202" s="118"/>
      <c r="CZU202" s="118"/>
      <c r="CZY202" s="118"/>
      <c r="DAC202" s="118"/>
      <c r="DAG202" s="118"/>
      <c r="DAK202" s="118"/>
      <c r="DAO202" s="118"/>
      <c r="DAS202" s="118"/>
      <c r="DAW202" s="118"/>
      <c r="DBA202" s="118"/>
      <c r="DBE202" s="118"/>
      <c r="DBI202" s="118"/>
      <c r="DBM202" s="118"/>
      <c r="DBQ202" s="118"/>
      <c r="DBU202" s="118"/>
      <c r="DBY202" s="118"/>
      <c r="DCC202" s="118"/>
      <c r="DCG202" s="118"/>
      <c r="DCK202" s="118"/>
      <c r="DCO202" s="118"/>
      <c r="DCS202" s="118"/>
      <c r="DCW202" s="118"/>
      <c r="DDA202" s="118"/>
      <c r="DDE202" s="118"/>
      <c r="DDI202" s="118"/>
      <c r="DDM202" s="118"/>
      <c r="DDQ202" s="118"/>
      <c r="DDU202" s="118"/>
      <c r="DDY202" s="118"/>
      <c r="DEC202" s="118"/>
      <c r="DEG202" s="118"/>
      <c r="DEK202" s="118"/>
      <c r="DEO202" s="118"/>
      <c r="DES202" s="118"/>
      <c r="DEW202" s="118"/>
      <c r="DFA202" s="118"/>
      <c r="DFE202" s="118"/>
      <c r="DFI202" s="118"/>
      <c r="DFM202" s="118"/>
      <c r="DFQ202" s="118"/>
      <c r="DFU202" s="118"/>
      <c r="DFY202" s="118"/>
      <c r="DGC202" s="118"/>
      <c r="DGG202" s="118"/>
      <c r="DGK202" s="118"/>
      <c r="DGO202" s="118"/>
      <c r="DGS202" s="118"/>
      <c r="DGW202" s="118"/>
      <c r="DHA202" s="118"/>
      <c r="DHE202" s="118"/>
      <c r="DHI202" s="118"/>
      <c r="DHM202" s="118"/>
      <c r="DHQ202" s="118"/>
      <c r="DHU202" s="118"/>
      <c r="DHY202" s="118"/>
      <c r="DIC202" s="118"/>
      <c r="DIG202" s="118"/>
      <c r="DIK202" s="118"/>
      <c r="DIO202" s="118"/>
      <c r="DIS202" s="118"/>
      <c r="DIW202" s="118"/>
      <c r="DJA202" s="118"/>
      <c r="DJE202" s="118"/>
      <c r="DJI202" s="118"/>
      <c r="DJM202" s="118"/>
      <c r="DJQ202" s="118"/>
      <c r="DJU202" s="118"/>
      <c r="DJY202" s="118"/>
      <c r="DKC202" s="118"/>
      <c r="DKG202" s="118"/>
      <c r="DKK202" s="118"/>
      <c r="DKO202" s="118"/>
      <c r="DKS202" s="118"/>
      <c r="DKW202" s="118"/>
      <c r="DLA202" s="118"/>
      <c r="DLE202" s="118"/>
      <c r="DLI202" s="118"/>
      <c r="DLM202" s="118"/>
      <c r="DLQ202" s="118"/>
      <c r="DLU202" s="118"/>
      <c r="DLY202" s="118"/>
      <c r="DMC202" s="118"/>
      <c r="DMG202" s="118"/>
      <c r="DMK202" s="118"/>
      <c r="DMO202" s="118"/>
      <c r="DMS202" s="118"/>
      <c r="DMW202" s="118"/>
      <c r="DNA202" s="118"/>
      <c r="DNE202" s="118"/>
      <c r="DNI202" s="118"/>
      <c r="DNM202" s="118"/>
      <c r="DNQ202" s="118"/>
      <c r="DNU202" s="118"/>
      <c r="DNY202" s="118"/>
      <c r="DOC202" s="118"/>
      <c r="DOG202" s="118"/>
      <c r="DOK202" s="118"/>
      <c r="DOO202" s="118"/>
      <c r="DOS202" s="118"/>
      <c r="DOW202" s="118"/>
      <c r="DPA202" s="118"/>
      <c r="DPE202" s="118"/>
      <c r="DPI202" s="118"/>
      <c r="DPM202" s="118"/>
      <c r="DPQ202" s="118"/>
      <c r="DPU202" s="118"/>
      <c r="DPY202" s="118"/>
      <c r="DQC202" s="118"/>
      <c r="DQG202" s="118"/>
      <c r="DQK202" s="118"/>
      <c r="DQO202" s="118"/>
      <c r="DQS202" s="118"/>
      <c r="DQW202" s="118"/>
      <c r="DRA202" s="118"/>
      <c r="DRE202" s="118"/>
      <c r="DRI202" s="118"/>
      <c r="DRM202" s="118"/>
      <c r="DRQ202" s="118"/>
      <c r="DRU202" s="118"/>
      <c r="DRY202" s="118"/>
      <c r="DSC202" s="118"/>
      <c r="DSG202" s="118"/>
      <c r="DSK202" s="118"/>
      <c r="DSO202" s="118"/>
      <c r="DSS202" s="118"/>
      <c r="DSW202" s="118"/>
      <c r="DTA202" s="118"/>
      <c r="DTE202" s="118"/>
      <c r="DTI202" s="118"/>
      <c r="DTM202" s="118"/>
      <c r="DTQ202" s="118"/>
      <c r="DTU202" s="118"/>
      <c r="DTY202" s="118"/>
      <c r="DUC202" s="118"/>
      <c r="DUG202" s="118"/>
      <c r="DUK202" s="118"/>
      <c r="DUO202" s="118"/>
      <c r="DUS202" s="118"/>
      <c r="DUW202" s="118"/>
      <c r="DVA202" s="118"/>
      <c r="DVE202" s="118"/>
      <c r="DVI202" s="118"/>
      <c r="DVM202" s="118"/>
      <c r="DVQ202" s="118"/>
      <c r="DVU202" s="118"/>
      <c r="DVY202" s="118"/>
      <c r="DWC202" s="118"/>
      <c r="DWG202" s="118"/>
      <c r="DWK202" s="118"/>
      <c r="DWO202" s="118"/>
      <c r="DWS202" s="118"/>
      <c r="DWW202" s="118"/>
      <c r="DXA202" s="118"/>
      <c r="DXE202" s="118"/>
      <c r="DXI202" s="118"/>
      <c r="DXM202" s="118"/>
      <c r="DXQ202" s="118"/>
      <c r="DXU202" s="118"/>
      <c r="DXY202" s="118"/>
      <c r="DYC202" s="118"/>
      <c r="DYG202" s="118"/>
      <c r="DYK202" s="118"/>
      <c r="DYO202" s="118"/>
      <c r="DYS202" s="118"/>
      <c r="DYW202" s="118"/>
      <c r="DZA202" s="118"/>
      <c r="DZE202" s="118"/>
      <c r="DZI202" s="118"/>
      <c r="DZM202" s="118"/>
      <c r="DZQ202" s="118"/>
      <c r="DZU202" s="118"/>
      <c r="DZY202" s="118"/>
      <c r="EAC202" s="118"/>
      <c r="EAG202" s="118"/>
      <c r="EAK202" s="118"/>
      <c r="EAO202" s="118"/>
      <c r="EAS202" s="118"/>
      <c r="EAW202" s="118"/>
      <c r="EBA202" s="118"/>
      <c r="EBE202" s="118"/>
      <c r="EBI202" s="118"/>
      <c r="EBM202" s="118"/>
      <c r="EBQ202" s="118"/>
      <c r="EBU202" s="118"/>
      <c r="EBY202" s="118"/>
      <c r="ECC202" s="118"/>
      <c r="ECG202" s="118"/>
      <c r="ECK202" s="118"/>
      <c r="ECO202" s="118"/>
      <c r="ECS202" s="118"/>
      <c r="ECW202" s="118"/>
      <c r="EDA202" s="118"/>
      <c r="EDE202" s="118"/>
      <c r="EDI202" s="118"/>
      <c r="EDM202" s="118"/>
      <c r="EDQ202" s="118"/>
      <c r="EDU202" s="118"/>
      <c r="EDY202" s="118"/>
      <c r="EEC202" s="118"/>
      <c r="EEG202" s="118"/>
      <c r="EEK202" s="118"/>
      <c r="EEO202" s="118"/>
      <c r="EES202" s="118"/>
      <c r="EEW202" s="118"/>
      <c r="EFA202" s="118"/>
      <c r="EFE202" s="118"/>
      <c r="EFI202" s="118"/>
      <c r="EFM202" s="118"/>
      <c r="EFQ202" s="118"/>
      <c r="EFU202" s="118"/>
      <c r="EFY202" s="118"/>
      <c r="EGC202" s="118"/>
      <c r="EGG202" s="118"/>
      <c r="EGK202" s="118"/>
      <c r="EGO202" s="118"/>
      <c r="EGS202" s="118"/>
      <c r="EGW202" s="118"/>
      <c r="EHA202" s="118"/>
      <c r="EHE202" s="118"/>
      <c r="EHI202" s="118"/>
      <c r="EHM202" s="118"/>
      <c r="EHQ202" s="118"/>
      <c r="EHU202" s="118"/>
      <c r="EHY202" s="118"/>
      <c r="EIC202" s="118"/>
      <c r="EIG202" s="118"/>
      <c r="EIK202" s="118"/>
      <c r="EIO202" s="118"/>
      <c r="EIS202" s="118"/>
      <c r="EIW202" s="118"/>
      <c r="EJA202" s="118"/>
      <c r="EJE202" s="118"/>
      <c r="EJI202" s="118"/>
      <c r="EJM202" s="118"/>
      <c r="EJQ202" s="118"/>
      <c r="EJU202" s="118"/>
      <c r="EJY202" s="118"/>
      <c r="EKC202" s="118"/>
      <c r="EKG202" s="118"/>
      <c r="EKK202" s="118"/>
      <c r="EKO202" s="118"/>
      <c r="EKS202" s="118"/>
      <c r="EKW202" s="118"/>
      <c r="ELA202" s="118"/>
      <c r="ELE202" s="118"/>
      <c r="ELI202" s="118"/>
      <c r="ELM202" s="118"/>
      <c r="ELQ202" s="118"/>
      <c r="ELU202" s="118"/>
      <c r="ELY202" s="118"/>
      <c r="EMC202" s="118"/>
      <c r="EMG202" s="118"/>
      <c r="EMK202" s="118"/>
      <c r="EMO202" s="118"/>
      <c r="EMS202" s="118"/>
      <c r="EMW202" s="118"/>
      <c r="ENA202" s="118"/>
      <c r="ENE202" s="118"/>
      <c r="ENI202" s="118"/>
      <c r="ENM202" s="118"/>
      <c r="ENQ202" s="118"/>
      <c r="ENU202" s="118"/>
      <c r="ENY202" s="118"/>
      <c r="EOC202" s="118"/>
      <c r="EOG202" s="118"/>
      <c r="EOK202" s="118"/>
      <c r="EOO202" s="118"/>
      <c r="EOS202" s="118"/>
      <c r="EOW202" s="118"/>
      <c r="EPA202" s="118"/>
      <c r="EPE202" s="118"/>
      <c r="EPI202" s="118"/>
      <c r="EPM202" s="118"/>
      <c r="EPQ202" s="118"/>
      <c r="EPU202" s="118"/>
      <c r="EPY202" s="118"/>
      <c r="EQC202" s="118"/>
      <c r="EQG202" s="118"/>
      <c r="EQK202" s="118"/>
      <c r="EQO202" s="118"/>
      <c r="EQS202" s="118"/>
      <c r="EQW202" s="118"/>
      <c r="ERA202" s="118"/>
      <c r="ERE202" s="118"/>
      <c r="ERI202" s="118"/>
      <c r="ERM202" s="118"/>
      <c r="ERQ202" s="118"/>
      <c r="ERU202" s="118"/>
      <c r="ERY202" s="118"/>
      <c r="ESC202" s="118"/>
      <c r="ESG202" s="118"/>
      <c r="ESK202" s="118"/>
      <c r="ESO202" s="118"/>
      <c r="ESS202" s="118"/>
      <c r="ESW202" s="118"/>
      <c r="ETA202" s="118"/>
      <c r="ETE202" s="118"/>
      <c r="ETI202" s="118"/>
      <c r="ETM202" s="118"/>
      <c r="ETQ202" s="118"/>
      <c r="ETU202" s="118"/>
      <c r="ETY202" s="118"/>
      <c r="EUC202" s="118"/>
      <c r="EUG202" s="118"/>
      <c r="EUK202" s="118"/>
      <c r="EUO202" s="118"/>
      <c r="EUS202" s="118"/>
      <c r="EUW202" s="118"/>
      <c r="EVA202" s="118"/>
      <c r="EVE202" s="118"/>
      <c r="EVI202" s="118"/>
      <c r="EVM202" s="118"/>
      <c r="EVQ202" s="118"/>
      <c r="EVU202" s="118"/>
      <c r="EVY202" s="118"/>
      <c r="EWC202" s="118"/>
      <c r="EWG202" s="118"/>
      <c r="EWK202" s="118"/>
      <c r="EWO202" s="118"/>
      <c r="EWS202" s="118"/>
      <c r="EWW202" s="118"/>
      <c r="EXA202" s="118"/>
      <c r="EXE202" s="118"/>
      <c r="EXI202" s="118"/>
      <c r="EXM202" s="118"/>
      <c r="EXQ202" s="118"/>
      <c r="EXU202" s="118"/>
      <c r="EXY202" s="118"/>
      <c r="EYC202" s="118"/>
      <c r="EYG202" s="118"/>
      <c r="EYK202" s="118"/>
      <c r="EYO202" s="118"/>
      <c r="EYS202" s="118"/>
      <c r="EYW202" s="118"/>
      <c r="EZA202" s="118"/>
      <c r="EZE202" s="118"/>
      <c r="EZI202" s="118"/>
      <c r="EZM202" s="118"/>
      <c r="EZQ202" s="118"/>
      <c r="EZU202" s="118"/>
      <c r="EZY202" s="118"/>
      <c r="FAC202" s="118"/>
      <c r="FAG202" s="118"/>
      <c r="FAK202" s="118"/>
      <c r="FAO202" s="118"/>
      <c r="FAS202" s="118"/>
      <c r="FAW202" s="118"/>
      <c r="FBA202" s="118"/>
      <c r="FBE202" s="118"/>
      <c r="FBI202" s="118"/>
      <c r="FBM202" s="118"/>
      <c r="FBQ202" s="118"/>
      <c r="FBU202" s="118"/>
      <c r="FBY202" s="118"/>
      <c r="FCC202" s="118"/>
      <c r="FCG202" s="118"/>
      <c r="FCK202" s="118"/>
      <c r="FCO202" s="118"/>
      <c r="FCS202" s="118"/>
      <c r="FCW202" s="118"/>
      <c r="FDA202" s="118"/>
      <c r="FDE202" s="118"/>
      <c r="FDI202" s="118"/>
      <c r="FDM202" s="118"/>
      <c r="FDQ202" s="118"/>
      <c r="FDU202" s="118"/>
      <c r="FDY202" s="118"/>
      <c r="FEC202" s="118"/>
      <c r="FEG202" s="118"/>
      <c r="FEK202" s="118"/>
      <c r="FEO202" s="118"/>
      <c r="FES202" s="118"/>
      <c r="FEW202" s="118"/>
      <c r="FFA202" s="118"/>
      <c r="FFE202" s="118"/>
      <c r="FFI202" s="118"/>
      <c r="FFM202" s="118"/>
      <c r="FFQ202" s="118"/>
      <c r="FFU202" s="118"/>
      <c r="FFY202" s="118"/>
      <c r="FGC202" s="118"/>
      <c r="FGG202" s="118"/>
      <c r="FGK202" s="118"/>
      <c r="FGO202" s="118"/>
      <c r="FGS202" s="118"/>
      <c r="FGW202" s="118"/>
      <c r="FHA202" s="118"/>
      <c r="FHE202" s="118"/>
      <c r="FHI202" s="118"/>
      <c r="FHM202" s="118"/>
      <c r="FHQ202" s="118"/>
      <c r="FHU202" s="118"/>
      <c r="FHY202" s="118"/>
      <c r="FIC202" s="118"/>
      <c r="FIG202" s="118"/>
      <c r="FIK202" s="118"/>
      <c r="FIO202" s="118"/>
      <c r="FIS202" s="118"/>
      <c r="FIW202" s="118"/>
      <c r="FJA202" s="118"/>
      <c r="FJE202" s="118"/>
      <c r="FJI202" s="118"/>
      <c r="FJM202" s="118"/>
      <c r="FJQ202" s="118"/>
      <c r="FJU202" s="118"/>
      <c r="FJY202" s="118"/>
      <c r="FKC202" s="118"/>
      <c r="FKG202" s="118"/>
      <c r="FKK202" s="118"/>
      <c r="FKO202" s="118"/>
      <c r="FKS202" s="118"/>
      <c r="FKW202" s="118"/>
      <c r="FLA202" s="118"/>
      <c r="FLE202" s="118"/>
      <c r="FLI202" s="118"/>
      <c r="FLM202" s="118"/>
      <c r="FLQ202" s="118"/>
      <c r="FLU202" s="118"/>
      <c r="FLY202" s="118"/>
      <c r="FMC202" s="118"/>
      <c r="FMG202" s="118"/>
      <c r="FMK202" s="118"/>
      <c r="FMO202" s="118"/>
      <c r="FMS202" s="118"/>
      <c r="FMW202" s="118"/>
      <c r="FNA202" s="118"/>
      <c r="FNE202" s="118"/>
      <c r="FNI202" s="118"/>
      <c r="FNM202" s="118"/>
      <c r="FNQ202" s="118"/>
      <c r="FNU202" s="118"/>
      <c r="FNY202" s="118"/>
      <c r="FOC202" s="118"/>
      <c r="FOG202" s="118"/>
      <c r="FOK202" s="118"/>
      <c r="FOO202" s="118"/>
      <c r="FOS202" s="118"/>
      <c r="FOW202" s="118"/>
      <c r="FPA202" s="118"/>
      <c r="FPE202" s="118"/>
      <c r="FPI202" s="118"/>
      <c r="FPM202" s="118"/>
      <c r="FPQ202" s="118"/>
      <c r="FPU202" s="118"/>
      <c r="FPY202" s="118"/>
      <c r="FQC202" s="118"/>
      <c r="FQG202" s="118"/>
      <c r="FQK202" s="118"/>
      <c r="FQO202" s="118"/>
      <c r="FQS202" s="118"/>
      <c r="FQW202" s="118"/>
      <c r="FRA202" s="118"/>
      <c r="FRE202" s="118"/>
      <c r="FRI202" s="118"/>
      <c r="FRM202" s="118"/>
      <c r="FRQ202" s="118"/>
      <c r="FRU202" s="118"/>
      <c r="FRY202" s="118"/>
      <c r="FSC202" s="118"/>
      <c r="FSG202" s="118"/>
      <c r="FSK202" s="118"/>
      <c r="FSO202" s="118"/>
      <c r="FSS202" s="118"/>
      <c r="FSW202" s="118"/>
      <c r="FTA202" s="118"/>
      <c r="FTE202" s="118"/>
      <c r="FTI202" s="118"/>
      <c r="FTM202" s="118"/>
      <c r="FTQ202" s="118"/>
      <c r="FTU202" s="118"/>
      <c r="FTY202" s="118"/>
      <c r="FUC202" s="118"/>
      <c r="FUG202" s="118"/>
      <c r="FUK202" s="118"/>
      <c r="FUO202" s="118"/>
      <c r="FUS202" s="118"/>
      <c r="FUW202" s="118"/>
      <c r="FVA202" s="118"/>
      <c r="FVE202" s="118"/>
      <c r="FVI202" s="118"/>
      <c r="FVM202" s="118"/>
      <c r="FVQ202" s="118"/>
      <c r="FVU202" s="118"/>
      <c r="FVY202" s="118"/>
      <c r="FWC202" s="118"/>
      <c r="FWG202" s="118"/>
      <c r="FWK202" s="118"/>
      <c r="FWO202" s="118"/>
      <c r="FWS202" s="118"/>
      <c r="FWW202" s="118"/>
      <c r="FXA202" s="118"/>
      <c r="FXE202" s="118"/>
      <c r="FXI202" s="118"/>
      <c r="FXM202" s="118"/>
      <c r="FXQ202" s="118"/>
      <c r="FXU202" s="118"/>
      <c r="FXY202" s="118"/>
      <c r="FYC202" s="118"/>
      <c r="FYG202" s="118"/>
      <c r="FYK202" s="118"/>
      <c r="FYO202" s="118"/>
      <c r="FYS202" s="118"/>
      <c r="FYW202" s="118"/>
      <c r="FZA202" s="118"/>
      <c r="FZE202" s="118"/>
      <c r="FZI202" s="118"/>
      <c r="FZM202" s="118"/>
      <c r="FZQ202" s="118"/>
      <c r="FZU202" s="118"/>
      <c r="FZY202" s="118"/>
      <c r="GAC202" s="118"/>
      <c r="GAG202" s="118"/>
      <c r="GAK202" s="118"/>
      <c r="GAO202" s="118"/>
      <c r="GAS202" s="118"/>
      <c r="GAW202" s="118"/>
      <c r="GBA202" s="118"/>
      <c r="GBE202" s="118"/>
      <c r="GBI202" s="118"/>
      <c r="GBM202" s="118"/>
      <c r="GBQ202" s="118"/>
      <c r="GBU202" s="118"/>
      <c r="GBY202" s="118"/>
      <c r="GCC202" s="118"/>
      <c r="GCG202" s="118"/>
      <c r="GCK202" s="118"/>
      <c r="GCO202" s="118"/>
      <c r="GCS202" s="118"/>
      <c r="GCW202" s="118"/>
      <c r="GDA202" s="118"/>
      <c r="GDE202" s="118"/>
      <c r="GDI202" s="118"/>
      <c r="GDM202" s="118"/>
      <c r="GDQ202" s="118"/>
      <c r="GDU202" s="118"/>
      <c r="GDY202" s="118"/>
      <c r="GEC202" s="118"/>
      <c r="GEG202" s="118"/>
      <c r="GEK202" s="118"/>
      <c r="GEO202" s="118"/>
      <c r="GES202" s="118"/>
      <c r="GEW202" s="118"/>
      <c r="GFA202" s="118"/>
      <c r="GFE202" s="118"/>
      <c r="GFI202" s="118"/>
      <c r="GFM202" s="118"/>
      <c r="GFQ202" s="118"/>
      <c r="GFU202" s="118"/>
      <c r="GFY202" s="118"/>
      <c r="GGC202" s="118"/>
      <c r="GGG202" s="118"/>
      <c r="GGK202" s="118"/>
      <c r="GGO202" s="118"/>
      <c r="GGS202" s="118"/>
      <c r="GGW202" s="118"/>
      <c r="GHA202" s="118"/>
      <c r="GHE202" s="118"/>
      <c r="GHI202" s="118"/>
      <c r="GHM202" s="118"/>
      <c r="GHQ202" s="118"/>
      <c r="GHU202" s="118"/>
      <c r="GHY202" s="118"/>
      <c r="GIC202" s="118"/>
      <c r="GIG202" s="118"/>
      <c r="GIK202" s="118"/>
      <c r="GIO202" s="118"/>
      <c r="GIS202" s="118"/>
      <c r="GIW202" s="118"/>
      <c r="GJA202" s="118"/>
      <c r="GJE202" s="118"/>
      <c r="GJI202" s="118"/>
      <c r="GJM202" s="118"/>
      <c r="GJQ202" s="118"/>
      <c r="GJU202" s="118"/>
      <c r="GJY202" s="118"/>
      <c r="GKC202" s="118"/>
      <c r="GKG202" s="118"/>
      <c r="GKK202" s="118"/>
      <c r="GKO202" s="118"/>
      <c r="GKS202" s="118"/>
      <c r="GKW202" s="118"/>
      <c r="GLA202" s="118"/>
      <c r="GLE202" s="118"/>
      <c r="GLI202" s="118"/>
      <c r="GLM202" s="118"/>
      <c r="GLQ202" s="118"/>
      <c r="GLU202" s="118"/>
      <c r="GLY202" s="118"/>
      <c r="GMC202" s="118"/>
      <c r="GMG202" s="118"/>
      <c r="GMK202" s="118"/>
      <c r="GMO202" s="118"/>
      <c r="GMS202" s="118"/>
      <c r="GMW202" s="118"/>
      <c r="GNA202" s="118"/>
      <c r="GNE202" s="118"/>
      <c r="GNI202" s="118"/>
      <c r="GNM202" s="118"/>
      <c r="GNQ202" s="118"/>
      <c r="GNU202" s="118"/>
      <c r="GNY202" s="118"/>
      <c r="GOC202" s="118"/>
      <c r="GOG202" s="118"/>
      <c r="GOK202" s="118"/>
      <c r="GOO202" s="118"/>
      <c r="GOS202" s="118"/>
      <c r="GOW202" s="118"/>
      <c r="GPA202" s="118"/>
      <c r="GPE202" s="118"/>
      <c r="GPI202" s="118"/>
      <c r="GPM202" s="118"/>
      <c r="GPQ202" s="118"/>
      <c r="GPU202" s="118"/>
      <c r="GPY202" s="118"/>
      <c r="GQC202" s="118"/>
      <c r="GQG202" s="118"/>
      <c r="GQK202" s="118"/>
      <c r="GQO202" s="118"/>
      <c r="GQS202" s="118"/>
      <c r="GQW202" s="118"/>
      <c r="GRA202" s="118"/>
      <c r="GRE202" s="118"/>
      <c r="GRI202" s="118"/>
      <c r="GRM202" s="118"/>
      <c r="GRQ202" s="118"/>
      <c r="GRU202" s="118"/>
      <c r="GRY202" s="118"/>
      <c r="GSC202" s="118"/>
      <c r="GSG202" s="118"/>
      <c r="GSK202" s="118"/>
      <c r="GSO202" s="118"/>
      <c r="GSS202" s="118"/>
      <c r="GSW202" s="118"/>
      <c r="GTA202" s="118"/>
      <c r="GTE202" s="118"/>
      <c r="GTI202" s="118"/>
      <c r="GTM202" s="118"/>
      <c r="GTQ202" s="118"/>
      <c r="GTU202" s="118"/>
      <c r="GTY202" s="118"/>
      <c r="GUC202" s="118"/>
      <c r="GUG202" s="118"/>
      <c r="GUK202" s="118"/>
      <c r="GUO202" s="118"/>
      <c r="GUS202" s="118"/>
      <c r="GUW202" s="118"/>
      <c r="GVA202" s="118"/>
      <c r="GVE202" s="118"/>
      <c r="GVI202" s="118"/>
      <c r="GVM202" s="118"/>
      <c r="GVQ202" s="118"/>
      <c r="GVU202" s="118"/>
      <c r="GVY202" s="118"/>
      <c r="GWC202" s="118"/>
      <c r="GWG202" s="118"/>
      <c r="GWK202" s="118"/>
      <c r="GWO202" s="118"/>
      <c r="GWS202" s="118"/>
      <c r="GWW202" s="118"/>
      <c r="GXA202" s="118"/>
      <c r="GXE202" s="118"/>
      <c r="GXI202" s="118"/>
      <c r="GXM202" s="118"/>
      <c r="GXQ202" s="118"/>
      <c r="GXU202" s="118"/>
      <c r="GXY202" s="118"/>
      <c r="GYC202" s="118"/>
      <c r="GYG202" s="118"/>
      <c r="GYK202" s="118"/>
      <c r="GYO202" s="118"/>
      <c r="GYS202" s="118"/>
      <c r="GYW202" s="118"/>
      <c r="GZA202" s="118"/>
      <c r="GZE202" s="118"/>
      <c r="GZI202" s="118"/>
      <c r="GZM202" s="118"/>
      <c r="GZQ202" s="118"/>
      <c r="GZU202" s="118"/>
      <c r="GZY202" s="118"/>
      <c r="HAC202" s="118"/>
      <c r="HAG202" s="118"/>
      <c r="HAK202" s="118"/>
      <c r="HAO202" s="118"/>
      <c r="HAS202" s="118"/>
      <c r="HAW202" s="118"/>
      <c r="HBA202" s="118"/>
      <c r="HBE202" s="118"/>
      <c r="HBI202" s="118"/>
      <c r="HBM202" s="118"/>
      <c r="HBQ202" s="118"/>
      <c r="HBU202" s="118"/>
      <c r="HBY202" s="118"/>
      <c r="HCC202" s="118"/>
      <c r="HCG202" s="118"/>
      <c r="HCK202" s="118"/>
      <c r="HCO202" s="118"/>
      <c r="HCS202" s="118"/>
      <c r="HCW202" s="118"/>
      <c r="HDA202" s="118"/>
      <c r="HDE202" s="118"/>
      <c r="HDI202" s="118"/>
      <c r="HDM202" s="118"/>
      <c r="HDQ202" s="118"/>
      <c r="HDU202" s="118"/>
      <c r="HDY202" s="118"/>
      <c r="HEC202" s="118"/>
      <c r="HEG202" s="118"/>
      <c r="HEK202" s="118"/>
      <c r="HEO202" s="118"/>
      <c r="HES202" s="118"/>
      <c r="HEW202" s="118"/>
      <c r="HFA202" s="118"/>
      <c r="HFE202" s="118"/>
      <c r="HFI202" s="118"/>
      <c r="HFM202" s="118"/>
      <c r="HFQ202" s="118"/>
      <c r="HFU202" s="118"/>
      <c r="HFY202" s="118"/>
      <c r="HGC202" s="118"/>
      <c r="HGG202" s="118"/>
      <c r="HGK202" s="118"/>
      <c r="HGO202" s="118"/>
      <c r="HGS202" s="118"/>
      <c r="HGW202" s="118"/>
      <c r="HHA202" s="118"/>
      <c r="HHE202" s="118"/>
      <c r="HHI202" s="118"/>
      <c r="HHM202" s="118"/>
      <c r="HHQ202" s="118"/>
      <c r="HHU202" s="118"/>
      <c r="HHY202" s="118"/>
      <c r="HIC202" s="118"/>
      <c r="HIG202" s="118"/>
      <c r="HIK202" s="118"/>
      <c r="HIO202" s="118"/>
      <c r="HIS202" s="118"/>
      <c r="HIW202" s="118"/>
      <c r="HJA202" s="118"/>
      <c r="HJE202" s="118"/>
      <c r="HJI202" s="118"/>
      <c r="HJM202" s="118"/>
      <c r="HJQ202" s="118"/>
      <c r="HJU202" s="118"/>
      <c r="HJY202" s="118"/>
      <c r="HKC202" s="118"/>
      <c r="HKG202" s="118"/>
      <c r="HKK202" s="118"/>
      <c r="HKO202" s="118"/>
      <c r="HKS202" s="118"/>
      <c r="HKW202" s="118"/>
      <c r="HLA202" s="118"/>
      <c r="HLE202" s="118"/>
      <c r="HLI202" s="118"/>
      <c r="HLM202" s="118"/>
      <c r="HLQ202" s="118"/>
      <c r="HLU202" s="118"/>
      <c r="HLY202" s="118"/>
      <c r="HMC202" s="118"/>
      <c r="HMG202" s="118"/>
      <c r="HMK202" s="118"/>
      <c r="HMO202" s="118"/>
      <c r="HMS202" s="118"/>
      <c r="HMW202" s="118"/>
      <c r="HNA202" s="118"/>
      <c r="HNE202" s="118"/>
      <c r="HNI202" s="118"/>
      <c r="HNM202" s="118"/>
      <c r="HNQ202" s="118"/>
      <c r="HNU202" s="118"/>
      <c r="HNY202" s="118"/>
      <c r="HOC202" s="118"/>
      <c r="HOG202" s="118"/>
      <c r="HOK202" s="118"/>
      <c r="HOO202" s="118"/>
      <c r="HOS202" s="118"/>
      <c r="HOW202" s="118"/>
      <c r="HPA202" s="118"/>
      <c r="HPE202" s="118"/>
      <c r="HPI202" s="118"/>
      <c r="HPM202" s="118"/>
      <c r="HPQ202" s="118"/>
      <c r="HPU202" s="118"/>
      <c r="HPY202" s="118"/>
      <c r="HQC202" s="118"/>
      <c r="HQG202" s="118"/>
      <c r="HQK202" s="118"/>
      <c r="HQO202" s="118"/>
      <c r="HQS202" s="118"/>
      <c r="HQW202" s="118"/>
      <c r="HRA202" s="118"/>
      <c r="HRE202" s="118"/>
      <c r="HRI202" s="118"/>
      <c r="HRM202" s="118"/>
      <c r="HRQ202" s="118"/>
      <c r="HRU202" s="118"/>
      <c r="HRY202" s="118"/>
      <c r="HSC202" s="118"/>
      <c r="HSG202" s="118"/>
      <c r="HSK202" s="118"/>
      <c r="HSO202" s="118"/>
      <c r="HSS202" s="118"/>
      <c r="HSW202" s="118"/>
      <c r="HTA202" s="118"/>
      <c r="HTE202" s="118"/>
      <c r="HTI202" s="118"/>
      <c r="HTM202" s="118"/>
      <c r="HTQ202" s="118"/>
      <c r="HTU202" s="118"/>
      <c r="HTY202" s="118"/>
      <c r="HUC202" s="118"/>
      <c r="HUG202" s="118"/>
      <c r="HUK202" s="118"/>
      <c r="HUO202" s="118"/>
      <c r="HUS202" s="118"/>
      <c r="HUW202" s="118"/>
      <c r="HVA202" s="118"/>
      <c r="HVE202" s="118"/>
      <c r="HVI202" s="118"/>
      <c r="HVM202" s="118"/>
      <c r="HVQ202" s="118"/>
      <c r="HVU202" s="118"/>
      <c r="HVY202" s="118"/>
      <c r="HWC202" s="118"/>
      <c r="HWG202" s="118"/>
      <c r="HWK202" s="118"/>
      <c r="HWO202" s="118"/>
      <c r="HWS202" s="118"/>
      <c r="HWW202" s="118"/>
      <c r="HXA202" s="118"/>
      <c r="HXE202" s="118"/>
      <c r="HXI202" s="118"/>
      <c r="HXM202" s="118"/>
      <c r="HXQ202" s="118"/>
      <c r="HXU202" s="118"/>
      <c r="HXY202" s="118"/>
      <c r="HYC202" s="118"/>
      <c r="HYG202" s="118"/>
      <c r="HYK202" s="118"/>
      <c r="HYO202" s="118"/>
      <c r="HYS202" s="118"/>
      <c r="HYW202" s="118"/>
      <c r="HZA202" s="118"/>
      <c r="HZE202" s="118"/>
      <c r="HZI202" s="118"/>
      <c r="HZM202" s="118"/>
      <c r="HZQ202" s="118"/>
      <c r="HZU202" s="118"/>
      <c r="HZY202" s="118"/>
      <c r="IAC202" s="118"/>
      <c r="IAG202" s="118"/>
      <c r="IAK202" s="118"/>
      <c r="IAO202" s="118"/>
      <c r="IAS202" s="118"/>
      <c r="IAW202" s="118"/>
      <c r="IBA202" s="118"/>
      <c r="IBE202" s="118"/>
      <c r="IBI202" s="118"/>
      <c r="IBM202" s="118"/>
      <c r="IBQ202" s="118"/>
      <c r="IBU202" s="118"/>
      <c r="IBY202" s="118"/>
      <c r="ICC202" s="118"/>
      <c r="ICG202" s="118"/>
      <c r="ICK202" s="118"/>
      <c r="ICO202" s="118"/>
      <c r="ICS202" s="118"/>
      <c r="ICW202" s="118"/>
      <c r="IDA202" s="118"/>
      <c r="IDE202" s="118"/>
      <c r="IDI202" s="118"/>
      <c r="IDM202" s="118"/>
      <c r="IDQ202" s="118"/>
      <c r="IDU202" s="118"/>
      <c r="IDY202" s="118"/>
      <c r="IEC202" s="118"/>
      <c r="IEG202" s="118"/>
      <c r="IEK202" s="118"/>
      <c r="IEO202" s="118"/>
      <c r="IES202" s="118"/>
      <c r="IEW202" s="118"/>
      <c r="IFA202" s="118"/>
      <c r="IFE202" s="118"/>
      <c r="IFI202" s="118"/>
      <c r="IFM202" s="118"/>
      <c r="IFQ202" s="118"/>
      <c r="IFU202" s="118"/>
      <c r="IFY202" s="118"/>
      <c r="IGC202" s="118"/>
      <c r="IGG202" s="118"/>
      <c r="IGK202" s="118"/>
      <c r="IGO202" s="118"/>
      <c r="IGS202" s="118"/>
      <c r="IGW202" s="118"/>
      <c r="IHA202" s="118"/>
      <c r="IHE202" s="118"/>
      <c r="IHI202" s="118"/>
      <c r="IHM202" s="118"/>
      <c r="IHQ202" s="118"/>
      <c r="IHU202" s="118"/>
      <c r="IHY202" s="118"/>
      <c r="IIC202" s="118"/>
      <c r="IIG202" s="118"/>
      <c r="IIK202" s="118"/>
      <c r="IIO202" s="118"/>
      <c r="IIS202" s="118"/>
      <c r="IIW202" s="118"/>
      <c r="IJA202" s="118"/>
      <c r="IJE202" s="118"/>
      <c r="IJI202" s="118"/>
      <c r="IJM202" s="118"/>
      <c r="IJQ202" s="118"/>
      <c r="IJU202" s="118"/>
      <c r="IJY202" s="118"/>
      <c r="IKC202" s="118"/>
      <c r="IKG202" s="118"/>
      <c r="IKK202" s="118"/>
      <c r="IKO202" s="118"/>
      <c r="IKS202" s="118"/>
      <c r="IKW202" s="118"/>
      <c r="ILA202" s="118"/>
      <c r="ILE202" s="118"/>
      <c r="ILI202" s="118"/>
      <c r="ILM202" s="118"/>
      <c r="ILQ202" s="118"/>
      <c r="ILU202" s="118"/>
      <c r="ILY202" s="118"/>
      <c r="IMC202" s="118"/>
      <c r="IMG202" s="118"/>
      <c r="IMK202" s="118"/>
      <c r="IMO202" s="118"/>
      <c r="IMS202" s="118"/>
      <c r="IMW202" s="118"/>
      <c r="INA202" s="118"/>
      <c r="INE202" s="118"/>
      <c r="INI202" s="118"/>
      <c r="INM202" s="118"/>
      <c r="INQ202" s="118"/>
      <c r="INU202" s="118"/>
      <c r="INY202" s="118"/>
      <c r="IOC202" s="118"/>
      <c r="IOG202" s="118"/>
      <c r="IOK202" s="118"/>
      <c r="IOO202" s="118"/>
      <c r="IOS202" s="118"/>
      <c r="IOW202" s="118"/>
      <c r="IPA202" s="118"/>
      <c r="IPE202" s="118"/>
      <c r="IPI202" s="118"/>
      <c r="IPM202" s="118"/>
      <c r="IPQ202" s="118"/>
      <c r="IPU202" s="118"/>
      <c r="IPY202" s="118"/>
      <c r="IQC202" s="118"/>
      <c r="IQG202" s="118"/>
      <c r="IQK202" s="118"/>
      <c r="IQO202" s="118"/>
      <c r="IQS202" s="118"/>
      <c r="IQW202" s="118"/>
      <c r="IRA202" s="118"/>
      <c r="IRE202" s="118"/>
      <c r="IRI202" s="118"/>
      <c r="IRM202" s="118"/>
      <c r="IRQ202" s="118"/>
      <c r="IRU202" s="118"/>
      <c r="IRY202" s="118"/>
      <c r="ISC202" s="118"/>
      <c r="ISG202" s="118"/>
      <c r="ISK202" s="118"/>
      <c r="ISO202" s="118"/>
      <c r="ISS202" s="118"/>
      <c r="ISW202" s="118"/>
      <c r="ITA202" s="118"/>
      <c r="ITE202" s="118"/>
      <c r="ITI202" s="118"/>
      <c r="ITM202" s="118"/>
      <c r="ITQ202" s="118"/>
      <c r="ITU202" s="118"/>
      <c r="ITY202" s="118"/>
      <c r="IUC202" s="118"/>
      <c r="IUG202" s="118"/>
      <c r="IUK202" s="118"/>
      <c r="IUO202" s="118"/>
      <c r="IUS202" s="118"/>
      <c r="IUW202" s="118"/>
      <c r="IVA202" s="118"/>
      <c r="IVE202" s="118"/>
      <c r="IVI202" s="118"/>
      <c r="IVM202" s="118"/>
      <c r="IVQ202" s="118"/>
      <c r="IVU202" s="118"/>
      <c r="IVY202" s="118"/>
      <c r="IWC202" s="118"/>
      <c r="IWG202" s="118"/>
      <c r="IWK202" s="118"/>
      <c r="IWO202" s="118"/>
      <c r="IWS202" s="118"/>
      <c r="IWW202" s="118"/>
      <c r="IXA202" s="118"/>
      <c r="IXE202" s="118"/>
      <c r="IXI202" s="118"/>
      <c r="IXM202" s="118"/>
      <c r="IXQ202" s="118"/>
      <c r="IXU202" s="118"/>
      <c r="IXY202" s="118"/>
      <c r="IYC202" s="118"/>
      <c r="IYG202" s="118"/>
      <c r="IYK202" s="118"/>
      <c r="IYO202" s="118"/>
      <c r="IYS202" s="118"/>
      <c r="IYW202" s="118"/>
      <c r="IZA202" s="118"/>
      <c r="IZE202" s="118"/>
      <c r="IZI202" s="118"/>
      <c r="IZM202" s="118"/>
      <c r="IZQ202" s="118"/>
      <c r="IZU202" s="118"/>
      <c r="IZY202" s="118"/>
      <c r="JAC202" s="118"/>
      <c r="JAG202" s="118"/>
      <c r="JAK202" s="118"/>
      <c r="JAO202" s="118"/>
      <c r="JAS202" s="118"/>
      <c r="JAW202" s="118"/>
      <c r="JBA202" s="118"/>
      <c r="JBE202" s="118"/>
      <c r="JBI202" s="118"/>
      <c r="JBM202" s="118"/>
      <c r="JBQ202" s="118"/>
      <c r="JBU202" s="118"/>
      <c r="JBY202" s="118"/>
      <c r="JCC202" s="118"/>
      <c r="JCG202" s="118"/>
      <c r="JCK202" s="118"/>
      <c r="JCO202" s="118"/>
      <c r="JCS202" s="118"/>
      <c r="JCW202" s="118"/>
      <c r="JDA202" s="118"/>
      <c r="JDE202" s="118"/>
      <c r="JDI202" s="118"/>
      <c r="JDM202" s="118"/>
      <c r="JDQ202" s="118"/>
      <c r="JDU202" s="118"/>
      <c r="JDY202" s="118"/>
      <c r="JEC202" s="118"/>
      <c r="JEG202" s="118"/>
      <c r="JEK202" s="118"/>
      <c r="JEO202" s="118"/>
      <c r="JES202" s="118"/>
      <c r="JEW202" s="118"/>
      <c r="JFA202" s="118"/>
      <c r="JFE202" s="118"/>
      <c r="JFI202" s="118"/>
      <c r="JFM202" s="118"/>
      <c r="JFQ202" s="118"/>
      <c r="JFU202" s="118"/>
      <c r="JFY202" s="118"/>
      <c r="JGC202" s="118"/>
      <c r="JGG202" s="118"/>
      <c r="JGK202" s="118"/>
      <c r="JGO202" s="118"/>
      <c r="JGS202" s="118"/>
      <c r="JGW202" s="118"/>
      <c r="JHA202" s="118"/>
      <c r="JHE202" s="118"/>
      <c r="JHI202" s="118"/>
      <c r="JHM202" s="118"/>
      <c r="JHQ202" s="118"/>
      <c r="JHU202" s="118"/>
      <c r="JHY202" s="118"/>
      <c r="JIC202" s="118"/>
      <c r="JIG202" s="118"/>
      <c r="JIK202" s="118"/>
      <c r="JIO202" s="118"/>
      <c r="JIS202" s="118"/>
      <c r="JIW202" s="118"/>
      <c r="JJA202" s="118"/>
      <c r="JJE202" s="118"/>
      <c r="JJI202" s="118"/>
      <c r="JJM202" s="118"/>
      <c r="JJQ202" s="118"/>
      <c r="JJU202" s="118"/>
      <c r="JJY202" s="118"/>
      <c r="JKC202" s="118"/>
      <c r="JKG202" s="118"/>
      <c r="JKK202" s="118"/>
      <c r="JKO202" s="118"/>
      <c r="JKS202" s="118"/>
      <c r="JKW202" s="118"/>
      <c r="JLA202" s="118"/>
      <c r="JLE202" s="118"/>
      <c r="JLI202" s="118"/>
      <c r="JLM202" s="118"/>
      <c r="JLQ202" s="118"/>
      <c r="JLU202" s="118"/>
      <c r="JLY202" s="118"/>
      <c r="JMC202" s="118"/>
      <c r="JMG202" s="118"/>
      <c r="JMK202" s="118"/>
      <c r="JMO202" s="118"/>
      <c r="JMS202" s="118"/>
      <c r="JMW202" s="118"/>
      <c r="JNA202" s="118"/>
      <c r="JNE202" s="118"/>
      <c r="JNI202" s="118"/>
      <c r="JNM202" s="118"/>
      <c r="JNQ202" s="118"/>
      <c r="JNU202" s="118"/>
      <c r="JNY202" s="118"/>
      <c r="JOC202" s="118"/>
      <c r="JOG202" s="118"/>
      <c r="JOK202" s="118"/>
      <c r="JOO202" s="118"/>
      <c r="JOS202" s="118"/>
      <c r="JOW202" s="118"/>
      <c r="JPA202" s="118"/>
      <c r="JPE202" s="118"/>
      <c r="JPI202" s="118"/>
      <c r="JPM202" s="118"/>
      <c r="JPQ202" s="118"/>
      <c r="JPU202" s="118"/>
      <c r="JPY202" s="118"/>
      <c r="JQC202" s="118"/>
      <c r="JQG202" s="118"/>
      <c r="JQK202" s="118"/>
      <c r="JQO202" s="118"/>
      <c r="JQS202" s="118"/>
      <c r="JQW202" s="118"/>
      <c r="JRA202" s="118"/>
      <c r="JRE202" s="118"/>
      <c r="JRI202" s="118"/>
      <c r="JRM202" s="118"/>
      <c r="JRQ202" s="118"/>
      <c r="JRU202" s="118"/>
      <c r="JRY202" s="118"/>
      <c r="JSC202" s="118"/>
      <c r="JSG202" s="118"/>
      <c r="JSK202" s="118"/>
      <c r="JSO202" s="118"/>
      <c r="JSS202" s="118"/>
      <c r="JSW202" s="118"/>
      <c r="JTA202" s="118"/>
      <c r="JTE202" s="118"/>
      <c r="JTI202" s="118"/>
      <c r="JTM202" s="118"/>
      <c r="JTQ202" s="118"/>
      <c r="JTU202" s="118"/>
      <c r="JTY202" s="118"/>
      <c r="JUC202" s="118"/>
      <c r="JUG202" s="118"/>
      <c r="JUK202" s="118"/>
      <c r="JUO202" s="118"/>
      <c r="JUS202" s="118"/>
      <c r="JUW202" s="118"/>
      <c r="JVA202" s="118"/>
      <c r="JVE202" s="118"/>
      <c r="JVI202" s="118"/>
      <c r="JVM202" s="118"/>
      <c r="JVQ202" s="118"/>
      <c r="JVU202" s="118"/>
      <c r="JVY202" s="118"/>
      <c r="JWC202" s="118"/>
      <c r="JWG202" s="118"/>
      <c r="JWK202" s="118"/>
      <c r="JWO202" s="118"/>
      <c r="JWS202" s="118"/>
      <c r="JWW202" s="118"/>
      <c r="JXA202" s="118"/>
      <c r="JXE202" s="118"/>
      <c r="JXI202" s="118"/>
      <c r="JXM202" s="118"/>
      <c r="JXQ202" s="118"/>
      <c r="JXU202" s="118"/>
      <c r="JXY202" s="118"/>
      <c r="JYC202" s="118"/>
      <c r="JYG202" s="118"/>
      <c r="JYK202" s="118"/>
      <c r="JYO202" s="118"/>
      <c r="JYS202" s="118"/>
      <c r="JYW202" s="118"/>
      <c r="JZA202" s="118"/>
      <c r="JZE202" s="118"/>
      <c r="JZI202" s="118"/>
      <c r="JZM202" s="118"/>
      <c r="JZQ202" s="118"/>
      <c r="JZU202" s="118"/>
      <c r="JZY202" s="118"/>
      <c r="KAC202" s="118"/>
      <c r="KAG202" s="118"/>
      <c r="KAK202" s="118"/>
      <c r="KAO202" s="118"/>
      <c r="KAS202" s="118"/>
      <c r="KAW202" s="118"/>
      <c r="KBA202" s="118"/>
      <c r="KBE202" s="118"/>
      <c r="KBI202" s="118"/>
      <c r="KBM202" s="118"/>
      <c r="KBQ202" s="118"/>
      <c r="KBU202" s="118"/>
      <c r="KBY202" s="118"/>
      <c r="KCC202" s="118"/>
      <c r="KCG202" s="118"/>
      <c r="KCK202" s="118"/>
      <c r="KCO202" s="118"/>
      <c r="KCS202" s="118"/>
      <c r="KCW202" s="118"/>
      <c r="KDA202" s="118"/>
      <c r="KDE202" s="118"/>
      <c r="KDI202" s="118"/>
      <c r="KDM202" s="118"/>
      <c r="KDQ202" s="118"/>
      <c r="KDU202" s="118"/>
      <c r="KDY202" s="118"/>
      <c r="KEC202" s="118"/>
      <c r="KEG202" s="118"/>
      <c r="KEK202" s="118"/>
      <c r="KEO202" s="118"/>
      <c r="KES202" s="118"/>
      <c r="KEW202" s="118"/>
      <c r="KFA202" s="118"/>
      <c r="KFE202" s="118"/>
      <c r="KFI202" s="118"/>
      <c r="KFM202" s="118"/>
      <c r="KFQ202" s="118"/>
      <c r="KFU202" s="118"/>
      <c r="KFY202" s="118"/>
      <c r="KGC202" s="118"/>
      <c r="KGG202" s="118"/>
      <c r="KGK202" s="118"/>
      <c r="KGO202" s="118"/>
      <c r="KGS202" s="118"/>
      <c r="KGW202" s="118"/>
      <c r="KHA202" s="118"/>
      <c r="KHE202" s="118"/>
      <c r="KHI202" s="118"/>
      <c r="KHM202" s="118"/>
      <c r="KHQ202" s="118"/>
      <c r="KHU202" s="118"/>
      <c r="KHY202" s="118"/>
      <c r="KIC202" s="118"/>
      <c r="KIG202" s="118"/>
      <c r="KIK202" s="118"/>
      <c r="KIO202" s="118"/>
      <c r="KIS202" s="118"/>
      <c r="KIW202" s="118"/>
      <c r="KJA202" s="118"/>
      <c r="KJE202" s="118"/>
      <c r="KJI202" s="118"/>
      <c r="KJM202" s="118"/>
      <c r="KJQ202" s="118"/>
      <c r="KJU202" s="118"/>
      <c r="KJY202" s="118"/>
      <c r="KKC202" s="118"/>
      <c r="KKG202" s="118"/>
      <c r="KKK202" s="118"/>
      <c r="KKO202" s="118"/>
      <c r="KKS202" s="118"/>
      <c r="KKW202" s="118"/>
      <c r="KLA202" s="118"/>
      <c r="KLE202" s="118"/>
      <c r="KLI202" s="118"/>
      <c r="KLM202" s="118"/>
      <c r="KLQ202" s="118"/>
      <c r="KLU202" s="118"/>
      <c r="KLY202" s="118"/>
      <c r="KMC202" s="118"/>
      <c r="KMG202" s="118"/>
      <c r="KMK202" s="118"/>
      <c r="KMO202" s="118"/>
      <c r="KMS202" s="118"/>
      <c r="KMW202" s="118"/>
      <c r="KNA202" s="118"/>
      <c r="KNE202" s="118"/>
      <c r="KNI202" s="118"/>
      <c r="KNM202" s="118"/>
      <c r="KNQ202" s="118"/>
      <c r="KNU202" s="118"/>
      <c r="KNY202" s="118"/>
      <c r="KOC202" s="118"/>
      <c r="KOG202" s="118"/>
      <c r="KOK202" s="118"/>
      <c r="KOO202" s="118"/>
      <c r="KOS202" s="118"/>
      <c r="KOW202" s="118"/>
      <c r="KPA202" s="118"/>
      <c r="KPE202" s="118"/>
      <c r="KPI202" s="118"/>
      <c r="KPM202" s="118"/>
      <c r="KPQ202" s="118"/>
      <c r="KPU202" s="118"/>
      <c r="KPY202" s="118"/>
      <c r="KQC202" s="118"/>
      <c r="KQG202" s="118"/>
      <c r="KQK202" s="118"/>
      <c r="KQO202" s="118"/>
      <c r="KQS202" s="118"/>
      <c r="KQW202" s="118"/>
      <c r="KRA202" s="118"/>
      <c r="KRE202" s="118"/>
      <c r="KRI202" s="118"/>
      <c r="KRM202" s="118"/>
      <c r="KRQ202" s="118"/>
      <c r="KRU202" s="118"/>
      <c r="KRY202" s="118"/>
      <c r="KSC202" s="118"/>
      <c r="KSG202" s="118"/>
      <c r="KSK202" s="118"/>
      <c r="KSO202" s="118"/>
      <c r="KSS202" s="118"/>
      <c r="KSW202" s="118"/>
      <c r="KTA202" s="118"/>
      <c r="KTE202" s="118"/>
      <c r="KTI202" s="118"/>
      <c r="KTM202" s="118"/>
      <c r="KTQ202" s="118"/>
      <c r="KTU202" s="118"/>
      <c r="KTY202" s="118"/>
      <c r="KUC202" s="118"/>
      <c r="KUG202" s="118"/>
      <c r="KUK202" s="118"/>
      <c r="KUO202" s="118"/>
      <c r="KUS202" s="118"/>
      <c r="KUW202" s="118"/>
      <c r="KVA202" s="118"/>
      <c r="KVE202" s="118"/>
      <c r="KVI202" s="118"/>
      <c r="KVM202" s="118"/>
      <c r="KVQ202" s="118"/>
      <c r="KVU202" s="118"/>
      <c r="KVY202" s="118"/>
      <c r="KWC202" s="118"/>
      <c r="KWG202" s="118"/>
      <c r="KWK202" s="118"/>
      <c r="KWO202" s="118"/>
      <c r="KWS202" s="118"/>
      <c r="KWW202" s="118"/>
      <c r="KXA202" s="118"/>
      <c r="KXE202" s="118"/>
      <c r="KXI202" s="118"/>
      <c r="KXM202" s="118"/>
      <c r="KXQ202" s="118"/>
      <c r="KXU202" s="118"/>
      <c r="KXY202" s="118"/>
      <c r="KYC202" s="118"/>
      <c r="KYG202" s="118"/>
      <c r="KYK202" s="118"/>
      <c r="KYO202" s="118"/>
      <c r="KYS202" s="118"/>
      <c r="KYW202" s="118"/>
      <c r="KZA202" s="118"/>
      <c r="KZE202" s="118"/>
      <c r="KZI202" s="118"/>
      <c r="KZM202" s="118"/>
      <c r="KZQ202" s="118"/>
      <c r="KZU202" s="118"/>
      <c r="KZY202" s="118"/>
      <c r="LAC202" s="118"/>
      <c r="LAG202" s="118"/>
      <c r="LAK202" s="118"/>
      <c r="LAO202" s="118"/>
      <c r="LAS202" s="118"/>
      <c r="LAW202" s="118"/>
      <c r="LBA202" s="118"/>
      <c r="LBE202" s="118"/>
      <c r="LBI202" s="118"/>
      <c r="LBM202" s="118"/>
      <c r="LBQ202" s="118"/>
      <c r="LBU202" s="118"/>
      <c r="LBY202" s="118"/>
      <c r="LCC202" s="118"/>
      <c r="LCG202" s="118"/>
      <c r="LCK202" s="118"/>
      <c r="LCO202" s="118"/>
      <c r="LCS202" s="118"/>
      <c r="LCW202" s="118"/>
      <c r="LDA202" s="118"/>
      <c r="LDE202" s="118"/>
      <c r="LDI202" s="118"/>
      <c r="LDM202" s="118"/>
      <c r="LDQ202" s="118"/>
      <c r="LDU202" s="118"/>
      <c r="LDY202" s="118"/>
      <c r="LEC202" s="118"/>
      <c r="LEG202" s="118"/>
      <c r="LEK202" s="118"/>
      <c r="LEO202" s="118"/>
      <c r="LES202" s="118"/>
      <c r="LEW202" s="118"/>
      <c r="LFA202" s="118"/>
      <c r="LFE202" s="118"/>
      <c r="LFI202" s="118"/>
      <c r="LFM202" s="118"/>
      <c r="LFQ202" s="118"/>
      <c r="LFU202" s="118"/>
      <c r="LFY202" s="118"/>
      <c r="LGC202" s="118"/>
      <c r="LGG202" s="118"/>
      <c r="LGK202" s="118"/>
      <c r="LGO202" s="118"/>
      <c r="LGS202" s="118"/>
      <c r="LGW202" s="118"/>
      <c r="LHA202" s="118"/>
      <c r="LHE202" s="118"/>
      <c r="LHI202" s="118"/>
      <c r="LHM202" s="118"/>
      <c r="LHQ202" s="118"/>
      <c r="LHU202" s="118"/>
      <c r="LHY202" s="118"/>
      <c r="LIC202" s="118"/>
      <c r="LIG202" s="118"/>
      <c r="LIK202" s="118"/>
      <c r="LIO202" s="118"/>
      <c r="LIS202" s="118"/>
      <c r="LIW202" s="118"/>
      <c r="LJA202" s="118"/>
      <c r="LJE202" s="118"/>
      <c r="LJI202" s="118"/>
      <c r="LJM202" s="118"/>
      <c r="LJQ202" s="118"/>
      <c r="LJU202" s="118"/>
      <c r="LJY202" s="118"/>
      <c r="LKC202" s="118"/>
      <c r="LKG202" s="118"/>
      <c r="LKK202" s="118"/>
      <c r="LKO202" s="118"/>
      <c r="LKS202" s="118"/>
      <c r="LKW202" s="118"/>
      <c r="LLA202" s="118"/>
      <c r="LLE202" s="118"/>
      <c r="LLI202" s="118"/>
      <c r="LLM202" s="118"/>
      <c r="LLQ202" s="118"/>
      <c r="LLU202" s="118"/>
      <c r="LLY202" s="118"/>
      <c r="LMC202" s="118"/>
      <c r="LMG202" s="118"/>
      <c r="LMK202" s="118"/>
      <c r="LMO202" s="118"/>
      <c r="LMS202" s="118"/>
      <c r="LMW202" s="118"/>
      <c r="LNA202" s="118"/>
      <c r="LNE202" s="118"/>
      <c r="LNI202" s="118"/>
      <c r="LNM202" s="118"/>
      <c r="LNQ202" s="118"/>
      <c r="LNU202" s="118"/>
      <c r="LNY202" s="118"/>
      <c r="LOC202" s="118"/>
      <c r="LOG202" s="118"/>
      <c r="LOK202" s="118"/>
      <c r="LOO202" s="118"/>
      <c r="LOS202" s="118"/>
      <c r="LOW202" s="118"/>
      <c r="LPA202" s="118"/>
      <c r="LPE202" s="118"/>
      <c r="LPI202" s="118"/>
      <c r="LPM202" s="118"/>
      <c r="LPQ202" s="118"/>
      <c r="LPU202" s="118"/>
      <c r="LPY202" s="118"/>
      <c r="LQC202" s="118"/>
      <c r="LQG202" s="118"/>
      <c r="LQK202" s="118"/>
      <c r="LQO202" s="118"/>
      <c r="LQS202" s="118"/>
      <c r="LQW202" s="118"/>
      <c r="LRA202" s="118"/>
      <c r="LRE202" s="118"/>
      <c r="LRI202" s="118"/>
      <c r="LRM202" s="118"/>
      <c r="LRQ202" s="118"/>
      <c r="LRU202" s="118"/>
      <c r="LRY202" s="118"/>
      <c r="LSC202" s="118"/>
      <c r="LSG202" s="118"/>
      <c r="LSK202" s="118"/>
      <c r="LSO202" s="118"/>
      <c r="LSS202" s="118"/>
      <c r="LSW202" s="118"/>
      <c r="LTA202" s="118"/>
      <c r="LTE202" s="118"/>
      <c r="LTI202" s="118"/>
      <c r="LTM202" s="118"/>
      <c r="LTQ202" s="118"/>
      <c r="LTU202" s="118"/>
      <c r="LTY202" s="118"/>
      <c r="LUC202" s="118"/>
      <c r="LUG202" s="118"/>
      <c r="LUK202" s="118"/>
      <c r="LUO202" s="118"/>
      <c r="LUS202" s="118"/>
      <c r="LUW202" s="118"/>
      <c r="LVA202" s="118"/>
      <c r="LVE202" s="118"/>
      <c r="LVI202" s="118"/>
      <c r="LVM202" s="118"/>
      <c r="LVQ202" s="118"/>
      <c r="LVU202" s="118"/>
      <c r="LVY202" s="118"/>
      <c r="LWC202" s="118"/>
      <c r="LWG202" s="118"/>
      <c r="LWK202" s="118"/>
      <c r="LWO202" s="118"/>
      <c r="LWS202" s="118"/>
      <c r="LWW202" s="118"/>
      <c r="LXA202" s="118"/>
      <c r="LXE202" s="118"/>
      <c r="LXI202" s="118"/>
      <c r="LXM202" s="118"/>
      <c r="LXQ202" s="118"/>
      <c r="LXU202" s="118"/>
      <c r="LXY202" s="118"/>
      <c r="LYC202" s="118"/>
      <c r="LYG202" s="118"/>
      <c r="LYK202" s="118"/>
      <c r="LYO202" s="118"/>
      <c r="LYS202" s="118"/>
      <c r="LYW202" s="118"/>
      <c r="LZA202" s="118"/>
      <c r="LZE202" s="118"/>
      <c r="LZI202" s="118"/>
      <c r="LZM202" s="118"/>
      <c r="LZQ202" s="118"/>
      <c r="LZU202" s="118"/>
      <c r="LZY202" s="118"/>
      <c r="MAC202" s="118"/>
      <c r="MAG202" s="118"/>
      <c r="MAK202" s="118"/>
      <c r="MAO202" s="118"/>
      <c r="MAS202" s="118"/>
      <c r="MAW202" s="118"/>
      <c r="MBA202" s="118"/>
      <c r="MBE202" s="118"/>
      <c r="MBI202" s="118"/>
      <c r="MBM202" s="118"/>
      <c r="MBQ202" s="118"/>
      <c r="MBU202" s="118"/>
      <c r="MBY202" s="118"/>
      <c r="MCC202" s="118"/>
      <c r="MCG202" s="118"/>
      <c r="MCK202" s="118"/>
      <c r="MCO202" s="118"/>
      <c r="MCS202" s="118"/>
      <c r="MCW202" s="118"/>
      <c r="MDA202" s="118"/>
      <c r="MDE202" s="118"/>
      <c r="MDI202" s="118"/>
      <c r="MDM202" s="118"/>
      <c r="MDQ202" s="118"/>
      <c r="MDU202" s="118"/>
      <c r="MDY202" s="118"/>
      <c r="MEC202" s="118"/>
      <c r="MEG202" s="118"/>
      <c r="MEK202" s="118"/>
      <c r="MEO202" s="118"/>
      <c r="MES202" s="118"/>
      <c r="MEW202" s="118"/>
      <c r="MFA202" s="118"/>
      <c r="MFE202" s="118"/>
      <c r="MFI202" s="118"/>
      <c r="MFM202" s="118"/>
      <c r="MFQ202" s="118"/>
      <c r="MFU202" s="118"/>
      <c r="MFY202" s="118"/>
      <c r="MGC202" s="118"/>
      <c r="MGG202" s="118"/>
      <c r="MGK202" s="118"/>
      <c r="MGO202" s="118"/>
      <c r="MGS202" s="118"/>
      <c r="MGW202" s="118"/>
      <c r="MHA202" s="118"/>
      <c r="MHE202" s="118"/>
      <c r="MHI202" s="118"/>
      <c r="MHM202" s="118"/>
      <c r="MHQ202" s="118"/>
      <c r="MHU202" s="118"/>
      <c r="MHY202" s="118"/>
      <c r="MIC202" s="118"/>
      <c r="MIG202" s="118"/>
      <c r="MIK202" s="118"/>
      <c r="MIO202" s="118"/>
      <c r="MIS202" s="118"/>
      <c r="MIW202" s="118"/>
      <c r="MJA202" s="118"/>
      <c r="MJE202" s="118"/>
      <c r="MJI202" s="118"/>
      <c r="MJM202" s="118"/>
      <c r="MJQ202" s="118"/>
      <c r="MJU202" s="118"/>
      <c r="MJY202" s="118"/>
      <c r="MKC202" s="118"/>
      <c r="MKG202" s="118"/>
      <c r="MKK202" s="118"/>
      <c r="MKO202" s="118"/>
      <c r="MKS202" s="118"/>
      <c r="MKW202" s="118"/>
      <c r="MLA202" s="118"/>
      <c r="MLE202" s="118"/>
      <c r="MLI202" s="118"/>
      <c r="MLM202" s="118"/>
      <c r="MLQ202" s="118"/>
      <c r="MLU202" s="118"/>
      <c r="MLY202" s="118"/>
      <c r="MMC202" s="118"/>
      <c r="MMG202" s="118"/>
      <c r="MMK202" s="118"/>
      <c r="MMO202" s="118"/>
      <c r="MMS202" s="118"/>
      <c r="MMW202" s="118"/>
      <c r="MNA202" s="118"/>
      <c r="MNE202" s="118"/>
      <c r="MNI202" s="118"/>
      <c r="MNM202" s="118"/>
      <c r="MNQ202" s="118"/>
      <c r="MNU202" s="118"/>
      <c r="MNY202" s="118"/>
      <c r="MOC202" s="118"/>
      <c r="MOG202" s="118"/>
      <c r="MOK202" s="118"/>
      <c r="MOO202" s="118"/>
      <c r="MOS202" s="118"/>
      <c r="MOW202" s="118"/>
      <c r="MPA202" s="118"/>
      <c r="MPE202" s="118"/>
      <c r="MPI202" s="118"/>
      <c r="MPM202" s="118"/>
      <c r="MPQ202" s="118"/>
      <c r="MPU202" s="118"/>
      <c r="MPY202" s="118"/>
      <c r="MQC202" s="118"/>
      <c r="MQG202" s="118"/>
      <c r="MQK202" s="118"/>
      <c r="MQO202" s="118"/>
      <c r="MQS202" s="118"/>
      <c r="MQW202" s="118"/>
      <c r="MRA202" s="118"/>
      <c r="MRE202" s="118"/>
      <c r="MRI202" s="118"/>
      <c r="MRM202" s="118"/>
      <c r="MRQ202" s="118"/>
      <c r="MRU202" s="118"/>
      <c r="MRY202" s="118"/>
      <c r="MSC202" s="118"/>
      <c r="MSG202" s="118"/>
      <c r="MSK202" s="118"/>
      <c r="MSO202" s="118"/>
      <c r="MSS202" s="118"/>
      <c r="MSW202" s="118"/>
      <c r="MTA202" s="118"/>
      <c r="MTE202" s="118"/>
      <c r="MTI202" s="118"/>
      <c r="MTM202" s="118"/>
      <c r="MTQ202" s="118"/>
      <c r="MTU202" s="118"/>
      <c r="MTY202" s="118"/>
      <c r="MUC202" s="118"/>
      <c r="MUG202" s="118"/>
      <c r="MUK202" s="118"/>
      <c r="MUO202" s="118"/>
      <c r="MUS202" s="118"/>
      <c r="MUW202" s="118"/>
      <c r="MVA202" s="118"/>
      <c r="MVE202" s="118"/>
      <c r="MVI202" s="118"/>
      <c r="MVM202" s="118"/>
      <c r="MVQ202" s="118"/>
      <c r="MVU202" s="118"/>
      <c r="MVY202" s="118"/>
      <c r="MWC202" s="118"/>
      <c r="MWG202" s="118"/>
      <c r="MWK202" s="118"/>
      <c r="MWO202" s="118"/>
      <c r="MWS202" s="118"/>
      <c r="MWW202" s="118"/>
      <c r="MXA202" s="118"/>
      <c r="MXE202" s="118"/>
      <c r="MXI202" s="118"/>
      <c r="MXM202" s="118"/>
      <c r="MXQ202" s="118"/>
      <c r="MXU202" s="118"/>
      <c r="MXY202" s="118"/>
      <c r="MYC202" s="118"/>
      <c r="MYG202" s="118"/>
      <c r="MYK202" s="118"/>
      <c r="MYO202" s="118"/>
      <c r="MYS202" s="118"/>
      <c r="MYW202" s="118"/>
      <c r="MZA202" s="118"/>
      <c r="MZE202" s="118"/>
      <c r="MZI202" s="118"/>
      <c r="MZM202" s="118"/>
      <c r="MZQ202" s="118"/>
      <c r="MZU202" s="118"/>
      <c r="MZY202" s="118"/>
      <c r="NAC202" s="118"/>
      <c r="NAG202" s="118"/>
      <c r="NAK202" s="118"/>
      <c r="NAO202" s="118"/>
      <c r="NAS202" s="118"/>
      <c r="NAW202" s="118"/>
      <c r="NBA202" s="118"/>
      <c r="NBE202" s="118"/>
      <c r="NBI202" s="118"/>
      <c r="NBM202" s="118"/>
      <c r="NBQ202" s="118"/>
      <c r="NBU202" s="118"/>
      <c r="NBY202" s="118"/>
      <c r="NCC202" s="118"/>
      <c r="NCG202" s="118"/>
      <c r="NCK202" s="118"/>
      <c r="NCO202" s="118"/>
      <c r="NCS202" s="118"/>
      <c r="NCW202" s="118"/>
      <c r="NDA202" s="118"/>
      <c r="NDE202" s="118"/>
      <c r="NDI202" s="118"/>
      <c r="NDM202" s="118"/>
      <c r="NDQ202" s="118"/>
      <c r="NDU202" s="118"/>
      <c r="NDY202" s="118"/>
      <c r="NEC202" s="118"/>
      <c r="NEG202" s="118"/>
      <c r="NEK202" s="118"/>
      <c r="NEO202" s="118"/>
      <c r="NES202" s="118"/>
      <c r="NEW202" s="118"/>
      <c r="NFA202" s="118"/>
      <c r="NFE202" s="118"/>
      <c r="NFI202" s="118"/>
      <c r="NFM202" s="118"/>
      <c r="NFQ202" s="118"/>
      <c r="NFU202" s="118"/>
      <c r="NFY202" s="118"/>
      <c r="NGC202" s="118"/>
      <c r="NGG202" s="118"/>
      <c r="NGK202" s="118"/>
      <c r="NGO202" s="118"/>
      <c r="NGS202" s="118"/>
      <c r="NGW202" s="118"/>
      <c r="NHA202" s="118"/>
      <c r="NHE202" s="118"/>
      <c r="NHI202" s="118"/>
      <c r="NHM202" s="118"/>
      <c r="NHQ202" s="118"/>
      <c r="NHU202" s="118"/>
      <c r="NHY202" s="118"/>
      <c r="NIC202" s="118"/>
      <c r="NIG202" s="118"/>
      <c r="NIK202" s="118"/>
      <c r="NIO202" s="118"/>
      <c r="NIS202" s="118"/>
      <c r="NIW202" s="118"/>
      <c r="NJA202" s="118"/>
      <c r="NJE202" s="118"/>
      <c r="NJI202" s="118"/>
      <c r="NJM202" s="118"/>
      <c r="NJQ202" s="118"/>
      <c r="NJU202" s="118"/>
      <c r="NJY202" s="118"/>
      <c r="NKC202" s="118"/>
      <c r="NKG202" s="118"/>
      <c r="NKK202" s="118"/>
      <c r="NKO202" s="118"/>
      <c r="NKS202" s="118"/>
      <c r="NKW202" s="118"/>
      <c r="NLA202" s="118"/>
      <c r="NLE202" s="118"/>
      <c r="NLI202" s="118"/>
      <c r="NLM202" s="118"/>
      <c r="NLQ202" s="118"/>
      <c r="NLU202" s="118"/>
      <c r="NLY202" s="118"/>
      <c r="NMC202" s="118"/>
      <c r="NMG202" s="118"/>
      <c r="NMK202" s="118"/>
      <c r="NMO202" s="118"/>
      <c r="NMS202" s="118"/>
      <c r="NMW202" s="118"/>
      <c r="NNA202" s="118"/>
      <c r="NNE202" s="118"/>
      <c r="NNI202" s="118"/>
      <c r="NNM202" s="118"/>
      <c r="NNQ202" s="118"/>
      <c r="NNU202" s="118"/>
      <c r="NNY202" s="118"/>
      <c r="NOC202" s="118"/>
      <c r="NOG202" s="118"/>
      <c r="NOK202" s="118"/>
      <c r="NOO202" s="118"/>
      <c r="NOS202" s="118"/>
      <c r="NOW202" s="118"/>
      <c r="NPA202" s="118"/>
      <c r="NPE202" s="118"/>
      <c r="NPI202" s="118"/>
      <c r="NPM202" s="118"/>
      <c r="NPQ202" s="118"/>
      <c r="NPU202" s="118"/>
      <c r="NPY202" s="118"/>
      <c r="NQC202" s="118"/>
      <c r="NQG202" s="118"/>
      <c r="NQK202" s="118"/>
      <c r="NQO202" s="118"/>
      <c r="NQS202" s="118"/>
      <c r="NQW202" s="118"/>
      <c r="NRA202" s="118"/>
      <c r="NRE202" s="118"/>
      <c r="NRI202" s="118"/>
      <c r="NRM202" s="118"/>
      <c r="NRQ202" s="118"/>
      <c r="NRU202" s="118"/>
      <c r="NRY202" s="118"/>
      <c r="NSC202" s="118"/>
      <c r="NSG202" s="118"/>
      <c r="NSK202" s="118"/>
      <c r="NSO202" s="118"/>
      <c r="NSS202" s="118"/>
      <c r="NSW202" s="118"/>
      <c r="NTA202" s="118"/>
      <c r="NTE202" s="118"/>
      <c r="NTI202" s="118"/>
      <c r="NTM202" s="118"/>
      <c r="NTQ202" s="118"/>
      <c r="NTU202" s="118"/>
      <c r="NTY202" s="118"/>
      <c r="NUC202" s="118"/>
      <c r="NUG202" s="118"/>
      <c r="NUK202" s="118"/>
      <c r="NUO202" s="118"/>
      <c r="NUS202" s="118"/>
      <c r="NUW202" s="118"/>
      <c r="NVA202" s="118"/>
      <c r="NVE202" s="118"/>
      <c r="NVI202" s="118"/>
      <c r="NVM202" s="118"/>
      <c r="NVQ202" s="118"/>
      <c r="NVU202" s="118"/>
      <c r="NVY202" s="118"/>
      <c r="NWC202" s="118"/>
      <c r="NWG202" s="118"/>
      <c r="NWK202" s="118"/>
      <c r="NWO202" s="118"/>
      <c r="NWS202" s="118"/>
      <c r="NWW202" s="118"/>
      <c r="NXA202" s="118"/>
      <c r="NXE202" s="118"/>
      <c r="NXI202" s="118"/>
      <c r="NXM202" s="118"/>
      <c r="NXQ202" s="118"/>
      <c r="NXU202" s="118"/>
      <c r="NXY202" s="118"/>
      <c r="NYC202" s="118"/>
      <c r="NYG202" s="118"/>
      <c r="NYK202" s="118"/>
      <c r="NYO202" s="118"/>
      <c r="NYS202" s="118"/>
      <c r="NYW202" s="118"/>
      <c r="NZA202" s="118"/>
      <c r="NZE202" s="118"/>
      <c r="NZI202" s="118"/>
      <c r="NZM202" s="118"/>
      <c r="NZQ202" s="118"/>
      <c r="NZU202" s="118"/>
      <c r="NZY202" s="118"/>
      <c r="OAC202" s="118"/>
      <c r="OAG202" s="118"/>
      <c r="OAK202" s="118"/>
      <c r="OAO202" s="118"/>
      <c r="OAS202" s="118"/>
      <c r="OAW202" s="118"/>
      <c r="OBA202" s="118"/>
      <c r="OBE202" s="118"/>
      <c r="OBI202" s="118"/>
      <c r="OBM202" s="118"/>
      <c r="OBQ202" s="118"/>
      <c r="OBU202" s="118"/>
      <c r="OBY202" s="118"/>
      <c r="OCC202" s="118"/>
      <c r="OCG202" s="118"/>
      <c r="OCK202" s="118"/>
      <c r="OCO202" s="118"/>
      <c r="OCS202" s="118"/>
      <c r="OCW202" s="118"/>
      <c r="ODA202" s="118"/>
      <c r="ODE202" s="118"/>
      <c r="ODI202" s="118"/>
      <c r="ODM202" s="118"/>
      <c r="ODQ202" s="118"/>
      <c r="ODU202" s="118"/>
      <c r="ODY202" s="118"/>
      <c r="OEC202" s="118"/>
      <c r="OEG202" s="118"/>
      <c r="OEK202" s="118"/>
      <c r="OEO202" s="118"/>
      <c r="OES202" s="118"/>
      <c r="OEW202" s="118"/>
      <c r="OFA202" s="118"/>
      <c r="OFE202" s="118"/>
      <c r="OFI202" s="118"/>
      <c r="OFM202" s="118"/>
      <c r="OFQ202" s="118"/>
      <c r="OFU202" s="118"/>
      <c r="OFY202" s="118"/>
      <c r="OGC202" s="118"/>
      <c r="OGG202" s="118"/>
      <c r="OGK202" s="118"/>
      <c r="OGO202" s="118"/>
      <c r="OGS202" s="118"/>
      <c r="OGW202" s="118"/>
      <c r="OHA202" s="118"/>
      <c r="OHE202" s="118"/>
      <c r="OHI202" s="118"/>
      <c r="OHM202" s="118"/>
      <c r="OHQ202" s="118"/>
      <c r="OHU202" s="118"/>
      <c r="OHY202" s="118"/>
      <c r="OIC202" s="118"/>
      <c r="OIG202" s="118"/>
      <c r="OIK202" s="118"/>
      <c r="OIO202" s="118"/>
      <c r="OIS202" s="118"/>
      <c r="OIW202" s="118"/>
      <c r="OJA202" s="118"/>
      <c r="OJE202" s="118"/>
      <c r="OJI202" s="118"/>
      <c r="OJM202" s="118"/>
      <c r="OJQ202" s="118"/>
      <c r="OJU202" s="118"/>
      <c r="OJY202" s="118"/>
      <c r="OKC202" s="118"/>
      <c r="OKG202" s="118"/>
      <c r="OKK202" s="118"/>
      <c r="OKO202" s="118"/>
      <c r="OKS202" s="118"/>
      <c r="OKW202" s="118"/>
      <c r="OLA202" s="118"/>
      <c r="OLE202" s="118"/>
      <c r="OLI202" s="118"/>
      <c r="OLM202" s="118"/>
      <c r="OLQ202" s="118"/>
      <c r="OLU202" s="118"/>
      <c r="OLY202" s="118"/>
      <c r="OMC202" s="118"/>
      <c r="OMG202" s="118"/>
      <c r="OMK202" s="118"/>
      <c r="OMO202" s="118"/>
      <c r="OMS202" s="118"/>
      <c r="OMW202" s="118"/>
      <c r="ONA202" s="118"/>
      <c r="ONE202" s="118"/>
      <c r="ONI202" s="118"/>
      <c r="ONM202" s="118"/>
      <c r="ONQ202" s="118"/>
      <c r="ONU202" s="118"/>
      <c r="ONY202" s="118"/>
      <c r="OOC202" s="118"/>
      <c r="OOG202" s="118"/>
      <c r="OOK202" s="118"/>
      <c r="OOO202" s="118"/>
      <c r="OOS202" s="118"/>
      <c r="OOW202" s="118"/>
      <c r="OPA202" s="118"/>
      <c r="OPE202" s="118"/>
      <c r="OPI202" s="118"/>
      <c r="OPM202" s="118"/>
      <c r="OPQ202" s="118"/>
      <c r="OPU202" s="118"/>
      <c r="OPY202" s="118"/>
      <c r="OQC202" s="118"/>
      <c r="OQG202" s="118"/>
      <c r="OQK202" s="118"/>
      <c r="OQO202" s="118"/>
      <c r="OQS202" s="118"/>
      <c r="OQW202" s="118"/>
      <c r="ORA202" s="118"/>
      <c r="ORE202" s="118"/>
      <c r="ORI202" s="118"/>
      <c r="ORM202" s="118"/>
      <c r="ORQ202" s="118"/>
      <c r="ORU202" s="118"/>
      <c r="ORY202" s="118"/>
      <c r="OSC202" s="118"/>
      <c r="OSG202" s="118"/>
      <c r="OSK202" s="118"/>
      <c r="OSO202" s="118"/>
      <c r="OSS202" s="118"/>
      <c r="OSW202" s="118"/>
      <c r="OTA202" s="118"/>
      <c r="OTE202" s="118"/>
      <c r="OTI202" s="118"/>
      <c r="OTM202" s="118"/>
      <c r="OTQ202" s="118"/>
      <c r="OTU202" s="118"/>
      <c r="OTY202" s="118"/>
      <c r="OUC202" s="118"/>
      <c r="OUG202" s="118"/>
      <c r="OUK202" s="118"/>
      <c r="OUO202" s="118"/>
      <c r="OUS202" s="118"/>
      <c r="OUW202" s="118"/>
      <c r="OVA202" s="118"/>
      <c r="OVE202" s="118"/>
      <c r="OVI202" s="118"/>
      <c r="OVM202" s="118"/>
      <c r="OVQ202" s="118"/>
      <c r="OVU202" s="118"/>
      <c r="OVY202" s="118"/>
      <c r="OWC202" s="118"/>
      <c r="OWG202" s="118"/>
      <c r="OWK202" s="118"/>
      <c r="OWO202" s="118"/>
      <c r="OWS202" s="118"/>
      <c r="OWW202" s="118"/>
      <c r="OXA202" s="118"/>
      <c r="OXE202" s="118"/>
      <c r="OXI202" s="118"/>
      <c r="OXM202" s="118"/>
      <c r="OXQ202" s="118"/>
      <c r="OXU202" s="118"/>
      <c r="OXY202" s="118"/>
      <c r="OYC202" s="118"/>
      <c r="OYG202" s="118"/>
      <c r="OYK202" s="118"/>
      <c r="OYO202" s="118"/>
      <c r="OYS202" s="118"/>
      <c r="OYW202" s="118"/>
      <c r="OZA202" s="118"/>
      <c r="OZE202" s="118"/>
      <c r="OZI202" s="118"/>
      <c r="OZM202" s="118"/>
      <c r="OZQ202" s="118"/>
      <c r="OZU202" s="118"/>
      <c r="OZY202" s="118"/>
      <c r="PAC202" s="118"/>
      <c r="PAG202" s="118"/>
      <c r="PAK202" s="118"/>
      <c r="PAO202" s="118"/>
      <c r="PAS202" s="118"/>
      <c r="PAW202" s="118"/>
      <c r="PBA202" s="118"/>
      <c r="PBE202" s="118"/>
      <c r="PBI202" s="118"/>
      <c r="PBM202" s="118"/>
      <c r="PBQ202" s="118"/>
      <c r="PBU202" s="118"/>
      <c r="PBY202" s="118"/>
      <c r="PCC202" s="118"/>
      <c r="PCG202" s="118"/>
      <c r="PCK202" s="118"/>
      <c r="PCO202" s="118"/>
      <c r="PCS202" s="118"/>
      <c r="PCW202" s="118"/>
      <c r="PDA202" s="118"/>
      <c r="PDE202" s="118"/>
      <c r="PDI202" s="118"/>
      <c r="PDM202" s="118"/>
      <c r="PDQ202" s="118"/>
      <c r="PDU202" s="118"/>
      <c r="PDY202" s="118"/>
      <c r="PEC202" s="118"/>
      <c r="PEG202" s="118"/>
      <c r="PEK202" s="118"/>
      <c r="PEO202" s="118"/>
      <c r="PES202" s="118"/>
      <c r="PEW202" s="118"/>
      <c r="PFA202" s="118"/>
      <c r="PFE202" s="118"/>
      <c r="PFI202" s="118"/>
      <c r="PFM202" s="118"/>
      <c r="PFQ202" s="118"/>
      <c r="PFU202" s="118"/>
      <c r="PFY202" s="118"/>
      <c r="PGC202" s="118"/>
      <c r="PGG202" s="118"/>
      <c r="PGK202" s="118"/>
      <c r="PGO202" s="118"/>
      <c r="PGS202" s="118"/>
      <c r="PGW202" s="118"/>
      <c r="PHA202" s="118"/>
      <c r="PHE202" s="118"/>
      <c r="PHI202" s="118"/>
      <c r="PHM202" s="118"/>
      <c r="PHQ202" s="118"/>
      <c r="PHU202" s="118"/>
      <c r="PHY202" s="118"/>
      <c r="PIC202" s="118"/>
      <c r="PIG202" s="118"/>
      <c r="PIK202" s="118"/>
      <c r="PIO202" s="118"/>
      <c r="PIS202" s="118"/>
      <c r="PIW202" s="118"/>
      <c r="PJA202" s="118"/>
      <c r="PJE202" s="118"/>
      <c r="PJI202" s="118"/>
      <c r="PJM202" s="118"/>
      <c r="PJQ202" s="118"/>
      <c r="PJU202" s="118"/>
      <c r="PJY202" s="118"/>
      <c r="PKC202" s="118"/>
      <c r="PKG202" s="118"/>
      <c r="PKK202" s="118"/>
      <c r="PKO202" s="118"/>
      <c r="PKS202" s="118"/>
      <c r="PKW202" s="118"/>
      <c r="PLA202" s="118"/>
      <c r="PLE202" s="118"/>
      <c r="PLI202" s="118"/>
      <c r="PLM202" s="118"/>
      <c r="PLQ202" s="118"/>
      <c r="PLU202" s="118"/>
      <c r="PLY202" s="118"/>
      <c r="PMC202" s="118"/>
      <c r="PMG202" s="118"/>
      <c r="PMK202" s="118"/>
      <c r="PMO202" s="118"/>
      <c r="PMS202" s="118"/>
      <c r="PMW202" s="118"/>
      <c r="PNA202" s="118"/>
      <c r="PNE202" s="118"/>
      <c r="PNI202" s="118"/>
      <c r="PNM202" s="118"/>
      <c r="PNQ202" s="118"/>
      <c r="PNU202" s="118"/>
      <c r="PNY202" s="118"/>
      <c r="POC202" s="118"/>
      <c r="POG202" s="118"/>
      <c r="POK202" s="118"/>
      <c r="POO202" s="118"/>
      <c r="POS202" s="118"/>
      <c r="POW202" s="118"/>
      <c r="PPA202" s="118"/>
      <c r="PPE202" s="118"/>
      <c r="PPI202" s="118"/>
      <c r="PPM202" s="118"/>
      <c r="PPQ202" s="118"/>
      <c r="PPU202" s="118"/>
      <c r="PPY202" s="118"/>
      <c r="PQC202" s="118"/>
      <c r="PQG202" s="118"/>
      <c r="PQK202" s="118"/>
      <c r="PQO202" s="118"/>
      <c r="PQS202" s="118"/>
      <c r="PQW202" s="118"/>
      <c r="PRA202" s="118"/>
      <c r="PRE202" s="118"/>
      <c r="PRI202" s="118"/>
      <c r="PRM202" s="118"/>
      <c r="PRQ202" s="118"/>
      <c r="PRU202" s="118"/>
      <c r="PRY202" s="118"/>
      <c r="PSC202" s="118"/>
      <c r="PSG202" s="118"/>
      <c r="PSK202" s="118"/>
      <c r="PSO202" s="118"/>
      <c r="PSS202" s="118"/>
      <c r="PSW202" s="118"/>
      <c r="PTA202" s="118"/>
      <c r="PTE202" s="118"/>
      <c r="PTI202" s="118"/>
      <c r="PTM202" s="118"/>
      <c r="PTQ202" s="118"/>
      <c r="PTU202" s="118"/>
      <c r="PTY202" s="118"/>
      <c r="PUC202" s="118"/>
      <c r="PUG202" s="118"/>
      <c r="PUK202" s="118"/>
      <c r="PUO202" s="118"/>
      <c r="PUS202" s="118"/>
      <c r="PUW202" s="118"/>
      <c r="PVA202" s="118"/>
      <c r="PVE202" s="118"/>
      <c r="PVI202" s="118"/>
      <c r="PVM202" s="118"/>
      <c r="PVQ202" s="118"/>
      <c r="PVU202" s="118"/>
      <c r="PVY202" s="118"/>
      <c r="PWC202" s="118"/>
      <c r="PWG202" s="118"/>
      <c r="PWK202" s="118"/>
      <c r="PWO202" s="118"/>
      <c r="PWS202" s="118"/>
      <c r="PWW202" s="118"/>
      <c r="PXA202" s="118"/>
      <c r="PXE202" s="118"/>
      <c r="PXI202" s="118"/>
      <c r="PXM202" s="118"/>
      <c r="PXQ202" s="118"/>
      <c r="PXU202" s="118"/>
      <c r="PXY202" s="118"/>
      <c r="PYC202" s="118"/>
      <c r="PYG202" s="118"/>
      <c r="PYK202" s="118"/>
      <c r="PYO202" s="118"/>
      <c r="PYS202" s="118"/>
      <c r="PYW202" s="118"/>
      <c r="PZA202" s="118"/>
      <c r="PZE202" s="118"/>
      <c r="PZI202" s="118"/>
      <c r="PZM202" s="118"/>
      <c r="PZQ202" s="118"/>
      <c r="PZU202" s="118"/>
      <c r="PZY202" s="118"/>
      <c r="QAC202" s="118"/>
      <c r="QAG202" s="118"/>
      <c r="QAK202" s="118"/>
      <c r="QAO202" s="118"/>
      <c r="QAS202" s="118"/>
      <c r="QAW202" s="118"/>
      <c r="QBA202" s="118"/>
      <c r="QBE202" s="118"/>
      <c r="QBI202" s="118"/>
      <c r="QBM202" s="118"/>
      <c r="QBQ202" s="118"/>
      <c r="QBU202" s="118"/>
      <c r="QBY202" s="118"/>
      <c r="QCC202" s="118"/>
      <c r="QCG202" s="118"/>
      <c r="QCK202" s="118"/>
      <c r="QCO202" s="118"/>
      <c r="QCS202" s="118"/>
      <c r="QCW202" s="118"/>
      <c r="QDA202" s="118"/>
      <c r="QDE202" s="118"/>
      <c r="QDI202" s="118"/>
      <c r="QDM202" s="118"/>
      <c r="QDQ202" s="118"/>
      <c r="QDU202" s="118"/>
      <c r="QDY202" s="118"/>
      <c r="QEC202" s="118"/>
      <c r="QEG202" s="118"/>
      <c r="QEK202" s="118"/>
      <c r="QEO202" s="118"/>
      <c r="QES202" s="118"/>
      <c r="QEW202" s="118"/>
      <c r="QFA202" s="118"/>
      <c r="QFE202" s="118"/>
      <c r="QFI202" s="118"/>
      <c r="QFM202" s="118"/>
      <c r="QFQ202" s="118"/>
      <c r="QFU202" s="118"/>
      <c r="QFY202" s="118"/>
      <c r="QGC202" s="118"/>
      <c r="QGG202" s="118"/>
      <c r="QGK202" s="118"/>
      <c r="QGO202" s="118"/>
      <c r="QGS202" s="118"/>
      <c r="QGW202" s="118"/>
      <c r="QHA202" s="118"/>
      <c r="QHE202" s="118"/>
      <c r="QHI202" s="118"/>
      <c r="QHM202" s="118"/>
      <c r="QHQ202" s="118"/>
      <c r="QHU202" s="118"/>
      <c r="QHY202" s="118"/>
      <c r="QIC202" s="118"/>
      <c r="QIG202" s="118"/>
      <c r="QIK202" s="118"/>
      <c r="QIO202" s="118"/>
      <c r="QIS202" s="118"/>
      <c r="QIW202" s="118"/>
      <c r="QJA202" s="118"/>
      <c r="QJE202" s="118"/>
      <c r="QJI202" s="118"/>
      <c r="QJM202" s="118"/>
      <c r="QJQ202" s="118"/>
      <c r="QJU202" s="118"/>
      <c r="QJY202" s="118"/>
      <c r="QKC202" s="118"/>
      <c r="QKG202" s="118"/>
      <c r="QKK202" s="118"/>
      <c r="QKO202" s="118"/>
      <c r="QKS202" s="118"/>
      <c r="QKW202" s="118"/>
      <c r="QLA202" s="118"/>
      <c r="QLE202" s="118"/>
      <c r="QLI202" s="118"/>
      <c r="QLM202" s="118"/>
      <c r="QLQ202" s="118"/>
      <c r="QLU202" s="118"/>
      <c r="QLY202" s="118"/>
      <c r="QMC202" s="118"/>
      <c r="QMG202" s="118"/>
      <c r="QMK202" s="118"/>
      <c r="QMO202" s="118"/>
      <c r="QMS202" s="118"/>
      <c r="QMW202" s="118"/>
      <c r="QNA202" s="118"/>
      <c r="QNE202" s="118"/>
      <c r="QNI202" s="118"/>
      <c r="QNM202" s="118"/>
      <c r="QNQ202" s="118"/>
      <c r="QNU202" s="118"/>
      <c r="QNY202" s="118"/>
      <c r="QOC202" s="118"/>
      <c r="QOG202" s="118"/>
      <c r="QOK202" s="118"/>
      <c r="QOO202" s="118"/>
      <c r="QOS202" s="118"/>
      <c r="QOW202" s="118"/>
      <c r="QPA202" s="118"/>
      <c r="QPE202" s="118"/>
      <c r="QPI202" s="118"/>
      <c r="QPM202" s="118"/>
      <c r="QPQ202" s="118"/>
      <c r="QPU202" s="118"/>
      <c r="QPY202" s="118"/>
      <c r="QQC202" s="118"/>
      <c r="QQG202" s="118"/>
      <c r="QQK202" s="118"/>
      <c r="QQO202" s="118"/>
      <c r="QQS202" s="118"/>
      <c r="QQW202" s="118"/>
      <c r="QRA202" s="118"/>
      <c r="QRE202" s="118"/>
      <c r="QRI202" s="118"/>
      <c r="QRM202" s="118"/>
      <c r="QRQ202" s="118"/>
      <c r="QRU202" s="118"/>
      <c r="QRY202" s="118"/>
      <c r="QSC202" s="118"/>
      <c r="QSG202" s="118"/>
      <c r="QSK202" s="118"/>
      <c r="QSO202" s="118"/>
      <c r="QSS202" s="118"/>
      <c r="QSW202" s="118"/>
      <c r="QTA202" s="118"/>
      <c r="QTE202" s="118"/>
      <c r="QTI202" s="118"/>
      <c r="QTM202" s="118"/>
      <c r="QTQ202" s="118"/>
      <c r="QTU202" s="118"/>
      <c r="QTY202" s="118"/>
      <c r="QUC202" s="118"/>
      <c r="QUG202" s="118"/>
      <c r="QUK202" s="118"/>
      <c r="QUO202" s="118"/>
      <c r="QUS202" s="118"/>
      <c r="QUW202" s="118"/>
      <c r="QVA202" s="118"/>
      <c r="QVE202" s="118"/>
      <c r="QVI202" s="118"/>
      <c r="QVM202" s="118"/>
      <c r="QVQ202" s="118"/>
      <c r="QVU202" s="118"/>
      <c r="QVY202" s="118"/>
      <c r="QWC202" s="118"/>
      <c r="QWG202" s="118"/>
      <c r="QWK202" s="118"/>
      <c r="QWO202" s="118"/>
      <c r="QWS202" s="118"/>
      <c r="QWW202" s="118"/>
      <c r="QXA202" s="118"/>
      <c r="QXE202" s="118"/>
      <c r="QXI202" s="118"/>
      <c r="QXM202" s="118"/>
      <c r="QXQ202" s="118"/>
      <c r="QXU202" s="118"/>
      <c r="QXY202" s="118"/>
      <c r="QYC202" s="118"/>
      <c r="QYG202" s="118"/>
      <c r="QYK202" s="118"/>
      <c r="QYO202" s="118"/>
      <c r="QYS202" s="118"/>
      <c r="QYW202" s="118"/>
      <c r="QZA202" s="118"/>
      <c r="QZE202" s="118"/>
      <c r="QZI202" s="118"/>
      <c r="QZM202" s="118"/>
      <c r="QZQ202" s="118"/>
      <c r="QZU202" s="118"/>
      <c r="QZY202" s="118"/>
      <c r="RAC202" s="118"/>
      <c r="RAG202" s="118"/>
      <c r="RAK202" s="118"/>
      <c r="RAO202" s="118"/>
      <c r="RAS202" s="118"/>
      <c r="RAW202" s="118"/>
      <c r="RBA202" s="118"/>
      <c r="RBE202" s="118"/>
      <c r="RBI202" s="118"/>
      <c r="RBM202" s="118"/>
      <c r="RBQ202" s="118"/>
      <c r="RBU202" s="118"/>
      <c r="RBY202" s="118"/>
      <c r="RCC202" s="118"/>
      <c r="RCG202" s="118"/>
      <c r="RCK202" s="118"/>
      <c r="RCO202" s="118"/>
      <c r="RCS202" s="118"/>
      <c r="RCW202" s="118"/>
      <c r="RDA202" s="118"/>
      <c r="RDE202" s="118"/>
      <c r="RDI202" s="118"/>
      <c r="RDM202" s="118"/>
      <c r="RDQ202" s="118"/>
      <c r="RDU202" s="118"/>
      <c r="RDY202" s="118"/>
      <c r="REC202" s="118"/>
      <c r="REG202" s="118"/>
      <c r="REK202" s="118"/>
      <c r="REO202" s="118"/>
      <c r="RES202" s="118"/>
      <c r="REW202" s="118"/>
      <c r="RFA202" s="118"/>
      <c r="RFE202" s="118"/>
      <c r="RFI202" s="118"/>
      <c r="RFM202" s="118"/>
      <c r="RFQ202" s="118"/>
      <c r="RFU202" s="118"/>
      <c r="RFY202" s="118"/>
      <c r="RGC202" s="118"/>
      <c r="RGG202" s="118"/>
      <c r="RGK202" s="118"/>
      <c r="RGO202" s="118"/>
      <c r="RGS202" s="118"/>
      <c r="RGW202" s="118"/>
      <c r="RHA202" s="118"/>
      <c r="RHE202" s="118"/>
      <c r="RHI202" s="118"/>
      <c r="RHM202" s="118"/>
      <c r="RHQ202" s="118"/>
      <c r="RHU202" s="118"/>
      <c r="RHY202" s="118"/>
      <c r="RIC202" s="118"/>
      <c r="RIG202" s="118"/>
      <c r="RIK202" s="118"/>
      <c r="RIO202" s="118"/>
      <c r="RIS202" s="118"/>
      <c r="RIW202" s="118"/>
      <c r="RJA202" s="118"/>
      <c r="RJE202" s="118"/>
      <c r="RJI202" s="118"/>
      <c r="RJM202" s="118"/>
      <c r="RJQ202" s="118"/>
      <c r="RJU202" s="118"/>
      <c r="RJY202" s="118"/>
      <c r="RKC202" s="118"/>
      <c r="RKG202" s="118"/>
      <c r="RKK202" s="118"/>
      <c r="RKO202" s="118"/>
      <c r="RKS202" s="118"/>
      <c r="RKW202" s="118"/>
      <c r="RLA202" s="118"/>
      <c r="RLE202" s="118"/>
      <c r="RLI202" s="118"/>
      <c r="RLM202" s="118"/>
      <c r="RLQ202" s="118"/>
      <c r="RLU202" s="118"/>
      <c r="RLY202" s="118"/>
      <c r="RMC202" s="118"/>
      <c r="RMG202" s="118"/>
      <c r="RMK202" s="118"/>
      <c r="RMO202" s="118"/>
      <c r="RMS202" s="118"/>
      <c r="RMW202" s="118"/>
      <c r="RNA202" s="118"/>
      <c r="RNE202" s="118"/>
      <c r="RNI202" s="118"/>
      <c r="RNM202" s="118"/>
      <c r="RNQ202" s="118"/>
      <c r="RNU202" s="118"/>
      <c r="RNY202" s="118"/>
      <c r="ROC202" s="118"/>
      <c r="ROG202" s="118"/>
      <c r="ROK202" s="118"/>
      <c r="ROO202" s="118"/>
      <c r="ROS202" s="118"/>
      <c r="ROW202" s="118"/>
      <c r="RPA202" s="118"/>
      <c r="RPE202" s="118"/>
      <c r="RPI202" s="118"/>
      <c r="RPM202" s="118"/>
      <c r="RPQ202" s="118"/>
      <c r="RPU202" s="118"/>
      <c r="RPY202" s="118"/>
      <c r="RQC202" s="118"/>
      <c r="RQG202" s="118"/>
      <c r="RQK202" s="118"/>
      <c r="RQO202" s="118"/>
      <c r="RQS202" s="118"/>
      <c r="RQW202" s="118"/>
      <c r="RRA202" s="118"/>
      <c r="RRE202" s="118"/>
      <c r="RRI202" s="118"/>
      <c r="RRM202" s="118"/>
      <c r="RRQ202" s="118"/>
      <c r="RRU202" s="118"/>
      <c r="RRY202" s="118"/>
      <c r="RSC202" s="118"/>
      <c r="RSG202" s="118"/>
      <c r="RSK202" s="118"/>
      <c r="RSO202" s="118"/>
      <c r="RSS202" s="118"/>
      <c r="RSW202" s="118"/>
      <c r="RTA202" s="118"/>
      <c r="RTE202" s="118"/>
      <c r="RTI202" s="118"/>
      <c r="RTM202" s="118"/>
      <c r="RTQ202" s="118"/>
      <c r="RTU202" s="118"/>
      <c r="RTY202" s="118"/>
      <c r="RUC202" s="118"/>
      <c r="RUG202" s="118"/>
      <c r="RUK202" s="118"/>
      <c r="RUO202" s="118"/>
      <c r="RUS202" s="118"/>
      <c r="RUW202" s="118"/>
      <c r="RVA202" s="118"/>
      <c r="RVE202" s="118"/>
      <c r="RVI202" s="118"/>
      <c r="RVM202" s="118"/>
      <c r="RVQ202" s="118"/>
      <c r="RVU202" s="118"/>
      <c r="RVY202" s="118"/>
      <c r="RWC202" s="118"/>
      <c r="RWG202" s="118"/>
      <c r="RWK202" s="118"/>
      <c r="RWO202" s="118"/>
      <c r="RWS202" s="118"/>
      <c r="RWW202" s="118"/>
      <c r="RXA202" s="118"/>
      <c r="RXE202" s="118"/>
      <c r="RXI202" s="118"/>
      <c r="RXM202" s="118"/>
      <c r="RXQ202" s="118"/>
      <c r="RXU202" s="118"/>
      <c r="RXY202" s="118"/>
      <c r="RYC202" s="118"/>
      <c r="RYG202" s="118"/>
      <c r="RYK202" s="118"/>
      <c r="RYO202" s="118"/>
      <c r="RYS202" s="118"/>
      <c r="RYW202" s="118"/>
      <c r="RZA202" s="118"/>
      <c r="RZE202" s="118"/>
      <c r="RZI202" s="118"/>
      <c r="RZM202" s="118"/>
      <c r="RZQ202" s="118"/>
      <c r="RZU202" s="118"/>
      <c r="RZY202" s="118"/>
      <c r="SAC202" s="118"/>
      <c r="SAG202" s="118"/>
      <c r="SAK202" s="118"/>
      <c r="SAO202" s="118"/>
      <c r="SAS202" s="118"/>
      <c r="SAW202" s="118"/>
      <c r="SBA202" s="118"/>
      <c r="SBE202" s="118"/>
      <c r="SBI202" s="118"/>
      <c r="SBM202" s="118"/>
      <c r="SBQ202" s="118"/>
      <c r="SBU202" s="118"/>
      <c r="SBY202" s="118"/>
      <c r="SCC202" s="118"/>
      <c r="SCG202" s="118"/>
      <c r="SCK202" s="118"/>
      <c r="SCO202" s="118"/>
      <c r="SCS202" s="118"/>
      <c r="SCW202" s="118"/>
      <c r="SDA202" s="118"/>
      <c r="SDE202" s="118"/>
      <c r="SDI202" s="118"/>
      <c r="SDM202" s="118"/>
      <c r="SDQ202" s="118"/>
      <c r="SDU202" s="118"/>
      <c r="SDY202" s="118"/>
      <c r="SEC202" s="118"/>
      <c r="SEG202" s="118"/>
      <c r="SEK202" s="118"/>
      <c r="SEO202" s="118"/>
      <c r="SES202" s="118"/>
      <c r="SEW202" s="118"/>
      <c r="SFA202" s="118"/>
      <c r="SFE202" s="118"/>
      <c r="SFI202" s="118"/>
      <c r="SFM202" s="118"/>
      <c r="SFQ202" s="118"/>
      <c r="SFU202" s="118"/>
      <c r="SFY202" s="118"/>
      <c r="SGC202" s="118"/>
      <c r="SGG202" s="118"/>
      <c r="SGK202" s="118"/>
      <c r="SGO202" s="118"/>
      <c r="SGS202" s="118"/>
      <c r="SGW202" s="118"/>
      <c r="SHA202" s="118"/>
      <c r="SHE202" s="118"/>
      <c r="SHI202" s="118"/>
      <c r="SHM202" s="118"/>
      <c r="SHQ202" s="118"/>
      <c r="SHU202" s="118"/>
      <c r="SHY202" s="118"/>
      <c r="SIC202" s="118"/>
      <c r="SIG202" s="118"/>
      <c r="SIK202" s="118"/>
      <c r="SIO202" s="118"/>
      <c r="SIS202" s="118"/>
      <c r="SIW202" s="118"/>
      <c r="SJA202" s="118"/>
      <c r="SJE202" s="118"/>
      <c r="SJI202" s="118"/>
      <c r="SJM202" s="118"/>
      <c r="SJQ202" s="118"/>
      <c r="SJU202" s="118"/>
      <c r="SJY202" s="118"/>
      <c r="SKC202" s="118"/>
      <c r="SKG202" s="118"/>
      <c r="SKK202" s="118"/>
      <c r="SKO202" s="118"/>
      <c r="SKS202" s="118"/>
      <c r="SKW202" s="118"/>
      <c r="SLA202" s="118"/>
      <c r="SLE202" s="118"/>
      <c r="SLI202" s="118"/>
      <c r="SLM202" s="118"/>
      <c r="SLQ202" s="118"/>
      <c r="SLU202" s="118"/>
      <c r="SLY202" s="118"/>
      <c r="SMC202" s="118"/>
      <c r="SMG202" s="118"/>
      <c r="SMK202" s="118"/>
      <c r="SMO202" s="118"/>
      <c r="SMS202" s="118"/>
      <c r="SMW202" s="118"/>
      <c r="SNA202" s="118"/>
      <c r="SNE202" s="118"/>
      <c r="SNI202" s="118"/>
      <c r="SNM202" s="118"/>
      <c r="SNQ202" s="118"/>
      <c r="SNU202" s="118"/>
      <c r="SNY202" s="118"/>
      <c r="SOC202" s="118"/>
      <c r="SOG202" s="118"/>
      <c r="SOK202" s="118"/>
      <c r="SOO202" s="118"/>
      <c r="SOS202" s="118"/>
      <c r="SOW202" s="118"/>
      <c r="SPA202" s="118"/>
      <c r="SPE202" s="118"/>
      <c r="SPI202" s="118"/>
      <c r="SPM202" s="118"/>
      <c r="SPQ202" s="118"/>
      <c r="SPU202" s="118"/>
      <c r="SPY202" s="118"/>
      <c r="SQC202" s="118"/>
      <c r="SQG202" s="118"/>
      <c r="SQK202" s="118"/>
      <c r="SQO202" s="118"/>
      <c r="SQS202" s="118"/>
      <c r="SQW202" s="118"/>
      <c r="SRA202" s="118"/>
      <c r="SRE202" s="118"/>
      <c r="SRI202" s="118"/>
      <c r="SRM202" s="118"/>
      <c r="SRQ202" s="118"/>
      <c r="SRU202" s="118"/>
      <c r="SRY202" s="118"/>
      <c r="SSC202" s="118"/>
      <c r="SSG202" s="118"/>
      <c r="SSK202" s="118"/>
      <c r="SSO202" s="118"/>
      <c r="SSS202" s="118"/>
      <c r="SSW202" s="118"/>
      <c r="STA202" s="118"/>
      <c r="STE202" s="118"/>
      <c r="STI202" s="118"/>
      <c r="STM202" s="118"/>
      <c r="STQ202" s="118"/>
      <c r="STU202" s="118"/>
      <c r="STY202" s="118"/>
      <c r="SUC202" s="118"/>
      <c r="SUG202" s="118"/>
      <c r="SUK202" s="118"/>
      <c r="SUO202" s="118"/>
      <c r="SUS202" s="118"/>
      <c r="SUW202" s="118"/>
      <c r="SVA202" s="118"/>
      <c r="SVE202" s="118"/>
      <c r="SVI202" s="118"/>
      <c r="SVM202" s="118"/>
      <c r="SVQ202" s="118"/>
      <c r="SVU202" s="118"/>
      <c r="SVY202" s="118"/>
      <c r="SWC202" s="118"/>
      <c r="SWG202" s="118"/>
      <c r="SWK202" s="118"/>
      <c r="SWO202" s="118"/>
      <c r="SWS202" s="118"/>
      <c r="SWW202" s="118"/>
      <c r="SXA202" s="118"/>
      <c r="SXE202" s="118"/>
      <c r="SXI202" s="118"/>
      <c r="SXM202" s="118"/>
      <c r="SXQ202" s="118"/>
      <c r="SXU202" s="118"/>
      <c r="SXY202" s="118"/>
      <c r="SYC202" s="118"/>
      <c r="SYG202" s="118"/>
      <c r="SYK202" s="118"/>
      <c r="SYO202" s="118"/>
      <c r="SYS202" s="118"/>
      <c r="SYW202" s="118"/>
      <c r="SZA202" s="118"/>
      <c r="SZE202" s="118"/>
      <c r="SZI202" s="118"/>
      <c r="SZM202" s="118"/>
      <c r="SZQ202" s="118"/>
      <c r="SZU202" s="118"/>
      <c r="SZY202" s="118"/>
      <c r="TAC202" s="118"/>
      <c r="TAG202" s="118"/>
      <c r="TAK202" s="118"/>
      <c r="TAO202" s="118"/>
      <c r="TAS202" s="118"/>
      <c r="TAW202" s="118"/>
      <c r="TBA202" s="118"/>
      <c r="TBE202" s="118"/>
      <c r="TBI202" s="118"/>
      <c r="TBM202" s="118"/>
      <c r="TBQ202" s="118"/>
      <c r="TBU202" s="118"/>
      <c r="TBY202" s="118"/>
      <c r="TCC202" s="118"/>
      <c r="TCG202" s="118"/>
      <c r="TCK202" s="118"/>
      <c r="TCO202" s="118"/>
      <c r="TCS202" s="118"/>
      <c r="TCW202" s="118"/>
      <c r="TDA202" s="118"/>
      <c r="TDE202" s="118"/>
      <c r="TDI202" s="118"/>
      <c r="TDM202" s="118"/>
      <c r="TDQ202" s="118"/>
      <c r="TDU202" s="118"/>
      <c r="TDY202" s="118"/>
      <c r="TEC202" s="118"/>
      <c r="TEG202" s="118"/>
      <c r="TEK202" s="118"/>
      <c r="TEO202" s="118"/>
      <c r="TES202" s="118"/>
      <c r="TEW202" s="118"/>
      <c r="TFA202" s="118"/>
      <c r="TFE202" s="118"/>
      <c r="TFI202" s="118"/>
      <c r="TFM202" s="118"/>
      <c r="TFQ202" s="118"/>
      <c r="TFU202" s="118"/>
      <c r="TFY202" s="118"/>
      <c r="TGC202" s="118"/>
      <c r="TGG202" s="118"/>
      <c r="TGK202" s="118"/>
      <c r="TGO202" s="118"/>
      <c r="TGS202" s="118"/>
      <c r="TGW202" s="118"/>
      <c r="THA202" s="118"/>
      <c r="THE202" s="118"/>
      <c r="THI202" s="118"/>
      <c r="THM202" s="118"/>
      <c r="THQ202" s="118"/>
      <c r="THU202" s="118"/>
      <c r="THY202" s="118"/>
      <c r="TIC202" s="118"/>
      <c r="TIG202" s="118"/>
      <c r="TIK202" s="118"/>
      <c r="TIO202" s="118"/>
      <c r="TIS202" s="118"/>
      <c r="TIW202" s="118"/>
      <c r="TJA202" s="118"/>
      <c r="TJE202" s="118"/>
      <c r="TJI202" s="118"/>
      <c r="TJM202" s="118"/>
      <c r="TJQ202" s="118"/>
      <c r="TJU202" s="118"/>
      <c r="TJY202" s="118"/>
      <c r="TKC202" s="118"/>
      <c r="TKG202" s="118"/>
      <c r="TKK202" s="118"/>
      <c r="TKO202" s="118"/>
      <c r="TKS202" s="118"/>
      <c r="TKW202" s="118"/>
      <c r="TLA202" s="118"/>
      <c r="TLE202" s="118"/>
      <c r="TLI202" s="118"/>
      <c r="TLM202" s="118"/>
      <c r="TLQ202" s="118"/>
      <c r="TLU202" s="118"/>
      <c r="TLY202" s="118"/>
      <c r="TMC202" s="118"/>
      <c r="TMG202" s="118"/>
      <c r="TMK202" s="118"/>
      <c r="TMO202" s="118"/>
      <c r="TMS202" s="118"/>
      <c r="TMW202" s="118"/>
      <c r="TNA202" s="118"/>
      <c r="TNE202" s="118"/>
      <c r="TNI202" s="118"/>
      <c r="TNM202" s="118"/>
      <c r="TNQ202" s="118"/>
      <c r="TNU202" s="118"/>
      <c r="TNY202" s="118"/>
      <c r="TOC202" s="118"/>
      <c r="TOG202" s="118"/>
      <c r="TOK202" s="118"/>
      <c r="TOO202" s="118"/>
      <c r="TOS202" s="118"/>
      <c r="TOW202" s="118"/>
      <c r="TPA202" s="118"/>
      <c r="TPE202" s="118"/>
      <c r="TPI202" s="118"/>
      <c r="TPM202" s="118"/>
      <c r="TPQ202" s="118"/>
      <c r="TPU202" s="118"/>
      <c r="TPY202" s="118"/>
      <c r="TQC202" s="118"/>
      <c r="TQG202" s="118"/>
      <c r="TQK202" s="118"/>
      <c r="TQO202" s="118"/>
      <c r="TQS202" s="118"/>
      <c r="TQW202" s="118"/>
      <c r="TRA202" s="118"/>
      <c r="TRE202" s="118"/>
      <c r="TRI202" s="118"/>
      <c r="TRM202" s="118"/>
      <c r="TRQ202" s="118"/>
      <c r="TRU202" s="118"/>
      <c r="TRY202" s="118"/>
      <c r="TSC202" s="118"/>
      <c r="TSG202" s="118"/>
      <c r="TSK202" s="118"/>
      <c r="TSO202" s="118"/>
      <c r="TSS202" s="118"/>
      <c r="TSW202" s="118"/>
      <c r="TTA202" s="118"/>
      <c r="TTE202" s="118"/>
      <c r="TTI202" s="118"/>
      <c r="TTM202" s="118"/>
      <c r="TTQ202" s="118"/>
      <c r="TTU202" s="118"/>
      <c r="TTY202" s="118"/>
      <c r="TUC202" s="118"/>
      <c r="TUG202" s="118"/>
      <c r="TUK202" s="118"/>
      <c r="TUO202" s="118"/>
      <c r="TUS202" s="118"/>
      <c r="TUW202" s="118"/>
      <c r="TVA202" s="118"/>
      <c r="TVE202" s="118"/>
      <c r="TVI202" s="118"/>
      <c r="TVM202" s="118"/>
      <c r="TVQ202" s="118"/>
      <c r="TVU202" s="118"/>
      <c r="TVY202" s="118"/>
      <c r="TWC202" s="118"/>
      <c r="TWG202" s="118"/>
      <c r="TWK202" s="118"/>
      <c r="TWO202" s="118"/>
      <c r="TWS202" s="118"/>
      <c r="TWW202" s="118"/>
      <c r="TXA202" s="118"/>
      <c r="TXE202" s="118"/>
      <c r="TXI202" s="118"/>
      <c r="TXM202" s="118"/>
      <c r="TXQ202" s="118"/>
      <c r="TXU202" s="118"/>
      <c r="TXY202" s="118"/>
      <c r="TYC202" s="118"/>
      <c r="TYG202" s="118"/>
      <c r="TYK202" s="118"/>
      <c r="TYO202" s="118"/>
      <c r="TYS202" s="118"/>
      <c r="TYW202" s="118"/>
      <c r="TZA202" s="118"/>
      <c r="TZE202" s="118"/>
      <c r="TZI202" s="118"/>
      <c r="TZM202" s="118"/>
      <c r="TZQ202" s="118"/>
      <c r="TZU202" s="118"/>
      <c r="TZY202" s="118"/>
      <c r="UAC202" s="118"/>
      <c r="UAG202" s="118"/>
      <c r="UAK202" s="118"/>
      <c r="UAO202" s="118"/>
      <c r="UAS202" s="118"/>
      <c r="UAW202" s="118"/>
      <c r="UBA202" s="118"/>
      <c r="UBE202" s="118"/>
      <c r="UBI202" s="118"/>
      <c r="UBM202" s="118"/>
      <c r="UBQ202" s="118"/>
      <c r="UBU202" s="118"/>
      <c r="UBY202" s="118"/>
      <c r="UCC202" s="118"/>
      <c r="UCG202" s="118"/>
      <c r="UCK202" s="118"/>
      <c r="UCO202" s="118"/>
      <c r="UCS202" s="118"/>
      <c r="UCW202" s="118"/>
      <c r="UDA202" s="118"/>
      <c r="UDE202" s="118"/>
      <c r="UDI202" s="118"/>
      <c r="UDM202" s="118"/>
      <c r="UDQ202" s="118"/>
      <c r="UDU202" s="118"/>
      <c r="UDY202" s="118"/>
      <c r="UEC202" s="118"/>
      <c r="UEG202" s="118"/>
      <c r="UEK202" s="118"/>
      <c r="UEO202" s="118"/>
      <c r="UES202" s="118"/>
      <c r="UEW202" s="118"/>
      <c r="UFA202" s="118"/>
      <c r="UFE202" s="118"/>
      <c r="UFI202" s="118"/>
      <c r="UFM202" s="118"/>
      <c r="UFQ202" s="118"/>
      <c r="UFU202" s="118"/>
      <c r="UFY202" s="118"/>
      <c r="UGC202" s="118"/>
      <c r="UGG202" s="118"/>
      <c r="UGK202" s="118"/>
      <c r="UGO202" s="118"/>
      <c r="UGS202" s="118"/>
      <c r="UGW202" s="118"/>
      <c r="UHA202" s="118"/>
      <c r="UHE202" s="118"/>
      <c r="UHI202" s="118"/>
      <c r="UHM202" s="118"/>
      <c r="UHQ202" s="118"/>
      <c r="UHU202" s="118"/>
      <c r="UHY202" s="118"/>
      <c r="UIC202" s="118"/>
      <c r="UIG202" s="118"/>
      <c r="UIK202" s="118"/>
      <c r="UIO202" s="118"/>
      <c r="UIS202" s="118"/>
      <c r="UIW202" s="118"/>
      <c r="UJA202" s="118"/>
      <c r="UJE202" s="118"/>
      <c r="UJI202" s="118"/>
      <c r="UJM202" s="118"/>
      <c r="UJQ202" s="118"/>
      <c r="UJU202" s="118"/>
      <c r="UJY202" s="118"/>
      <c r="UKC202" s="118"/>
      <c r="UKG202" s="118"/>
      <c r="UKK202" s="118"/>
      <c r="UKO202" s="118"/>
      <c r="UKS202" s="118"/>
      <c r="UKW202" s="118"/>
      <c r="ULA202" s="118"/>
      <c r="ULE202" s="118"/>
      <c r="ULI202" s="118"/>
      <c r="ULM202" s="118"/>
      <c r="ULQ202" s="118"/>
      <c r="ULU202" s="118"/>
      <c r="ULY202" s="118"/>
      <c r="UMC202" s="118"/>
      <c r="UMG202" s="118"/>
      <c r="UMK202" s="118"/>
      <c r="UMO202" s="118"/>
      <c r="UMS202" s="118"/>
      <c r="UMW202" s="118"/>
      <c r="UNA202" s="118"/>
      <c r="UNE202" s="118"/>
      <c r="UNI202" s="118"/>
      <c r="UNM202" s="118"/>
      <c r="UNQ202" s="118"/>
      <c r="UNU202" s="118"/>
      <c r="UNY202" s="118"/>
      <c r="UOC202" s="118"/>
      <c r="UOG202" s="118"/>
      <c r="UOK202" s="118"/>
      <c r="UOO202" s="118"/>
      <c r="UOS202" s="118"/>
      <c r="UOW202" s="118"/>
      <c r="UPA202" s="118"/>
      <c r="UPE202" s="118"/>
      <c r="UPI202" s="118"/>
      <c r="UPM202" s="118"/>
      <c r="UPQ202" s="118"/>
      <c r="UPU202" s="118"/>
      <c r="UPY202" s="118"/>
      <c r="UQC202" s="118"/>
      <c r="UQG202" s="118"/>
      <c r="UQK202" s="118"/>
      <c r="UQO202" s="118"/>
      <c r="UQS202" s="118"/>
      <c r="UQW202" s="118"/>
      <c r="URA202" s="118"/>
      <c r="URE202" s="118"/>
      <c r="URI202" s="118"/>
      <c r="URM202" s="118"/>
      <c r="URQ202" s="118"/>
      <c r="URU202" s="118"/>
      <c r="URY202" s="118"/>
      <c r="USC202" s="118"/>
      <c r="USG202" s="118"/>
      <c r="USK202" s="118"/>
      <c r="USO202" s="118"/>
      <c r="USS202" s="118"/>
      <c r="USW202" s="118"/>
      <c r="UTA202" s="118"/>
      <c r="UTE202" s="118"/>
      <c r="UTI202" s="118"/>
      <c r="UTM202" s="118"/>
      <c r="UTQ202" s="118"/>
      <c r="UTU202" s="118"/>
      <c r="UTY202" s="118"/>
      <c r="UUC202" s="118"/>
      <c r="UUG202" s="118"/>
      <c r="UUK202" s="118"/>
      <c r="UUO202" s="118"/>
      <c r="UUS202" s="118"/>
      <c r="UUW202" s="118"/>
      <c r="UVA202" s="118"/>
      <c r="UVE202" s="118"/>
      <c r="UVI202" s="118"/>
      <c r="UVM202" s="118"/>
      <c r="UVQ202" s="118"/>
      <c r="UVU202" s="118"/>
      <c r="UVY202" s="118"/>
      <c r="UWC202" s="118"/>
      <c r="UWG202" s="118"/>
      <c r="UWK202" s="118"/>
      <c r="UWO202" s="118"/>
      <c r="UWS202" s="118"/>
      <c r="UWW202" s="118"/>
      <c r="UXA202" s="118"/>
      <c r="UXE202" s="118"/>
      <c r="UXI202" s="118"/>
      <c r="UXM202" s="118"/>
      <c r="UXQ202" s="118"/>
      <c r="UXU202" s="118"/>
      <c r="UXY202" s="118"/>
      <c r="UYC202" s="118"/>
      <c r="UYG202" s="118"/>
      <c r="UYK202" s="118"/>
      <c r="UYO202" s="118"/>
      <c r="UYS202" s="118"/>
      <c r="UYW202" s="118"/>
      <c r="UZA202" s="118"/>
      <c r="UZE202" s="118"/>
      <c r="UZI202" s="118"/>
      <c r="UZM202" s="118"/>
      <c r="UZQ202" s="118"/>
      <c r="UZU202" s="118"/>
      <c r="UZY202" s="118"/>
      <c r="VAC202" s="118"/>
      <c r="VAG202" s="118"/>
      <c r="VAK202" s="118"/>
      <c r="VAO202" s="118"/>
      <c r="VAS202" s="118"/>
      <c r="VAW202" s="118"/>
      <c r="VBA202" s="118"/>
      <c r="VBE202" s="118"/>
      <c r="VBI202" s="118"/>
      <c r="VBM202" s="118"/>
      <c r="VBQ202" s="118"/>
      <c r="VBU202" s="118"/>
      <c r="VBY202" s="118"/>
      <c r="VCC202" s="118"/>
      <c r="VCG202" s="118"/>
      <c r="VCK202" s="118"/>
      <c r="VCO202" s="118"/>
      <c r="VCS202" s="118"/>
      <c r="VCW202" s="118"/>
      <c r="VDA202" s="118"/>
      <c r="VDE202" s="118"/>
      <c r="VDI202" s="118"/>
      <c r="VDM202" s="118"/>
      <c r="VDQ202" s="118"/>
      <c r="VDU202" s="118"/>
      <c r="VDY202" s="118"/>
      <c r="VEC202" s="118"/>
      <c r="VEG202" s="118"/>
      <c r="VEK202" s="118"/>
      <c r="VEO202" s="118"/>
      <c r="VES202" s="118"/>
      <c r="VEW202" s="118"/>
      <c r="VFA202" s="118"/>
      <c r="VFE202" s="118"/>
      <c r="VFI202" s="118"/>
      <c r="VFM202" s="118"/>
      <c r="VFQ202" s="118"/>
      <c r="VFU202" s="118"/>
      <c r="VFY202" s="118"/>
      <c r="VGC202" s="118"/>
      <c r="VGG202" s="118"/>
      <c r="VGK202" s="118"/>
      <c r="VGO202" s="118"/>
      <c r="VGS202" s="118"/>
      <c r="VGW202" s="118"/>
      <c r="VHA202" s="118"/>
      <c r="VHE202" s="118"/>
      <c r="VHI202" s="118"/>
      <c r="VHM202" s="118"/>
      <c r="VHQ202" s="118"/>
      <c r="VHU202" s="118"/>
      <c r="VHY202" s="118"/>
      <c r="VIC202" s="118"/>
      <c r="VIG202" s="118"/>
      <c r="VIK202" s="118"/>
      <c r="VIO202" s="118"/>
      <c r="VIS202" s="118"/>
      <c r="VIW202" s="118"/>
      <c r="VJA202" s="118"/>
      <c r="VJE202" s="118"/>
      <c r="VJI202" s="118"/>
      <c r="VJM202" s="118"/>
      <c r="VJQ202" s="118"/>
      <c r="VJU202" s="118"/>
      <c r="VJY202" s="118"/>
      <c r="VKC202" s="118"/>
      <c r="VKG202" s="118"/>
      <c r="VKK202" s="118"/>
      <c r="VKO202" s="118"/>
      <c r="VKS202" s="118"/>
      <c r="VKW202" s="118"/>
      <c r="VLA202" s="118"/>
      <c r="VLE202" s="118"/>
      <c r="VLI202" s="118"/>
      <c r="VLM202" s="118"/>
      <c r="VLQ202" s="118"/>
      <c r="VLU202" s="118"/>
      <c r="VLY202" s="118"/>
      <c r="VMC202" s="118"/>
      <c r="VMG202" s="118"/>
      <c r="VMK202" s="118"/>
      <c r="VMO202" s="118"/>
      <c r="VMS202" s="118"/>
      <c r="VMW202" s="118"/>
      <c r="VNA202" s="118"/>
      <c r="VNE202" s="118"/>
      <c r="VNI202" s="118"/>
      <c r="VNM202" s="118"/>
      <c r="VNQ202" s="118"/>
      <c r="VNU202" s="118"/>
      <c r="VNY202" s="118"/>
      <c r="VOC202" s="118"/>
      <c r="VOG202" s="118"/>
      <c r="VOK202" s="118"/>
      <c r="VOO202" s="118"/>
      <c r="VOS202" s="118"/>
      <c r="VOW202" s="118"/>
      <c r="VPA202" s="118"/>
      <c r="VPE202" s="118"/>
      <c r="VPI202" s="118"/>
      <c r="VPM202" s="118"/>
      <c r="VPQ202" s="118"/>
      <c r="VPU202" s="118"/>
      <c r="VPY202" s="118"/>
      <c r="VQC202" s="118"/>
      <c r="VQG202" s="118"/>
      <c r="VQK202" s="118"/>
      <c r="VQO202" s="118"/>
      <c r="VQS202" s="118"/>
      <c r="VQW202" s="118"/>
      <c r="VRA202" s="118"/>
      <c r="VRE202" s="118"/>
      <c r="VRI202" s="118"/>
      <c r="VRM202" s="118"/>
      <c r="VRQ202" s="118"/>
      <c r="VRU202" s="118"/>
      <c r="VRY202" s="118"/>
      <c r="VSC202" s="118"/>
      <c r="VSG202" s="118"/>
      <c r="VSK202" s="118"/>
      <c r="VSO202" s="118"/>
      <c r="VSS202" s="118"/>
      <c r="VSW202" s="118"/>
      <c r="VTA202" s="118"/>
      <c r="VTE202" s="118"/>
      <c r="VTI202" s="118"/>
      <c r="VTM202" s="118"/>
      <c r="VTQ202" s="118"/>
      <c r="VTU202" s="118"/>
      <c r="VTY202" s="118"/>
      <c r="VUC202" s="118"/>
      <c r="VUG202" s="118"/>
      <c r="VUK202" s="118"/>
      <c r="VUO202" s="118"/>
      <c r="VUS202" s="118"/>
      <c r="VUW202" s="118"/>
      <c r="VVA202" s="118"/>
      <c r="VVE202" s="118"/>
      <c r="VVI202" s="118"/>
      <c r="VVM202" s="118"/>
      <c r="VVQ202" s="118"/>
      <c r="VVU202" s="118"/>
      <c r="VVY202" s="118"/>
      <c r="VWC202" s="118"/>
      <c r="VWG202" s="118"/>
      <c r="VWK202" s="118"/>
      <c r="VWO202" s="118"/>
      <c r="VWS202" s="118"/>
      <c r="VWW202" s="118"/>
      <c r="VXA202" s="118"/>
      <c r="VXE202" s="118"/>
      <c r="VXI202" s="118"/>
      <c r="VXM202" s="118"/>
      <c r="VXQ202" s="118"/>
      <c r="VXU202" s="118"/>
      <c r="VXY202" s="118"/>
      <c r="VYC202" s="118"/>
      <c r="VYG202" s="118"/>
      <c r="VYK202" s="118"/>
      <c r="VYO202" s="118"/>
      <c r="VYS202" s="118"/>
      <c r="VYW202" s="118"/>
      <c r="VZA202" s="118"/>
      <c r="VZE202" s="118"/>
      <c r="VZI202" s="118"/>
      <c r="VZM202" s="118"/>
      <c r="VZQ202" s="118"/>
      <c r="VZU202" s="118"/>
      <c r="VZY202" s="118"/>
      <c r="WAC202" s="118"/>
      <c r="WAG202" s="118"/>
      <c r="WAK202" s="118"/>
      <c r="WAO202" s="118"/>
      <c r="WAS202" s="118"/>
      <c r="WAW202" s="118"/>
      <c r="WBA202" s="118"/>
      <c r="WBE202" s="118"/>
      <c r="WBI202" s="118"/>
      <c r="WBM202" s="118"/>
      <c r="WBQ202" s="118"/>
      <c r="WBU202" s="118"/>
      <c r="WBY202" s="118"/>
      <c r="WCC202" s="118"/>
      <c r="WCG202" s="118"/>
      <c r="WCK202" s="118"/>
      <c r="WCO202" s="118"/>
      <c r="WCS202" s="118"/>
      <c r="WCW202" s="118"/>
      <c r="WDA202" s="118"/>
      <c r="WDE202" s="118"/>
      <c r="WDI202" s="118"/>
      <c r="WDM202" s="118"/>
      <c r="WDQ202" s="118"/>
      <c r="WDU202" s="118"/>
      <c r="WDY202" s="118"/>
      <c r="WEC202" s="118"/>
      <c r="WEG202" s="118"/>
      <c r="WEK202" s="118"/>
      <c r="WEO202" s="118"/>
      <c r="WES202" s="118"/>
      <c r="WEW202" s="118"/>
      <c r="WFA202" s="118"/>
      <c r="WFE202" s="118"/>
      <c r="WFI202" s="118"/>
      <c r="WFM202" s="118"/>
      <c r="WFQ202" s="118"/>
      <c r="WFU202" s="118"/>
      <c r="WFY202" s="118"/>
      <c r="WGC202" s="118"/>
      <c r="WGG202" s="118"/>
      <c r="WGK202" s="118"/>
      <c r="WGO202" s="118"/>
      <c r="WGS202" s="118"/>
      <c r="WGW202" s="118"/>
      <c r="WHA202" s="118"/>
      <c r="WHE202" s="118"/>
      <c r="WHI202" s="118"/>
      <c r="WHM202" s="118"/>
      <c r="WHQ202" s="118"/>
      <c r="WHU202" s="118"/>
      <c r="WHY202" s="118"/>
      <c r="WIC202" s="118"/>
      <c r="WIG202" s="118"/>
      <c r="WIK202" s="118"/>
      <c r="WIO202" s="118"/>
      <c r="WIS202" s="118"/>
      <c r="WIW202" s="118"/>
      <c r="WJA202" s="118"/>
      <c r="WJE202" s="118"/>
      <c r="WJI202" s="118"/>
      <c r="WJM202" s="118"/>
      <c r="WJQ202" s="118"/>
      <c r="WJU202" s="118"/>
      <c r="WJY202" s="118"/>
      <c r="WKC202" s="118"/>
      <c r="WKG202" s="118"/>
      <c r="WKK202" s="118"/>
      <c r="WKO202" s="118"/>
      <c r="WKS202" s="118"/>
      <c r="WKW202" s="118"/>
      <c r="WLA202" s="118"/>
      <c r="WLE202" s="118"/>
      <c r="WLI202" s="118"/>
      <c r="WLM202" s="118"/>
      <c r="WLQ202" s="118"/>
      <c r="WLU202" s="118"/>
      <c r="WLY202" s="118"/>
      <c r="WMC202" s="118"/>
      <c r="WMG202" s="118"/>
      <c r="WMK202" s="118"/>
      <c r="WMO202" s="118"/>
      <c r="WMS202" s="118"/>
      <c r="WMW202" s="118"/>
      <c r="WNA202" s="118"/>
      <c r="WNE202" s="118"/>
      <c r="WNI202" s="118"/>
      <c r="WNM202" s="118"/>
      <c r="WNQ202" s="118"/>
      <c r="WNU202" s="118"/>
      <c r="WNY202" s="118"/>
      <c r="WOC202" s="118"/>
      <c r="WOG202" s="118"/>
      <c r="WOK202" s="118"/>
      <c r="WOO202" s="118"/>
      <c r="WOS202" s="118"/>
      <c r="WOW202" s="118"/>
      <c r="WPA202" s="118"/>
      <c r="WPE202" s="118"/>
      <c r="WPI202" s="118"/>
      <c r="WPM202" s="118"/>
      <c r="WPQ202" s="118"/>
      <c r="WPU202" s="118"/>
      <c r="WPY202" s="118"/>
      <c r="WQC202" s="118"/>
      <c r="WQG202" s="118"/>
      <c r="WQK202" s="118"/>
      <c r="WQO202" s="118"/>
      <c r="WQS202" s="118"/>
      <c r="WQW202" s="118"/>
      <c r="WRA202" s="118"/>
      <c r="WRE202" s="118"/>
      <c r="WRI202" s="118"/>
      <c r="WRM202" s="118"/>
      <c r="WRQ202" s="118"/>
      <c r="WRU202" s="118"/>
      <c r="WRY202" s="118"/>
      <c r="WSC202" s="118"/>
      <c r="WSG202" s="118"/>
      <c r="WSK202" s="118"/>
      <c r="WSO202" s="118"/>
      <c r="WSS202" s="118"/>
      <c r="WSW202" s="118"/>
      <c r="WTA202" s="118"/>
      <c r="WTE202" s="118"/>
      <c r="WTI202" s="118"/>
      <c r="WTM202" s="118"/>
      <c r="WTQ202" s="118"/>
      <c r="WTU202" s="118"/>
      <c r="WTY202" s="118"/>
      <c r="WUC202" s="118"/>
      <c r="WUG202" s="118"/>
      <c r="WUK202" s="118"/>
      <c r="WUO202" s="118"/>
      <c r="WUS202" s="118"/>
      <c r="WUW202" s="118"/>
      <c r="WVA202" s="118"/>
      <c r="WVE202" s="118"/>
      <c r="WVI202" s="118"/>
      <c r="WVM202" s="118"/>
      <c r="WVQ202" s="118"/>
      <c r="WVU202" s="118"/>
      <c r="WVY202" s="118"/>
      <c r="WWC202" s="118"/>
      <c r="WWG202" s="118"/>
      <c r="WWK202" s="118"/>
      <c r="WWO202" s="118"/>
      <c r="WWS202" s="118"/>
      <c r="WWW202" s="118"/>
      <c r="WXA202" s="118"/>
      <c r="WXE202" s="118"/>
      <c r="WXI202" s="118"/>
      <c r="WXM202" s="118"/>
      <c r="WXQ202" s="118"/>
      <c r="WXU202" s="118"/>
      <c r="WXY202" s="118"/>
      <c r="WYC202" s="118"/>
      <c r="WYG202" s="118"/>
      <c r="WYK202" s="118"/>
      <c r="WYO202" s="118"/>
      <c r="WYS202" s="118"/>
      <c r="WYW202" s="118"/>
      <c r="WZA202" s="118"/>
      <c r="WZE202" s="118"/>
      <c r="WZI202" s="118"/>
      <c r="WZM202" s="118"/>
      <c r="WZQ202" s="118"/>
      <c r="WZU202" s="118"/>
      <c r="WZY202" s="118"/>
      <c r="XAC202" s="118"/>
      <c r="XAG202" s="118"/>
      <c r="XAK202" s="118"/>
      <c r="XAO202" s="118"/>
      <c r="XAS202" s="118"/>
      <c r="XAW202" s="118"/>
      <c r="XBA202" s="118"/>
      <c r="XBE202" s="118"/>
      <c r="XBI202" s="118"/>
      <c r="XBM202" s="118"/>
      <c r="XBQ202" s="118"/>
      <c r="XBU202" s="118"/>
      <c r="XBY202" s="118"/>
      <c r="XCC202" s="118"/>
      <c r="XCG202" s="118"/>
      <c r="XCK202" s="118"/>
      <c r="XCO202" s="118"/>
      <c r="XCS202" s="118"/>
      <c r="XCW202" s="118"/>
      <c r="XDA202" s="118"/>
      <c r="XDE202" s="118"/>
      <c r="XDI202" s="118"/>
      <c r="XDM202" s="118"/>
      <c r="XDQ202" s="118"/>
      <c r="XDU202" s="118"/>
      <c r="XDY202" s="118"/>
      <c r="XEC202" s="118"/>
      <c r="XEG202" s="118"/>
      <c r="XEK202" s="118"/>
      <c r="XEO202" s="118"/>
      <c r="XES202" s="118"/>
      <c r="XEW202" s="118"/>
      <c r="XFA202" s="118"/>
    </row>
    <row r="203" spans="1:1021 1025:2045 2049:3069 3073:4093 4097:5117 5121:6141 6145:7165 7169:8189 8193:9213 9217:10237 10241:11261 11265:12285 12289:13309 13313:14333 14337:15357 15361:16381">
      <c r="C203" s="65" t="s">
        <v>526</v>
      </c>
      <c r="D203" s="162">
        <v>65353263</v>
      </c>
      <c r="E203" s="162">
        <v>45000000</v>
      </c>
      <c r="F203" s="162">
        <v>44999999.359999999</v>
      </c>
    </row>
    <row r="204" spans="1:1021 1025:2045 2049:3069 3073:4093 4097:5117 5121:6141 6145:7165 7169:8189 8193:9213 9217:10237 10241:11261 11265:12285 12289:13309 13313:14333 14337:15357 15361:16381">
      <c r="C204" s="160" t="s">
        <v>332</v>
      </c>
      <c r="D204" s="161">
        <v>1994538093</v>
      </c>
      <c r="E204" s="161">
        <v>1226213178.0900002</v>
      </c>
      <c r="F204" s="161">
        <v>700838598.77999997</v>
      </c>
    </row>
    <row r="205" spans="1:1021 1025:2045 2049:3069 3073:4093 4097:5117 5121:6141 6145:7165 7169:8189 8193:9213 9217:10237 10241:11261 11265:12285 12289:13309 13313:14333 14337:15357 15361:16381">
      <c r="C205" s="118" t="s">
        <v>326</v>
      </c>
      <c r="D205" s="162">
        <v>1543538092</v>
      </c>
      <c r="E205" s="162">
        <v>1045246578.59</v>
      </c>
      <c r="F205" s="162">
        <v>634086699.50999999</v>
      </c>
    </row>
    <row r="206" spans="1:1021 1025:2045 2049:3069 3073:4093 4097:5117 5121:6141 6145:7165 7169:8189 8193:9213 9217:10237 10241:11261 11265:12285 12289:13309 13313:14333 14337:15357 15361:16381">
      <c r="C206" s="65" t="s">
        <v>527</v>
      </c>
      <c r="D206" s="162">
        <v>18972995</v>
      </c>
      <c r="E206" s="162">
        <v>32824665</v>
      </c>
      <c r="F206" s="162">
        <v>32824664.140000001</v>
      </c>
    </row>
    <row r="207" spans="1:1021 1025:2045 2049:3069 3073:4093 4097:5117 5121:6141 6145:7165 7169:8189 8193:9213 9217:10237 10241:11261 11265:12285 12289:13309 13313:14333 14337:15357 15361:16381">
      <c r="C207" s="65" t="s">
        <v>528</v>
      </c>
      <c r="D207" s="162">
        <v>20000000</v>
      </c>
      <c r="E207" s="162">
        <v>5170000</v>
      </c>
      <c r="F207" s="162">
        <v>1879957.79</v>
      </c>
    </row>
    <row r="208" spans="1:1021 1025:2045 2049:3069 3073:4093 4097:5117 5121:6141 6145:7165 7169:8189 8193:9213 9217:10237 10241:11261 11265:12285 12289:13309 13313:14333 14337:15357 15361:16381">
      <c r="C208" s="65" t="s">
        <v>529</v>
      </c>
      <c r="D208" s="162">
        <v>77083282</v>
      </c>
      <c r="E208" s="162">
        <v>57445048</v>
      </c>
      <c r="F208" s="162">
        <v>54642189.090000004</v>
      </c>
    </row>
    <row r="209" spans="3:6">
      <c r="C209" s="65" t="s">
        <v>530</v>
      </c>
      <c r="D209" s="162">
        <v>0</v>
      </c>
      <c r="E209" s="162">
        <v>4773500</v>
      </c>
      <c r="F209" s="162">
        <v>4773499.3099999996</v>
      </c>
    </row>
    <row r="210" spans="3:6">
      <c r="C210" s="65" t="s">
        <v>531</v>
      </c>
      <c r="D210" s="162">
        <v>8195408</v>
      </c>
      <c r="E210" s="162">
        <v>13323637</v>
      </c>
      <c r="F210" s="162">
        <v>0</v>
      </c>
    </row>
    <row r="211" spans="3:6">
      <c r="C211" s="65" t="s">
        <v>532</v>
      </c>
      <c r="D211" s="162">
        <v>57646988</v>
      </c>
      <c r="E211" s="162">
        <v>39748913</v>
      </c>
      <c r="F211" s="162">
        <v>33713400</v>
      </c>
    </row>
    <row r="212" spans="3:6">
      <c r="C212" s="65" t="s">
        <v>533</v>
      </c>
      <c r="D212" s="162">
        <v>82480910</v>
      </c>
      <c r="E212" s="162">
        <v>0</v>
      </c>
      <c r="F212" s="162">
        <v>0</v>
      </c>
    </row>
    <row r="213" spans="3:6">
      <c r="C213" s="65" t="s">
        <v>534</v>
      </c>
      <c r="D213" s="162">
        <v>1000000</v>
      </c>
      <c r="E213" s="162">
        <v>0</v>
      </c>
      <c r="F213" s="162">
        <v>0</v>
      </c>
    </row>
    <row r="214" spans="3:6">
      <c r="C214" s="65" t="s">
        <v>535</v>
      </c>
      <c r="D214" s="162">
        <v>5789992</v>
      </c>
      <c r="E214" s="162">
        <v>5789992</v>
      </c>
      <c r="F214" s="162">
        <v>1325094.07</v>
      </c>
    </row>
    <row r="215" spans="3:6">
      <c r="C215" s="65" t="s">
        <v>536</v>
      </c>
      <c r="D215" s="162">
        <v>35822391</v>
      </c>
      <c r="E215" s="162">
        <v>770217.47</v>
      </c>
      <c r="F215" s="162">
        <v>0</v>
      </c>
    </row>
    <row r="216" spans="3:6">
      <c r="C216" s="65" t="s">
        <v>537</v>
      </c>
      <c r="D216" s="162">
        <v>100000000</v>
      </c>
      <c r="E216" s="162">
        <v>10000000</v>
      </c>
      <c r="F216" s="162">
        <v>1634471.33</v>
      </c>
    </row>
    <row r="217" spans="3:6">
      <c r="C217" s="65" t="s">
        <v>538</v>
      </c>
      <c r="D217" s="162">
        <v>780209</v>
      </c>
      <c r="E217" s="162">
        <v>0</v>
      </c>
      <c r="F217" s="162">
        <v>0</v>
      </c>
    </row>
    <row r="218" spans="3:6">
      <c r="C218" s="65" t="s">
        <v>539</v>
      </c>
      <c r="D218" s="162">
        <v>1256445</v>
      </c>
      <c r="E218" s="162">
        <v>107351</v>
      </c>
      <c r="F218" s="162">
        <v>0</v>
      </c>
    </row>
    <row r="219" spans="3:6">
      <c r="C219" s="65" t="s">
        <v>540</v>
      </c>
      <c r="D219" s="162">
        <v>10611201</v>
      </c>
      <c r="E219" s="162">
        <v>119581.54</v>
      </c>
      <c r="F219" s="162">
        <v>0</v>
      </c>
    </row>
    <row r="220" spans="3:6">
      <c r="C220" s="65" t="s">
        <v>541</v>
      </c>
      <c r="D220" s="162">
        <v>10611201</v>
      </c>
      <c r="E220" s="162">
        <v>119581.54</v>
      </c>
      <c r="F220" s="162">
        <v>0</v>
      </c>
    </row>
    <row r="221" spans="3:6">
      <c r="C221" s="65" t="s">
        <v>542</v>
      </c>
      <c r="D221" s="162">
        <v>11762182</v>
      </c>
      <c r="E221" s="162">
        <v>111161.9</v>
      </c>
      <c r="F221" s="162">
        <v>0</v>
      </c>
    </row>
    <row r="222" spans="3:6">
      <c r="C222" s="65" t="s">
        <v>543</v>
      </c>
      <c r="D222" s="162">
        <v>2411805</v>
      </c>
      <c r="E222" s="162">
        <v>1550466</v>
      </c>
      <c r="F222" s="162">
        <v>1550400.06</v>
      </c>
    </row>
    <row r="223" spans="3:6">
      <c r="C223" s="65" t="s">
        <v>544</v>
      </c>
      <c r="D223" s="162">
        <v>4364944</v>
      </c>
      <c r="E223" s="162">
        <v>500000</v>
      </c>
      <c r="F223" s="162">
        <v>0</v>
      </c>
    </row>
    <row r="224" spans="3:6">
      <c r="C224" s="65" t="s">
        <v>545</v>
      </c>
      <c r="D224" s="162">
        <v>4364944</v>
      </c>
      <c r="E224" s="162">
        <v>2360561</v>
      </c>
      <c r="F224" s="162">
        <v>0</v>
      </c>
    </row>
    <row r="225" spans="3:6">
      <c r="C225" s="65" t="s">
        <v>546</v>
      </c>
      <c r="D225" s="162">
        <v>2035527</v>
      </c>
      <c r="E225" s="162">
        <v>1389523</v>
      </c>
      <c r="F225" s="162">
        <v>1111200.3600000001</v>
      </c>
    </row>
    <row r="226" spans="3:6">
      <c r="C226" s="65" t="s">
        <v>547</v>
      </c>
      <c r="D226" s="162">
        <v>4303741</v>
      </c>
      <c r="E226" s="162">
        <v>15600000</v>
      </c>
      <c r="F226" s="162">
        <v>8011297.5800000001</v>
      </c>
    </row>
    <row r="227" spans="3:6">
      <c r="C227" s="65" t="s">
        <v>548</v>
      </c>
      <c r="D227" s="162">
        <v>9546252</v>
      </c>
      <c r="E227" s="162">
        <v>8900248</v>
      </c>
      <c r="F227" s="162">
        <v>0</v>
      </c>
    </row>
    <row r="228" spans="3:6">
      <c r="C228" s="65" t="s">
        <v>549</v>
      </c>
      <c r="D228" s="162">
        <v>5468175</v>
      </c>
      <c r="E228" s="162">
        <v>1058237</v>
      </c>
      <c r="F228" s="162">
        <v>0</v>
      </c>
    </row>
    <row r="229" spans="3:6">
      <c r="C229" s="65" t="s">
        <v>550</v>
      </c>
      <c r="D229" s="162">
        <v>9754400</v>
      </c>
      <c r="E229" s="162">
        <v>109300.33</v>
      </c>
      <c r="F229" s="162">
        <v>0</v>
      </c>
    </row>
    <row r="230" spans="3:6">
      <c r="C230" s="65" t="s">
        <v>551</v>
      </c>
      <c r="D230" s="162">
        <v>68386280</v>
      </c>
      <c r="E230" s="162">
        <v>386280</v>
      </c>
      <c r="F230" s="162">
        <v>0</v>
      </c>
    </row>
    <row r="231" spans="3:6">
      <c r="C231" s="65" t="s">
        <v>552</v>
      </c>
      <c r="D231" s="162">
        <v>12217662</v>
      </c>
      <c r="E231" s="162">
        <v>115717</v>
      </c>
      <c r="F231" s="162">
        <v>0</v>
      </c>
    </row>
    <row r="232" spans="3:6">
      <c r="C232" s="65" t="s">
        <v>553</v>
      </c>
      <c r="D232" s="162">
        <v>49999368</v>
      </c>
      <c r="E232" s="162">
        <v>46236148</v>
      </c>
      <c r="F232" s="162">
        <v>44331908.659999996</v>
      </c>
    </row>
    <row r="233" spans="3:6">
      <c r="C233" s="65" t="s">
        <v>554</v>
      </c>
      <c r="D233" s="162">
        <v>9754400</v>
      </c>
      <c r="E233" s="162">
        <v>109300.33</v>
      </c>
      <c r="F233" s="162">
        <v>0</v>
      </c>
    </row>
    <row r="234" spans="3:6">
      <c r="C234" s="65" t="s">
        <v>555</v>
      </c>
      <c r="D234" s="162">
        <v>9754400</v>
      </c>
      <c r="E234" s="162">
        <v>109300.33</v>
      </c>
      <c r="F234" s="162">
        <v>0</v>
      </c>
    </row>
    <row r="235" spans="3:6">
      <c r="C235" s="65" t="s">
        <v>556</v>
      </c>
      <c r="D235" s="162">
        <v>4114177</v>
      </c>
      <c r="E235" s="162">
        <v>3898842</v>
      </c>
      <c r="F235" s="162">
        <v>0</v>
      </c>
    </row>
    <row r="236" spans="3:6">
      <c r="C236" s="65" t="s">
        <v>557</v>
      </c>
      <c r="D236" s="162">
        <v>25000000</v>
      </c>
      <c r="E236" s="162">
        <v>68484605.150000006</v>
      </c>
      <c r="F236" s="162">
        <v>32696931.449999999</v>
      </c>
    </row>
    <row r="237" spans="3:6">
      <c r="C237" s="65" t="s">
        <v>558</v>
      </c>
      <c r="D237" s="162">
        <v>9618926</v>
      </c>
      <c r="E237" s="162">
        <v>6301647</v>
      </c>
      <c r="F237" s="162">
        <v>0</v>
      </c>
    </row>
    <row r="238" spans="3:6">
      <c r="C238" s="65" t="s">
        <v>559</v>
      </c>
      <c r="D238" s="162">
        <v>4114177</v>
      </c>
      <c r="E238" s="162">
        <v>500000</v>
      </c>
      <c r="F238" s="162">
        <v>0</v>
      </c>
    </row>
    <row r="239" spans="3:6">
      <c r="C239" s="65" t="s">
        <v>560</v>
      </c>
      <c r="D239" s="162">
        <v>299768860</v>
      </c>
      <c r="E239" s="162">
        <v>240655736</v>
      </c>
      <c r="F239" s="162">
        <v>2826315.98</v>
      </c>
    </row>
    <row r="240" spans="3:6">
      <c r="C240" s="65" t="s">
        <v>561</v>
      </c>
      <c r="D240" s="162">
        <v>5969519</v>
      </c>
      <c r="E240" s="162">
        <v>1500000</v>
      </c>
      <c r="F240" s="162">
        <v>0</v>
      </c>
    </row>
    <row r="241" spans="3:6">
      <c r="C241" s="65" t="s">
        <v>562</v>
      </c>
      <c r="D241" s="162">
        <v>31500000</v>
      </c>
      <c r="E241" s="162">
        <v>10000000</v>
      </c>
      <c r="F241" s="162">
        <v>9505179.5399999991</v>
      </c>
    </row>
    <row r="242" spans="3:6">
      <c r="C242" s="65" t="s">
        <v>563</v>
      </c>
      <c r="D242" s="162">
        <v>3730008</v>
      </c>
      <c r="E242" s="162">
        <v>2868669</v>
      </c>
      <c r="F242" s="162">
        <v>0</v>
      </c>
    </row>
    <row r="243" spans="3:6">
      <c r="C243" s="65" t="s">
        <v>564</v>
      </c>
      <c r="D243" s="162">
        <v>97182538</v>
      </c>
      <c r="E243" s="162">
        <v>90920260</v>
      </c>
      <c r="F243" s="162">
        <v>89643082.700000003</v>
      </c>
    </row>
    <row r="244" spans="3:6">
      <c r="C244" s="65" t="s">
        <v>565</v>
      </c>
      <c r="D244" s="162">
        <v>10000000</v>
      </c>
      <c r="E244" s="162">
        <v>5000000</v>
      </c>
      <c r="F244" s="162">
        <v>0</v>
      </c>
    </row>
    <row r="245" spans="3:6">
      <c r="C245" s="65" t="s">
        <v>566</v>
      </c>
      <c r="D245" s="162">
        <v>5000000</v>
      </c>
      <c r="E245" s="162">
        <v>5000000</v>
      </c>
      <c r="F245" s="162">
        <v>5000000</v>
      </c>
    </row>
    <row r="246" spans="3:6">
      <c r="C246" s="65" t="s">
        <v>567</v>
      </c>
      <c r="D246" s="162">
        <v>40765042</v>
      </c>
      <c r="E246" s="162">
        <v>37423114</v>
      </c>
      <c r="F246" s="162">
        <v>37423114</v>
      </c>
    </row>
    <row r="247" spans="3:6">
      <c r="C247" s="65" t="s">
        <v>568</v>
      </c>
      <c r="D247" s="162">
        <v>14527129</v>
      </c>
      <c r="E247" s="162">
        <v>8065271</v>
      </c>
      <c r="F247" s="162">
        <v>0</v>
      </c>
    </row>
    <row r="248" spans="3:6">
      <c r="C248" s="65" t="s">
        <v>569</v>
      </c>
      <c r="D248" s="162">
        <v>5000000</v>
      </c>
      <c r="E248" s="162">
        <v>5000000</v>
      </c>
      <c r="F248" s="162">
        <v>5000000</v>
      </c>
    </row>
    <row r="249" spans="3:6">
      <c r="C249" s="65" t="s">
        <v>570</v>
      </c>
      <c r="D249" s="162">
        <v>5507427</v>
      </c>
      <c r="E249" s="162">
        <v>507427</v>
      </c>
      <c r="F249" s="162">
        <v>0</v>
      </c>
    </row>
    <row r="250" spans="3:6">
      <c r="C250" s="65" t="s">
        <v>571</v>
      </c>
      <c r="D250" s="162">
        <v>54873628</v>
      </c>
      <c r="E250" s="162">
        <v>49689340</v>
      </c>
      <c r="F250" s="162">
        <v>48838397.649999999</v>
      </c>
    </row>
    <row r="251" spans="3:6">
      <c r="C251" s="65" t="s">
        <v>572</v>
      </c>
      <c r="D251" s="162">
        <v>5000000</v>
      </c>
      <c r="E251" s="162">
        <v>5511000</v>
      </c>
      <c r="F251" s="162">
        <v>0</v>
      </c>
    </row>
    <row r="252" spans="3:6">
      <c r="C252" s="65" t="s">
        <v>573</v>
      </c>
      <c r="D252" s="162">
        <v>5000000</v>
      </c>
      <c r="E252" s="162">
        <v>0</v>
      </c>
      <c r="F252" s="162">
        <v>0</v>
      </c>
    </row>
    <row r="253" spans="3:6">
      <c r="C253" s="65" t="s">
        <v>574</v>
      </c>
      <c r="D253" s="162">
        <v>5000000</v>
      </c>
      <c r="E253" s="162">
        <v>5000000</v>
      </c>
      <c r="F253" s="162">
        <v>0</v>
      </c>
    </row>
    <row r="254" spans="3:6">
      <c r="C254" s="65" t="s">
        <v>575</v>
      </c>
      <c r="D254" s="162">
        <v>89300116</v>
      </c>
      <c r="E254" s="162">
        <v>81550780</v>
      </c>
      <c r="F254" s="162">
        <v>80206637.819999993</v>
      </c>
    </row>
    <row r="255" spans="3:6">
      <c r="C255" s="65" t="s">
        <v>576</v>
      </c>
      <c r="D255" s="162">
        <v>48148600</v>
      </c>
      <c r="E255" s="162">
        <v>44098250</v>
      </c>
      <c r="F255" s="162">
        <v>42463370.850000001</v>
      </c>
    </row>
    <row r="256" spans="3:6">
      <c r="C256" s="65" t="s">
        <v>577</v>
      </c>
      <c r="D256" s="162">
        <v>30749922</v>
      </c>
      <c r="E256" s="162">
        <v>21742518</v>
      </c>
      <c r="F256" s="162">
        <v>20621034.759999998</v>
      </c>
    </row>
    <row r="257" spans="1:1021 1025:2045 2049:3069 3073:4093 4097:5117 5121:6141 6145:7165 7169:8189 8193:9213 9217:10237 10241:11261 11265:12285 12289:13309 13313:14333 14337:15357 15361:16381">
      <c r="C257" s="65" t="s">
        <v>578</v>
      </c>
      <c r="D257" s="162">
        <v>79059020</v>
      </c>
      <c r="E257" s="162">
        <v>72299898</v>
      </c>
      <c r="F257" s="162">
        <v>72204393.829999998</v>
      </c>
    </row>
    <row r="258" spans="1:1021 1025:2045 2049:3069 3073:4093 4097:5117 5121:6141 6145:7165 7169:8189 8193:9213 9217:10237 10241:11261 11265:12285 12289:13309 13313:14333 14337:15357 15361:16381">
      <c r="C258" s="65" t="s">
        <v>1876</v>
      </c>
      <c r="D258" s="162">
        <v>0</v>
      </c>
      <c r="E258" s="162">
        <v>10000000</v>
      </c>
      <c r="F258" s="162">
        <v>0</v>
      </c>
    </row>
    <row r="259" spans="1:1021 1025:2045 2049:3069 3073:4093 4097:5117 5121:6141 6145:7165 7169:8189 8193:9213 9217:10237 10241:11261 11265:12285 12289:13309 13313:14333 14337:15357 15361:16381">
      <c r="C259" s="65" t="s">
        <v>579</v>
      </c>
      <c r="D259" s="162">
        <v>27039993</v>
      </c>
      <c r="E259" s="162">
        <v>20000000</v>
      </c>
      <c r="F259" s="162">
        <v>1860158.54</v>
      </c>
    </row>
    <row r="260" spans="1:1021 1025:2045 2049:3069 3073:4093 4097:5117 5121:6141 6145:7165 7169:8189 8193:9213 9217:10237 10241:11261 11265:12285 12289:13309 13313:14333 14337:15357 15361:16381">
      <c r="C260" s="65" t="s">
        <v>580</v>
      </c>
      <c r="D260" s="162">
        <v>1941168</v>
      </c>
      <c r="E260" s="162">
        <v>0</v>
      </c>
      <c r="F260" s="162">
        <v>0</v>
      </c>
    </row>
    <row r="261" spans="1:1021 1025:2045 2049:3069 3073:4093 4097:5117 5121:6141 6145:7165 7169:8189 8193:9213 9217:10237 10241:11261 11265:12285 12289:13309 13313:14333 14337:15357 15361:16381">
      <c r="C261" s="65" t="s">
        <v>581</v>
      </c>
      <c r="D261" s="162">
        <v>498000</v>
      </c>
      <c r="E261" s="162">
        <v>250247</v>
      </c>
      <c r="F261" s="162">
        <v>0</v>
      </c>
    </row>
    <row r="262" spans="1:1021 1025:2045 2049:3069 3073:4093 4097:5117 5121:6141 6145:7165 7169:8189 8193:9213 9217:10237 10241:11261 11265:12285 12289:13309 13313:14333 14337:15357 15361:16381">
      <c r="C262" s="65" t="s">
        <v>582</v>
      </c>
      <c r="D262" s="162">
        <v>754740</v>
      </c>
      <c r="E262" s="162">
        <v>250245</v>
      </c>
      <c r="F262" s="162">
        <v>0</v>
      </c>
    </row>
    <row r="263" spans="1:1021 1025:2045 2049:3069 3073:4093 4097:5117 5121:6141 6145:7165 7169:8189 8193:9213 9217:10237 10241:11261 11265:12285 12289:13309 13313:14333 14337:15357 15361:16381" s="162" customFormat="1" ht="12.75">
      <c r="A263" s="118"/>
      <c r="C263" s="162" t="s">
        <v>327</v>
      </c>
      <c r="D263" s="162">
        <v>451000001</v>
      </c>
      <c r="E263" s="118">
        <v>180966599.5</v>
      </c>
      <c r="F263" s="162">
        <v>66751899.270000003</v>
      </c>
      <c r="I263" s="118"/>
      <c r="M263" s="118"/>
      <c r="Q263" s="118"/>
      <c r="U263" s="118"/>
      <c r="Y263" s="118"/>
      <c r="AC263" s="118"/>
      <c r="AG263" s="118"/>
      <c r="AK263" s="118"/>
      <c r="AO263" s="118"/>
      <c r="AS263" s="118"/>
      <c r="AW263" s="118"/>
      <c r="BA263" s="118"/>
      <c r="BE263" s="118"/>
      <c r="BI263" s="118"/>
      <c r="BM263" s="118"/>
      <c r="BQ263" s="118"/>
      <c r="BU263" s="118"/>
      <c r="BY263" s="118"/>
      <c r="CC263" s="118"/>
      <c r="CG263" s="118"/>
      <c r="CK263" s="118"/>
      <c r="CO263" s="118"/>
      <c r="CS263" s="118"/>
      <c r="CW263" s="118"/>
      <c r="DA263" s="118"/>
      <c r="DE263" s="118"/>
      <c r="DI263" s="118"/>
      <c r="DM263" s="118"/>
      <c r="DQ263" s="118"/>
      <c r="DU263" s="118"/>
      <c r="DY263" s="118"/>
      <c r="EC263" s="118"/>
      <c r="EG263" s="118"/>
      <c r="EK263" s="118"/>
      <c r="EO263" s="118"/>
      <c r="ES263" s="118"/>
      <c r="EW263" s="118"/>
      <c r="FA263" s="118"/>
      <c r="FE263" s="118"/>
      <c r="FI263" s="118"/>
      <c r="FM263" s="118"/>
      <c r="FQ263" s="118"/>
      <c r="FU263" s="118"/>
      <c r="FY263" s="118"/>
      <c r="GC263" s="118"/>
      <c r="GG263" s="118"/>
      <c r="GK263" s="118"/>
      <c r="GO263" s="118"/>
      <c r="GS263" s="118"/>
      <c r="GW263" s="118"/>
      <c r="HA263" s="118"/>
      <c r="HE263" s="118"/>
      <c r="HI263" s="118"/>
      <c r="HM263" s="118"/>
      <c r="HQ263" s="118"/>
      <c r="HU263" s="118"/>
      <c r="HY263" s="118"/>
      <c r="IC263" s="118"/>
      <c r="IG263" s="118"/>
      <c r="IK263" s="118"/>
      <c r="IO263" s="118"/>
      <c r="IS263" s="118"/>
      <c r="IW263" s="118"/>
      <c r="JA263" s="118"/>
      <c r="JE263" s="118"/>
      <c r="JI263" s="118"/>
      <c r="JM263" s="118"/>
      <c r="JQ263" s="118"/>
      <c r="JU263" s="118"/>
      <c r="JY263" s="118"/>
      <c r="KC263" s="118"/>
      <c r="KG263" s="118"/>
      <c r="KK263" s="118"/>
      <c r="KO263" s="118"/>
      <c r="KS263" s="118"/>
      <c r="KW263" s="118"/>
      <c r="LA263" s="118"/>
      <c r="LE263" s="118"/>
      <c r="LI263" s="118"/>
      <c r="LM263" s="118"/>
      <c r="LQ263" s="118"/>
      <c r="LU263" s="118"/>
      <c r="LY263" s="118"/>
      <c r="MC263" s="118"/>
      <c r="MG263" s="118"/>
      <c r="MK263" s="118"/>
      <c r="MO263" s="118"/>
      <c r="MS263" s="118"/>
      <c r="MW263" s="118"/>
      <c r="NA263" s="118"/>
      <c r="NE263" s="118"/>
      <c r="NI263" s="118"/>
      <c r="NM263" s="118"/>
      <c r="NQ263" s="118"/>
      <c r="NU263" s="118"/>
      <c r="NY263" s="118"/>
      <c r="OC263" s="118"/>
      <c r="OG263" s="118"/>
      <c r="OK263" s="118"/>
      <c r="OO263" s="118"/>
      <c r="OS263" s="118"/>
      <c r="OW263" s="118"/>
      <c r="PA263" s="118"/>
      <c r="PE263" s="118"/>
      <c r="PI263" s="118"/>
      <c r="PM263" s="118"/>
      <c r="PQ263" s="118"/>
      <c r="PU263" s="118"/>
      <c r="PY263" s="118"/>
      <c r="QC263" s="118"/>
      <c r="QG263" s="118"/>
      <c r="QK263" s="118"/>
      <c r="QO263" s="118"/>
      <c r="QS263" s="118"/>
      <c r="QW263" s="118"/>
      <c r="RA263" s="118"/>
      <c r="RE263" s="118"/>
      <c r="RI263" s="118"/>
      <c r="RM263" s="118"/>
      <c r="RQ263" s="118"/>
      <c r="RU263" s="118"/>
      <c r="RY263" s="118"/>
      <c r="SC263" s="118"/>
      <c r="SG263" s="118"/>
      <c r="SK263" s="118"/>
      <c r="SO263" s="118"/>
      <c r="SS263" s="118"/>
      <c r="SW263" s="118"/>
      <c r="TA263" s="118"/>
      <c r="TE263" s="118"/>
      <c r="TI263" s="118"/>
      <c r="TM263" s="118"/>
      <c r="TQ263" s="118"/>
      <c r="TU263" s="118"/>
      <c r="TY263" s="118"/>
      <c r="UC263" s="118"/>
      <c r="UG263" s="118"/>
      <c r="UK263" s="118"/>
      <c r="UO263" s="118"/>
      <c r="US263" s="118"/>
      <c r="UW263" s="118"/>
      <c r="VA263" s="118"/>
      <c r="VE263" s="118"/>
      <c r="VI263" s="118"/>
      <c r="VM263" s="118"/>
      <c r="VQ263" s="118"/>
      <c r="VU263" s="118"/>
      <c r="VY263" s="118"/>
      <c r="WC263" s="118"/>
      <c r="WG263" s="118"/>
      <c r="WK263" s="118"/>
      <c r="WO263" s="118"/>
      <c r="WS263" s="118"/>
      <c r="WW263" s="118"/>
      <c r="XA263" s="118"/>
      <c r="XE263" s="118"/>
      <c r="XI263" s="118"/>
      <c r="XM263" s="118"/>
      <c r="XQ263" s="118"/>
      <c r="XU263" s="118"/>
      <c r="XY263" s="118"/>
      <c r="YC263" s="118"/>
      <c r="YG263" s="118"/>
      <c r="YK263" s="118"/>
      <c r="YO263" s="118"/>
      <c r="YS263" s="118"/>
      <c r="YW263" s="118"/>
      <c r="ZA263" s="118"/>
      <c r="ZE263" s="118"/>
      <c r="ZI263" s="118"/>
      <c r="ZM263" s="118"/>
      <c r="ZQ263" s="118"/>
      <c r="ZU263" s="118"/>
      <c r="ZY263" s="118"/>
      <c r="AAC263" s="118"/>
      <c r="AAG263" s="118"/>
      <c r="AAK263" s="118"/>
      <c r="AAO263" s="118"/>
      <c r="AAS263" s="118"/>
      <c r="AAW263" s="118"/>
      <c r="ABA263" s="118"/>
      <c r="ABE263" s="118"/>
      <c r="ABI263" s="118"/>
      <c r="ABM263" s="118"/>
      <c r="ABQ263" s="118"/>
      <c r="ABU263" s="118"/>
      <c r="ABY263" s="118"/>
      <c r="ACC263" s="118"/>
      <c r="ACG263" s="118"/>
      <c r="ACK263" s="118"/>
      <c r="ACO263" s="118"/>
      <c r="ACS263" s="118"/>
      <c r="ACW263" s="118"/>
      <c r="ADA263" s="118"/>
      <c r="ADE263" s="118"/>
      <c r="ADI263" s="118"/>
      <c r="ADM263" s="118"/>
      <c r="ADQ263" s="118"/>
      <c r="ADU263" s="118"/>
      <c r="ADY263" s="118"/>
      <c r="AEC263" s="118"/>
      <c r="AEG263" s="118"/>
      <c r="AEK263" s="118"/>
      <c r="AEO263" s="118"/>
      <c r="AES263" s="118"/>
      <c r="AEW263" s="118"/>
      <c r="AFA263" s="118"/>
      <c r="AFE263" s="118"/>
      <c r="AFI263" s="118"/>
      <c r="AFM263" s="118"/>
      <c r="AFQ263" s="118"/>
      <c r="AFU263" s="118"/>
      <c r="AFY263" s="118"/>
      <c r="AGC263" s="118"/>
      <c r="AGG263" s="118"/>
      <c r="AGK263" s="118"/>
      <c r="AGO263" s="118"/>
      <c r="AGS263" s="118"/>
      <c r="AGW263" s="118"/>
      <c r="AHA263" s="118"/>
      <c r="AHE263" s="118"/>
      <c r="AHI263" s="118"/>
      <c r="AHM263" s="118"/>
      <c r="AHQ263" s="118"/>
      <c r="AHU263" s="118"/>
      <c r="AHY263" s="118"/>
      <c r="AIC263" s="118"/>
      <c r="AIG263" s="118"/>
      <c r="AIK263" s="118"/>
      <c r="AIO263" s="118"/>
      <c r="AIS263" s="118"/>
      <c r="AIW263" s="118"/>
      <c r="AJA263" s="118"/>
      <c r="AJE263" s="118"/>
      <c r="AJI263" s="118"/>
      <c r="AJM263" s="118"/>
      <c r="AJQ263" s="118"/>
      <c r="AJU263" s="118"/>
      <c r="AJY263" s="118"/>
      <c r="AKC263" s="118"/>
      <c r="AKG263" s="118"/>
      <c r="AKK263" s="118"/>
      <c r="AKO263" s="118"/>
      <c r="AKS263" s="118"/>
      <c r="AKW263" s="118"/>
      <c r="ALA263" s="118"/>
      <c r="ALE263" s="118"/>
      <c r="ALI263" s="118"/>
      <c r="ALM263" s="118"/>
      <c r="ALQ263" s="118"/>
      <c r="ALU263" s="118"/>
      <c r="ALY263" s="118"/>
      <c r="AMC263" s="118"/>
      <c r="AMG263" s="118"/>
      <c r="AMK263" s="118"/>
      <c r="AMO263" s="118"/>
      <c r="AMS263" s="118"/>
      <c r="AMW263" s="118"/>
      <c r="ANA263" s="118"/>
      <c r="ANE263" s="118"/>
      <c r="ANI263" s="118"/>
      <c r="ANM263" s="118"/>
      <c r="ANQ263" s="118"/>
      <c r="ANU263" s="118"/>
      <c r="ANY263" s="118"/>
      <c r="AOC263" s="118"/>
      <c r="AOG263" s="118"/>
      <c r="AOK263" s="118"/>
      <c r="AOO263" s="118"/>
      <c r="AOS263" s="118"/>
      <c r="AOW263" s="118"/>
      <c r="APA263" s="118"/>
      <c r="APE263" s="118"/>
      <c r="API263" s="118"/>
      <c r="APM263" s="118"/>
      <c r="APQ263" s="118"/>
      <c r="APU263" s="118"/>
      <c r="APY263" s="118"/>
      <c r="AQC263" s="118"/>
      <c r="AQG263" s="118"/>
      <c r="AQK263" s="118"/>
      <c r="AQO263" s="118"/>
      <c r="AQS263" s="118"/>
      <c r="AQW263" s="118"/>
      <c r="ARA263" s="118"/>
      <c r="ARE263" s="118"/>
      <c r="ARI263" s="118"/>
      <c r="ARM263" s="118"/>
      <c r="ARQ263" s="118"/>
      <c r="ARU263" s="118"/>
      <c r="ARY263" s="118"/>
      <c r="ASC263" s="118"/>
      <c r="ASG263" s="118"/>
      <c r="ASK263" s="118"/>
      <c r="ASO263" s="118"/>
      <c r="ASS263" s="118"/>
      <c r="ASW263" s="118"/>
      <c r="ATA263" s="118"/>
      <c r="ATE263" s="118"/>
      <c r="ATI263" s="118"/>
      <c r="ATM263" s="118"/>
      <c r="ATQ263" s="118"/>
      <c r="ATU263" s="118"/>
      <c r="ATY263" s="118"/>
      <c r="AUC263" s="118"/>
      <c r="AUG263" s="118"/>
      <c r="AUK263" s="118"/>
      <c r="AUO263" s="118"/>
      <c r="AUS263" s="118"/>
      <c r="AUW263" s="118"/>
      <c r="AVA263" s="118"/>
      <c r="AVE263" s="118"/>
      <c r="AVI263" s="118"/>
      <c r="AVM263" s="118"/>
      <c r="AVQ263" s="118"/>
      <c r="AVU263" s="118"/>
      <c r="AVY263" s="118"/>
      <c r="AWC263" s="118"/>
      <c r="AWG263" s="118"/>
      <c r="AWK263" s="118"/>
      <c r="AWO263" s="118"/>
      <c r="AWS263" s="118"/>
      <c r="AWW263" s="118"/>
      <c r="AXA263" s="118"/>
      <c r="AXE263" s="118"/>
      <c r="AXI263" s="118"/>
      <c r="AXM263" s="118"/>
      <c r="AXQ263" s="118"/>
      <c r="AXU263" s="118"/>
      <c r="AXY263" s="118"/>
      <c r="AYC263" s="118"/>
      <c r="AYG263" s="118"/>
      <c r="AYK263" s="118"/>
      <c r="AYO263" s="118"/>
      <c r="AYS263" s="118"/>
      <c r="AYW263" s="118"/>
      <c r="AZA263" s="118"/>
      <c r="AZE263" s="118"/>
      <c r="AZI263" s="118"/>
      <c r="AZM263" s="118"/>
      <c r="AZQ263" s="118"/>
      <c r="AZU263" s="118"/>
      <c r="AZY263" s="118"/>
      <c r="BAC263" s="118"/>
      <c r="BAG263" s="118"/>
      <c r="BAK263" s="118"/>
      <c r="BAO263" s="118"/>
      <c r="BAS263" s="118"/>
      <c r="BAW263" s="118"/>
      <c r="BBA263" s="118"/>
      <c r="BBE263" s="118"/>
      <c r="BBI263" s="118"/>
      <c r="BBM263" s="118"/>
      <c r="BBQ263" s="118"/>
      <c r="BBU263" s="118"/>
      <c r="BBY263" s="118"/>
      <c r="BCC263" s="118"/>
      <c r="BCG263" s="118"/>
      <c r="BCK263" s="118"/>
      <c r="BCO263" s="118"/>
      <c r="BCS263" s="118"/>
      <c r="BCW263" s="118"/>
      <c r="BDA263" s="118"/>
      <c r="BDE263" s="118"/>
      <c r="BDI263" s="118"/>
      <c r="BDM263" s="118"/>
      <c r="BDQ263" s="118"/>
      <c r="BDU263" s="118"/>
      <c r="BDY263" s="118"/>
      <c r="BEC263" s="118"/>
      <c r="BEG263" s="118"/>
      <c r="BEK263" s="118"/>
      <c r="BEO263" s="118"/>
      <c r="BES263" s="118"/>
      <c r="BEW263" s="118"/>
      <c r="BFA263" s="118"/>
      <c r="BFE263" s="118"/>
      <c r="BFI263" s="118"/>
      <c r="BFM263" s="118"/>
      <c r="BFQ263" s="118"/>
      <c r="BFU263" s="118"/>
      <c r="BFY263" s="118"/>
      <c r="BGC263" s="118"/>
      <c r="BGG263" s="118"/>
      <c r="BGK263" s="118"/>
      <c r="BGO263" s="118"/>
      <c r="BGS263" s="118"/>
      <c r="BGW263" s="118"/>
      <c r="BHA263" s="118"/>
      <c r="BHE263" s="118"/>
      <c r="BHI263" s="118"/>
      <c r="BHM263" s="118"/>
      <c r="BHQ263" s="118"/>
      <c r="BHU263" s="118"/>
      <c r="BHY263" s="118"/>
      <c r="BIC263" s="118"/>
      <c r="BIG263" s="118"/>
      <c r="BIK263" s="118"/>
      <c r="BIO263" s="118"/>
      <c r="BIS263" s="118"/>
      <c r="BIW263" s="118"/>
      <c r="BJA263" s="118"/>
      <c r="BJE263" s="118"/>
      <c r="BJI263" s="118"/>
      <c r="BJM263" s="118"/>
      <c r="BJQ263" s="118"/>
      <c r="BJU263" s="118"/>
      <c r="BJY263" s="118"/>
      <c r="BKC263" s="118"/>
      <c r="BKG263" s="118"/>
      <c r="BKK263" s="118"/>
      <c r="BKO263" s="118"/>
      <c r="BKS263" s="118"/>
      <c r="BKW263" s="118"/>
      <c r="BLA263" s="118"/>
      <c r="BLE263" s="118"/>
      <c r="BLI263" s="118"/>
      <c r="BLM263" s="118"/>
      <c r="BLQ263" s="118"/>
      <c r="BLU263" s="118"/>
      <c r="BLY263" s="118"/>
      <c r="BMC263" s="118"/>
      <c r="BMG263" s="118"/>
      <c r="BMK263" s="118"/>
      <c r="BMO263" s="118"/>
      <c r="BMS263" s="118"/>
      <c r="BMW263" s="118"/>
      <c r="BNA263" s="118"/>
      <c r="BNE263" s="118"/>
      <c r="BNI263" s="118"/>
      <c r="BNM263" s="118"/>
      <c r="BNQ263" s="118"/>
      <c r="BNU263" s="118"/>
      <c r="BNY263" s="118"/>
      <c r="BOC263" s="118"/>
      <c r="BOG263" s="118"/>
      <c r="BOK263" s="118"/>
      <c r="BOO263" s="118"/>
      <c r="BOS263" s="118"/>
      <c r="BOW263" s="118"/>
      <c r="BPA263" s="118"/>
      <c r="BPE263" s="118"/>
      <c r="BPI263" s="118"/>
      <c r="BPM263" s="118"/>
      <c r="BPQ263" s="118"/>
      <c r="BPU263" s="118"/>
      <c r="BPY263" s="118"/>
      <c r="BQC263" s="118"/>
      <c r="BQG263" s="118"/>
      <c r="BQK263" s="118"/>
      <c r="BQO263" s="118"/>
      <c r="BQS263" s="118"/>
      <c r="BQW263" s="118"/>
      <c r="BRA263" s="118"/>
      <c r="BRE263" s="118"/>
      <c r="BRI263" s="118"/>
      <c r="BRM263" s="118"/>
      <c r="BRQ263" s="118"/>
      <c r="BRU263" s="118"/>
      <c r="BRY263" s="118"/>
      <c r="BSC263" s="118"/>
      <c r="BSG263" s="118"/>
      <c r="BSK263" s="118"/>
      <c r="BSO263" s="118"/>
      <c r="BSS263" s="118"/>
      <c r="BSW263" s="118"/>
      <c r="BTA263" s="118"/>
      <c r="BTE263" s="118"/>
      <c r="BTI263" s="118"/>
      <c r="BTM263" s="118"/>
      <c r="BTQ263" s="118"/>
      <c r="BTU263" s="118"/>
      <c r="BTY263" s="118"/>
      <c r="BUC263" s="118"/>
      <c r="BUG263" s="118"/>
      <c r="BUK263" s="118"/>
      <c r="BUO263" s="118"/>
      <c r="BUS263" s="118"/>
      <c r="BUW263" s="118"/>
      <c r="BVA263" s="118"/>
      <c r="BVE263" s="118"/>
      <c r="BVI263" s="118"/>
      <c r="BVM263" s="118"/>
      <c r="BVQ263" s="118"/>
      <c r="BVU263" s="118"/>
      <c r="BVY263" s="118"/>
      <c r="BWC263" s="118"/>
      <c r="BWG263" s="118"/>
      <c r="BWK263" s="118"/>
      <c r="BWO263" s="118"/>
      <c r="BWS263" s="118"/>
      <c r="BWW263" s="118"/>
      <c r="BXA263" s="118"/>
      <c r="BXE263" s="118"/>
      <c r="BXI263" s="118"/>
      <c r="BXM263" s="118"/>
      <c r="BXQ263" s="118"/>
      <c r="BXU263" s="118"/>
      <c r="BXY263" s="118"/>
      <c r="BYC263" s="118"/>
      <c r="BYG263" s="118"/>
      <c r="BYK263" s="118"/>
      <c r="BYO263" s="118"/>
      <c r="BYS263" s="118"/>
      <c r="BYW263" s="118"/>
      <c r="BZA263" s="118"/>
      <c r="BZE263" s="118"/>
      <c r="BZI263" s="118"/>
      <c r="BZM263" s="118"/>
      <c r="BZQ263" s="118"/>
      <c r="BZU263" s="118"/>
      <c r="BZY263" s="118"/>
      <c r="CAC263" s="118"/>
      <c r="CAG263" s="118"/>
      <c r="CAK263" s="118"/>
      <c r="CAO263" s="118"/>
      <c r="CAS263" s="118"/>
      <c r="CAW263" s="118"/>
      <c r="CBA263" s="118"/>
      <c r="CBE263" s="118"/>
      <c r="CBI263" s="118"/>
      <c r="CBM263" s="118"/>
      <c r="CBQ263" s="118"/>
      <c r="CBU263" s="118"/>
      <c r="CBY263" s="118"/>
      <c r="CCC263" s="118"/>
      <c r="CCG263" s="118"/>
      <c r="CCK263" s="118"/>
      <c r="CCO263" s="118"/>
      <c r="CCS263" s="118"/>
      <c r="CCW263" s="118"/>
      <c r="CDA263" s="118"/>
      <c r="CDE263" s="118"/>
      <c r="CDI263" s="118"/>
      <c r="CDM263" s="118"/>
      <c r="CDQ263" s="118"/>
      <c r="CDU263" s="118"/>
      <c r="CDY263" s="118"/>
      <c r="CEC263" s="118"/>
      <c r="CEG263" s="118"/>
      <c r="CEK263" s="118"/>
      <c r="CEO263" s="118"/>
      <c r="CES263" s="118"/>
      <c r="CEW263" s="118"/>
      <c r="CFA263" s="118"/>
      <c r="CFE263" s="118"/>
      <c r="CFI263" s="118"/>
      <c r="CFM263" s="118"/>
      <c r="CFQ263" s="118"/>
      <c r="CFU263" s="118"/>
      <c r="CFY263" s="118"/>
      <c r="CGC263" s="118"/>
      <c r="CGG263" s="118"/>
      <c r="CGK263" s="118"/>
      <c r="CGO263" s="118"/>
      <c r="CGS263" s="118"/>
      <c r="CGW263" s="118"/>
      <c r="CHA263" s="118"/>
      <c r="CHE263" s="118"/>
      <c r="CHI263" s="118"/>
      <c r="CHM263" s="118"/>
      <c r="CHQ263" s="118"/>
      <c r="CHU263" s="118"/>
      <c r="CHY263" s="118"/>
      <c r="CIC263" s="118"/>
      <c r="CIG263" s="118"/>
      <c r="CIK263" s="118"/>
      <c r="CIO263" s="118"/>
      <c r="CIS263" s="118"/>
      <c r="CIW263" s="118"/>
      <c r="CJA263" s="118"/>
      <c r="CJE263" s="118"/>
      <c r="CJI263" s="118"/>
      <c r="CJM263" s="118"/>
      <c r="CJQ263" s="118"/>
      <c r="CJU263" s="118"/>
      <c r="CJY263" s="118"/>
      <c r="CKC263" s="118"/>
      <c r="CKG263" s="118"/>
      <c r="CKK263" s="118"/>
      <c r="CKO263" s="118"/>
      <c r="CKS263" s="118"/>
      <c r="CKW263" s="118"/>
      <c r="CLA263" s="118"/>
      <c r="CLE263" s="118"/>
      <c r="CLI263" s="118"/>
      <c r="CLM263" s="118"/>
      <c r="CLQ263" s="118"/>
      <c r="CLU263" s="118"/>
      <c r="CLY263" s="118"/>
      <c r="CMC263" s="118"/>
      <c r="CMG263" s="118"/>
      <c r="CMK263" s="118"/>
      <c r="CMO263" s="118"/>
      <c r="CMS263" s="118"/>
      <c r="CMW263" s="118"/>
      <c r="CNA263" s="118"/>
      <c r="CNE263" s="118"/>
      <c r="CNI263" s="118"/>
      <c r="CNM263" s="118"/>
      <c r="CNQ263" s="118"/>
      <c r="CNU263" s="118"/>
      <c r="CNY263" s="118"/>
      <c r="COC263" s="118"/>
      <c r="COG263" s="118"/>
      <c r="COK263" s="118"/>
      <c r="COO263" s="118"/>
      <c r="COS263" s="118"/>
      <c r="COW263" s="118"/>
      <c r="CPA263" s="118"/>
      <c r="CPE263" s="118"/>
      <c r="CPI263" s="118"/>
      <c r="CPM263" s="118"/>
      <c r="CPQ263" s="118"/>
      <c r="CPU263" s="118"/>
      <c r="CPY263" s="118"/>
      <c r="CQC263" s="118"/>
      <c r="CQG263" s="118"/>
      <c r="CQK263" s="118"/>
      <c r="CQO263" s="118"/>
      <c r="CQS263" s="118"/>
      <c r="CQW263" s="118"/>
      <c r="CRA263" s="118"/>
      <c r="CRE263" s="118"/>
      <c r="CRI263" s="118"/>
      <c r="CRM263" s="118"/>
      <c r="CRQ263" s="118"/>
      <c r="CRU263" s="118"/>
      <c r="CRY263" s="118"/>
      <c r="CSC263" s="118"/>
      <c r="CSG263" s="118"/>
      <c r="CSK263" s="118"/>
      <c r="CSO263" s="118"/>
      <c r="CSS263" s="118"/>
      <c r="CSW263" s="118"/>
      <c r="CTA263" s="118"/>
      <c r="CTE263" s="118"/>
      <c r="CTI263" s="118"/>
      <c r="CTM263" s="118"/>
      <c r="CTQ263" s="118"/>
      <c r="CTU263" s="118"/>
      <c r="CTY263" s="118"/>
      <c r="CUC263" s="118"/>
      <c r="CUG263" s="118"/>
      <c r="CUK263" s="118"/>
      <c r="CUO263" s="118"/>
      <c r="CUS263" s="118"/>
      <c r="CUW263" s="118"/>
      <c r="CVA263" s="118"/>
      <c r="CVE263" s="118"/>
      <c r="CVI263" s="118"/>
      <c r="CVM263" s="118"/>
      <c r="CVQ263" s="118"/>
      <c r="CVU263" s="118"/>
      <c r="CVY263" s="118"/>
      <c r="CWC263" s="118"/>
      <c r="CWG263" s="118"/>
      <c r="CWK263" s="118"/>
      <c r="CWO263" s="118"/>
      <c r="CWS263" s="118"/>
      <c r="CWW263" s="118"/>
      <c r="CXA263" s="118"/>
      <c r="CXE263" s="118"/>
      <c r="CXI263" s="118"/>
      <c r="CXM263" s="118"/>
      <c r="CXQ263" s="118"/>
      <c r="CXU263" s="118"/>
      <c r="CXY263" s="118"/>
      <c r="CYC263" s="118"/>
      <c r="CYG263" s="118"/>
      <c r="CYK263" s="118"/>
      <c r="CYO263" s="118"/>
      <c r="CYS263" s="118"/>
      <c r="CYW263" s="118"/>
      <c r="CZA263" s="118"/>
      <c r="CZE263" s="118"/>
      <c r="CZI263" s="118"/>
      <c r="CZM263" s="118"/>
      <c r="CZQ263" s="118"/>
      <c r="CZU263" s="118"/>
      <c r="CZY263" s="118"/>
      <c r="DAC263" s="118"/>
      <c r="DAG263" s="118"/>
      <c r="DAK263" s="118"/>
      <c r="DAO263" s="118"/>
      <c r="DAS263" s="118"/>
      <c r="DAW263" s="118"/>
      <c r="DBA263" s="118"/>
      <c r="DBE263" s="118"/>
      <c r="DBI263" s="118"/>
      <c r="DBM263" s="118"/>
      <c r="DBQ263" s="118"/>
      <c r="DBU263" s="118"/>
      <c r="DBY263" s="118"/>
      <c r="DCC263" s="118"/>
      <c r="DCG263" s="118"/>
      <c r="DCK263" s="118"/>
      <c r="DCO263" s="118"/>
      <c r="DCS263" s="118"/>
      <c r="DCW263" s="118"/>
      <c r="DDA263" s="118"/>
      <c r="DDE263" s="118"/>
      <c r="DDI263" s="118"/>
      <c r="DDM263" s="118"/>
      <c r="DDQ263" s="118"/>
      <c r="DDU263" s="118"/>
      <c r="DDY263" s="118"/>
      <c r="DEC263" s="118"/>
      <c r="DEG263" s="118"/>
      <c r="DEK263" s="118"/>
      <c r="DEO263" s="118"/>
      <c r="DES263" s="118"/>
      <c r="DEW263" s="118"/>
      <c r="DFA263" s="118"/>
      <c r="DFE263" s="118"/>
      <c r="DFI263" s="118"/>
      <c r="DFM263" s="118"/>
      <c r="DFQ263" s="118"/>
      <c r="DFU263" s="118"/>
      <c r="DFY263" s="118"/>
      <c r="DGC263" s="118"/>
      <c r="DGG263" s="118"/>
      <c r="DGK263" s="118"/>
      <c r="DGO263" s="118"/>
      <c r="DGS263" s="118"/>
      <c r="DGW263" s="118"/>
      <c r="DHA263" s="118"/>
      <c r="DHE263" s="118"/>
      <c r="DHI263" s="118"/>
      <c r="DHM263" s="118"/>
      <c r="DHQ263" s="118"/>
      <c r="DHU263" s="118"/>
      <c r="DHY263" s="118"/>
      <c r="DIC263" s="118"/>
      <c r="DIG263" s="118"/>
      <c r="DIK263" s="118"/>
      <c r="DIO263" s="118"/>
      <c r="DIS263" s="118"/>
      <c r="DIW263" s="118"/>
      <c r="DJA263" s="118"/>
      <c r="DJE263" s="118"/>
      <c r="DJI263" s="118"/>
      <c r="DJM263" s="118"/>
      <c r="DJQ263" s="118"/>
      <c r="DJU263" s="118"/>
      <c r="DJY263" s="118"/>
      <c r="DKC263" s="118"/>
      <c r="DKG263" s="118"/>
      <c r="DKK263" s="118"/>
      <c r="DKO263" s="118"/>
      <c r="DKS263" s="118"/>
      <c r="DKW263" s="118"/>
      <c r="DLA263" s="118"/>
      <c r="DLE263" s="118"/>
      <c r="DLI263" s="118"/>
      <c r="DLM263" s="118"/>
      <c r="DLQ263" s="118"/>
      <c r="DLU263" s="118"/>
      <c r="DLY263" s="118"/>
      <c r="DMC263" s="118"/>
      <c r="DMG263" s="118"/>
      <c r="DMK263" s="118"/>
      <c r="DMO263" s="118"/>
      <c r="DMS263" s="118"/>
      <c r="DMW263" s="118"/>
      <c r="DNA263" s="118"/>
      <c r="DNE263" s="118"/>
      <c r="DNI263" s="118"/>
      <c r="DNM263" s="118"/>
      <c r="DNQ263" s="118"/>
      <c r="DNU263" s="118"/>
      <c r="DNY263" s="118"/>
      <c r="DOC263" s="118"/>
      <c r="DOG263" s="118"/>
      <c r="DOK263" s="118"/>
      <c r="DOO263" s="118"/>
      <c r="DOS263" s="118"/>
      <c r="DOW263" s="118"/>
      <c r="DPA263" s="118"/>
      <c r="DPE263" s="118"/>
      <c r="DPI263" s="118"/>
      <c r="DPM263" s="118"/>
      <c r="DPQ263" s="118"/>
      <c r="DPU263" s="118"/>
      <c r="DPY263" s="118"/>
      <c r="DQC263" s="118"/>
      <c r="DQG263" s="118"/>
      <c r="DQK263" s="118"/>
      <c r="DQO263" s="118"/>
      <c r="DQS263" s="118"/>
      <c r="DQW263" s="118"/>
      <c r="DRA263" s="118"/>
      <c r="DRE263" s="118"/>
      <c r="DRI263" s="118"/>
      <c r="DRM263" s="118"/>
      <c r="DRQ263" s="118"/>
      <c r="DRU263" s="118"/>
      <c r="DRY263" s="118"/>
      <c r="DSC263" s="118"/>
      <c r="DSG263" s="118"/>
      <c r="DSK263" s="118"/>
      <c r="DSO263" s="118"/>
      <c r="DSS263" s="118"/>
      <c r="DSW263" s="118"/>
      <c r="DTA263" s="118"/>
      <c r="DTE263" s="118"/>
      <c r="DTI263" s="118"/>
      <c r="DTM263" s="118"/>
      <c r="DTQ263" s="118"/>
      <c r="DTU263" s="118"/>
      <c r="DTY263" s="118"/>
      <c r="DUC263" s="118"/>
      <c r="DUG263" s="118"/>
      <c r="DUK263" s="118"/>
      <c r="DUO263" s="118"/>
      <c r="DUS263" s="118"/>
      <c r="DUW263" s="118"/>
      <c r="DVA263" s="118"/>
      <c r="DVE263" s="118"/>
      <c r="DVI263" s="118"/>
      <c r="DVM263" s="118"/>
      <c r="DVQ263" s="118"/>
      <c r="DVU263" s="118"/>
      <c r="DVY263" s="118"/>
      <c r="DWC263" s="118"/>
      <c r="DWG263" s="118"/>
      <c r="DWK263" s="118"/>
      <c r="DWO263" s="118"/>
      <c r="DWS263" s="118"/>
      <c r="DWW263" s="118"/>
      <c r="DXA263" s="118"/>
      <c r="DXE263" s="118"/>
      <c r="DXI263" s="118"/>
      <c r="DXM263" s="118"/>
      <c r="DXQ263" s="118"/>
      <c r="DXU263" s="118"/>
      <c r="DXY263" s="118"/>
      <c r="DYC263" s="118"/>
      <c r="DYG263" s="118"/>
      <c r="DYK263" s="118"/>
      <c r="DYO263" s="118"/>
      <c r="DYS263" s="118"/>
      <c r="DYW263" s="118"/>
      <c r="DZA263" s="118"/>
      <c r="DZE263" s="118"/>
      <c r="DZI263" s="118"/>
      <c r="DZM263" s="118"/>
      <c r="DZQ263" s="118"/>
      <c r="DZU263" s="118"/>
      <c r="DZY263" s="118"/>
      <c r="EAC263" s="118"/>
      <c r="EAG263" s="118"/>
      <c r="EAK263" s="118"/>
      <c r="EAO263" s="118"/>
      <c r="EAS263" s="118"/>
      <c r="EAW263" s="118"/>
      <c r="EBA263" s="118"/>
      <c r="EBE263" s="118"/>
      <c r="EBI263" s="118"/>
      <c r="EBM263" s="118"/>
      <c r="EBQ263" s="118"/>
      <c r="EBU263" s="118"/>
      <c r="EBY263" s="118"/>
      <c r="ECC263" s="118"/>
      <c r="ECG263" s="118"/>
      <c r="ECK263" s="118"/>
      <c r="ECO263" s="118"/>
      <c r="ECS263" s="118"/>
      <c r="ECW263" s="118"/>
      <c r="EDA263" s="118"/>
      <c r="EDE263" s="118"/>
      <c r="EDI263" s="118"/>
      <c r="EDM263" s="118"/>
      <c r="EDQ263" s="118"/>
      <c r="EDU263" s="118"/>
      <c r="EDY263" s="118"/>
      <c r="EEC263" s="118"/>
      <c r="EEG263" s="118"/>
      <c r="EEK263" s="118"/>
      <c r="EEO263" s="118"/>
      <c r="EES263" s="118"/>
      <c r="EEW263" s="118"/>
      <c r="EFA263" s="118"/>
      <c r="EFE263" s="118"/>
      <c r="EFI263" s="118"/>
      <c r="EFM263" s="118"/>
      <c r="EFQ263" s="118"/>
      <c r="EFU263" s="118"/>
      <c r="EFY263" s="118"/>
      <c r="EGC263" s="118"/>
      <c r="EGG263" s="118"/>
      <c r="EGK263" s="118"/>
      <c r="EGO263" s="118"/>
      <c r="EGS263" s="118"/>
      <c r="EGW263" s="118"/>
      <c r="EHA263" s="118"/>
      <c r="EHE263" s="118"/>
      <c r="EHI263" s="118"/>
      <c r="EHM263" s="118"/>
      <c r="EHQ263" s="118"/>
      <c r="EHU263" s="118"/>
      <c r="EHY263" s="118"/>
      <c r="EIC263" s="118"/>
      <c r="EIG263" s="118"/>
      <c r="EIK263" s="118"/>
      <c r="EIO263" s="118"/>
      <c r="EIS263" s="118"/>
      <c r="EIW263" s="118"/>
      <c r="EJA263" s="118"/>
      <c r="EJE263" s="118"/>
      <c r="EJI263" s="118"/>
      <c r="EJM263" s="118"/>
      <c r="EJQ263" s="118"/>
      <c r="EJU263" s="118"/>
      <c r="EJY263" s="118"/>
      <c r="EKC263" s="118"/>
      <c r="EKG263" s="118"/>
      <c r="EKK263" s="118"/>
      <c r="EKO263" s="118"/>
      <c r="EKS263" s="118"/>
      <c r="EKW263" s="118"/>
      <c r="ELA263" s="118"/>
      <c r="ELE263" s="118"/>
      <c r="ELI263" s="118"/>
      <c r="ELM263" s="118"/>
      <c r="ELQ263" s="118"/>
      <c r="ELU263" s="118"/>
      <c r="ELY263" s="118"/>
      <c r="EMC263" s="118"/>
      <c r="EMG263" s="118"/>
      <c r="EMK263" s="118"/>
      <c r="EMO263" s="118"/>
      <c r="EMS263" s="118"/>
      <c r="EMW263" s="118"/>
      <c r="ENA263" s="118"/>
      <c r="ENE263" s="118"/>
      <c r="ENI263" s="118"/>
      <c r="ENM263" s="118"/>
      <c r="ENQ263" s="118"/>
      <c r="ENU263" s="118"/>
      <c r="ENY263" s="118"/>
      <c r="EOC263" s="118"/>
      <c r="EOG263" s="118"/>
      <c r="EOK263" s="118"/>
      <c r="EOO263" s="118"/>
      <c r="EOS263" s="118"/>
      <c r="EOW263" s="118"/>
      <c r="EPA263" s="118"/>
      <c r="EPE263" s="118"/>
      <c r="EPI263" s="118"/>
      <c r="EPM263" s="118"/>
      <c r="EPQ263" s="118"/>
      <c r="EPU263" s="118"/>
      <c r="EPY263" s="118"/>
      <c r="EQC263" s="118"/>
      <c r="EQG263" s="118"/>
      <c r="EQK263" s="118"/>
      <c r="EQO263" s="118"/>
      <c r="EQS263" s="118"/>
      <c r="EQW263" s="118"/>
      <c r="ERA263" s="118"/>
      <c r="ERE263" s="118"/>
      <c r="ERI263" s="118"/>
      <c r="ERM263" s="118"/>
      <c r="ERQ263" s="118"/>
      <c r="ERU263" s="118"/>
      <c r="ERY263" s="118"/>
      <c r="ESC263" s="118"/>
      <c r="ESG263" s="118"/>
      <c r="ESK263" s="118"/>
      <c r="ESO263" s="118"/>
      <c r="ESS263" s="118"/>
      <c r="ESW263" s="118"/>
      <c r="ETA263" s="118"/>
      <c r="ETE263" s="118"/>
      <c r="ETI263" s="118"/>
      <c r="ETM263" s="118"/>
      <c r="ETQ263" s="118"/>
      <c r="ETU263" s="118"/>
      <c r="ETY263" s="118"/>
      <c r="EUC263" s="118"/>
      <c r="EUG263" s="118"/>
      <c r="EUK263" s="118"/>
      <c r="EUO263" s="118"/>
      <c r="EUS263" s="118"/>
      <c r="EUW263" s="118"/>
      <c r="EVA263" s="118"/>
      <c r="EVE263" s="118"/>
      <c r="EVI263" s="118"/>
      <c r="EVM263" s="118"/>
      <c r="EVQ263" s="118"/>
      <c r="EVU263" s="118"/>
      <c r="EVY263" s="118"/>
      <c r="EWC263" s="118"/>
      <c r="EWG263" s="118"/>
      <c r="EWK263" s="118"/>
      <c r="EWO263" s="118"/>
      <c r="EWS263" s="118"/>
      <c r="EWW263" s="118"/>
      <c r="EXA263" s="118"/>
      <c r="EXE263" s="118"/>
      <c r="EXI263" s="118"/>
      <c r="EXM263" s="118"/>
      <c r="EXQ263" s="118"/>
      <c r="EXU263" s="118"/>
      <c r="EXY263" s="118"/>
      <c r="EYC263" s="118"/>
      <c r="EYG263" s="118"/>
      <c r="EYK263" s="118"/>
      <c r="EYO263" s="118"/>
      <c r="EYS263" s="118"/>
      <c r="EYW263" s="118"/>
      <c r="EZA263" s="118"/>
      <c r="EZE263" s="118"/>
      <c r="EZI263" s="118"/>
      <c r="EZM263" s="118"/>
      <c r="EZQ263" s="118"/>
      <c r="EZU263" s="118"/>
      <c r="EZY263" s="118"/>
      <c r="FAC263" s="118"/>
      <c r="FAG263" s="118"/>
      <c r="FAK263" s="118"/>
      <c r="FAO263" s="118"/>
      <c r="FAS263" s="118"/>
      <c r="FAW263" s="118"/>
      <c r="FBA263" s="118"/>
      <c r="FBE263" s="118"/>
      <c r="FBI263" s="118"/>
      <c r="FBM263" s="118"/>
      <c r="FBQ263" s="118"/>
      <c r="FBU263" s="118"/>
      <c r="FBY263" s="118"/>
      <c r="FCC263" s="118"/>
      <c r="FCG263" s="118"/>
      <c r="FCK263" s="118"/>
      <c r="FCO263" s="118"/>
      <c r="FCS263" s="118"/>
      <c r="FCW263" s="118"/>
      <c r="FDA263" s="118"/>
      <c r="FDE263" s="118"/>
      <c r="FDI263" s="118"/>
      <c r="FDM263" s="118"/>
      <c r="FDQ263" s="118"/>
      <c r="FDU263" s="118"/>
      <c r="FDY263" s="118"/>
      <c r="FEC263" s="118"/>
      <c r="FEG263" s="118"/>
      <c r="FEK263" s="118"/>
      <c r="FEO263" s="118"/>
      <c r="FES263" s="118"/>
      <c r="FEW263" s="118"/>
      <c r="FFA263" s="118"/>
      <c r="FFE263" s="118"/>
      <c r="FFI263" s="118"/>
      <c r="FFM263" s="118"/>
      <c r="FFQ263" s="118"/>
      <c r="FFU263" s="118"/>
      <c r="FFY263" s="118"/>
      <c r="FGC263" s="118"/>
      <c r="FGG263" s="118"/>
      <c r="FGK263" s="118"/>
      <c r="FGO263" s="118"/>
      <c r="FGS263" s="118"/>
      <c r="FGW263" s="118"/>
      <c r="FHA263" s="118"/>
      <c r="FHE263" s="118"/>
      <c r="FHI263" s="118"/>
      <c r="FHM263" s="118"/>
      <c r="FHQ263" s="118"/>
      <c r="FHU263" s="118"/>
      <c r="FHY263" s="118"/>
      <c r="FIC263" s="118"/>
      <c r="FIG263" s="118"/>
      <c r="FIK263" s="118"/>
      <c r="FIO263" s="118"/>
      <c r="FIS263" s="118"/>
      <c r="FIW263" s="118"/>
      <c r="FJA263" s="118"/>
      <c r="FJE263" s="118"/>
      <c r="FJI263" s="118"/>
      <c r="FJM263" s="118"/>
      <c r="FJQ263" s="118"/>
      <c r="FJU263" s="118"/>
      <c r="FJY263" s="118"/>
      <c r="FKC263" s="118"/>
      <c r="FKG263" s="118"/>
      <c r="FKK263" s="118"/>
      <c r="FKO263" s="118"/>
      <c r="FKS263" s="118"/>
      <c r="FKW263" s="118"/>
      <c r="FLA263" s="118"/>
      <c r="FLE263" s="118"/>
      <c r="FLI263" s="118"/>
      <c r="FLM263" s="118"/>
      <c r="FLQ263" s="118"/>
      <c r="FLU263" s="118"/>
      <c r="FLY263" s="118"/>
      <c r="FMC263" s="118"/>
      <c r="FMG263" s="118"/>
      <c r="FMK263" s="118"/>
      <c r="FMO263" s="118"/>
      <c r="FMS263" s="118"/>
      <c r="FMW263" s="118"/>
      <c r="FNA263" s="118"/>
      <c r="FNE263" s="118"/>
      <c r="FNI263" s="118"/>
      <c r="FNM263" s="118"/>
      <c r="FNQ263" s="118"/>
      <c r="FNU263" s="118"/>
      <c r="FNY263" s="118"/>
      <c r="FOC263" s="118"/>
      <c r="FOG263" s="118"/>
      <c r="FOK263" s="118"/>
      <c r="FOO263" s="118"/>
      <c r="FOS263" s="118"/>
      <c r="FOW263" s="118"/>
      <c r="FPA263" s="118"/>
      <c r="FPE263" s="118"/>
      <c r="FPI263" s="118"/>
      <c r="FPM263" s="118"/>
      <c r="FPQ263" s="118"/>
      <c r="FPU263" s="118"/>
      <c r="FPY263" s="118"/>
      <c r="FQC263" s="118"/>
      <c r="FQG263" s="118"/>
      <c r="FQK263" s="118"/>
      <c r="FQO263" s="118"/>
      <c r="FQS263" s="118"/>
      <c r="FQW263" s="118"/>
      <c r="FRA263" s="118"/>
      <c r="FRE263" s="118"/>
      <c r="FRI263" s="118"/>
      <c r="FRM263" s="118"/>
      <c r="FRQ263" s="118"/>
      <c r="FRU263" s="118"/>
      <c r="FRY263" s="118"/>
      <c r="FSC263" s="118"/>
      <c r="FSG263" s="118"/>
      <c r="FSK263" s="118"/>
      <c r="FSO263" s="118"/>
      <c r="FSS263" s="118"/>
      <c r="FSW263" s="118"/>
      <c r="FTA263" s="118"/>
      <c r="FTE263" s="118"/>
      <c r="FTI263" s="118"/>
      <c r="FTM263" s="118"/>
      <c r="FTQ263" s="118"/>
      <c r="FTU263" s="118"/>
      <c r="FTY263" s="118"/>
      <c r="FUC263" s="118"/>
      <c r="FUG263" s="118"/>
      <c r="FUK263" s="118"/>
      <c r="FUO263" s="118"/>
      <c r="FUS263" s="118"/>
      <c r="FUW263" s="118"/>
      <c r="FVA263" s="118"/>
      <c r="FVE263" s="118"/>
      <c r="FVI263" s="118"/>
      <c r="FVM263" s="118"/>
      <c r="FVQ263" s="118"/>
      <c r="FVU263" s="118"/>
      <c r="FVY263" s="118"/>
      <c r="FWC263" s="118"/>
      <c r="FWG263" s="118"/>
      <c r="FWK263" s="118"/>
      <c r="FWO263" s="118"/>
      <c r="FWS263" s="118"/>
      <c r="FWW263" s="118"/>
      <c r="FXA263" s="118"/>
      <c r="FXE263" s="118"/>
      <c r="FXI263" s="118"/>
      <c r="FXM263" s="118"/>
      <c r="FXQ263" s="118"/>
      <c r="FXU263" s="118"/>
      <c r="FXY263" s="118"/>
      <c r="FYC263" s="118"/>
      <c r="FYG263" s="118"/>
      <c r="FYK263" s="118"/>
      <c r="FYO263" s="118"/>
      <c r="FYS263" s="118"/>
      <c r="FYW263" s="118"/>
      <c r="FZA263" s="118"/>
      <c r="FZE263" s="118"/>
      <c r="FZI263" s="118"/>
      <c r="FZM263" s="118"/>
      <c r="FZQ263" s="118"/>
      <c r="FZU263" s="118"/>
      <c r="FZY263" s="118"/>
      <c r="GAC263" s="118"/>
      <c r="GAG263" s="118"/>
      <c r="GAK263" s="118"/>
      <c r="GAO263" s="118"/>
      <c r="GAS263" s="118"/>
      <c r="GAW263" s="118"/>
      <c r="GBA263" s="118"/>
      <c r="GBE263" s="118"/>
      <c r="GBI263" s="118"/>
      <c r="GBM263" s="118"/>
      <c r="GBQ263" s="118"/>
      <c r="GBU263" s="118"/>
      <c r="GBY263" s="118"/>
      <c r="GCC263" s="118"/>
      <c r="GCG263" s="118"/>
      <c r="GCK263" s="118"/>
      <c r="GCO263" s="118"/>
      <c r="GCS263" s="118"/>
      <c r="GCW263" s="118"/>
      <c r="GDA263" s="118"/>
      <c r="GDE263" s="118"/>
      <c r="GDI263" s="118"/>
      <c r="GDM263" s="118"/>
      <c r="GDQ263" s="118"/>
      <c r="GDU263" s="118"/>
      <c r="GDY263" s="118"/>
      <c r="GEC263" s="118"/>
      <c r="GEG263" s="118"/>
      <c r="GEK263" s="118"/>
      <c r="GEO263" s="118"/>
      <c r="GES263" s="118"/>
      <c r="GEW263" s="118"/>
      <c r="GFA263" s="118"/>
      <c r="GFE263" s="118"/>
      <c r="GFI263" s="118"/>
      <c r="GFM263" s="118"/>
      <c r="GFQ263" s="118"/>
      <c r="GFU263" s="118"/>
      <c r="GFY263" s="118"/>
      <c r="GGC263" s="118"/>
      <c r="GGG263" s="118"/>
      <c r="GGK263" s="118"/>
      <c r="GGO263" s="118"/>
      <c r="GGS263" s="118"/>
      <c r="GGW263" s="118"/>
      <c r="GHA263" s="118"/>
      <c r="GHE263" s="118"/>
      <c r="GHI263" s="118"/>
      <c r="GHM263" s="118"/>
      <c r="GHQ263" s="118"/>
      <c r="GHU263" s="118"/>
      <c r="GHY263" s="118"/>
      <c r="GIC263" s="118"/>
      <c r="GIG263" s="118"/>
      <c r="GIK263" s="118"/>
      <c r="GIO263" s="118"/>
      <c r="GIS263" s="118"/>
      <c r="GIW263" s="118"/>
      <c r="GJA263" s="118"/>
      <c r="GJE263" s="118"/>
      <c r="GJI263" s="118"/>
      <c r="GJM263" s="118"/>
      <c r="GJQ263" s="118"/>
      <c r="GJU263" s="118"/>
      <c r="GJY263" s="118"/>
      <c r="GKC263" s="118"/>
      <c r="GKG263" s="118"/>
      <c r="GKK263" s="118"/>
      <c r="GKO263" s="118"/>
      <c r="GKS263" s="118"/>
      <c r="GKW263" s="118"/>
      <c r="GLA263" s="118"/>
      <c r="GLE263" s="118"/>
      <c r="GLI263" s="118"/>
      <c r="GLM263" s="118"/>
      <c r="GLQ263" s="118"/>
      <c r="GLU263" s="118"/>
      <c r="GLY263" s="118"/>
      <c r="GMC263" s="118"/>
      <c r="GMG263" s="118"/>
      <c r="GMK263" s="118"/>
      <c r="GMO263" s="118"/>
      <c r="GMS263" s="118"/>
      <c r="GMW263" s="118"/>
      <c r="GNA263" s="118"/>
      <c r="GNE263" s="118"/>
      <c r="GNI263" s="118"/>
      <c r="GNM263" s="118"/>
      <c r="GNQ263" s="118"/>
      <c r="GNU263" s="118"/>
      <c r="GNY263" s="118"/>
      <c r="GOC263" s="118"/>
      <c r="GOG263" s="118"/>
      <c r="GOK263" s="118"/>
      <c r="GOO263" s="118"/>
      <c r="GOS263" s="118"/>
      <c r="GOW263" s="118"/>
      <c r="GPA263" s="118"/>
      <c r="GPE263" s="118"/>
      <c r="GPI263" s="118"/>
      <c r="GPM263" s="118"/>
      <c r="GPQ263" s="118"/>
      <c r="GPU263" s="118"/>
      <c r="GPY263" s="118"/>
      <c r="GQC263" s="118"/>
      <c r="GQG263" s="118"/>
      <c r="GQK263" s="118"/>
      <c r="GQO263" s="118"/>
      <c r="GQS263" s="118"/>
      <c r="GQW263" s="118"/>
      <c r="GRA263" s="118"/>
      <c r="GRE263" s="118"/>
      <c r="GRI263" s="118"/>
      <c r="GRM263" s="118"/>
      <c r="GRQ263" s="118"/>
      <c r="GRU263" s="118"/>
      <c r="GRY263" s="118"/>
      <c r="GSC263" s="118"/>
      <c r="GSG263" s="118"/>
      <c r="GSK263" s="118"/>
      <c r="GSO263" s="118"/>
      <c r="GSS263" s="118"/>
      <c r="GSW263" s="118"/>
      <c r="GTA263" s="118"/>
      <c r="GTE263" s="118"/>
      <c r="GTI263" s="118"/>
      <c r="GTM263" s="118"/>
      <c r="GTQ263" s="118"/>
      <c r="GTU263" s="118"/>
      <c r="GTY263" s="118"/>
      <c r="GUC263" s="118"/>
      <c r="GUG263" s="118"/>
      <c r="GUK263" s="118"/>
      <c r="GUO263" s="118"/>
      <c r="GUS263" s="118"/>
      <c r="GUW263" s="118"/>
      <c r="GVA263" s="118"/>
      <c r="GVE263" s="118"/>
      <c r="GVI263" s="118"/>
      <c r="GVM263" s="118"/>
      <c r="GVQ263" s="118"/>
      <c r="GVU263" s="118"/>
      <c r="GVY263" s="118"/>
      <c r="GWC263" s="118"/>
      <c r="GWG263" s="118"/>
      <c r="GWK263" s="118"/>
      <c r="GWO263" s="118"/>
      <c r="GWS263" s="118"/>
      <c r="GWW263" s="118"/>
      <c r="GXA263" s="118"/>
      <c r="GXE263" s="118"/>
      <c r="GXI263" s="118"/>
      <c r="GXM263" s="118"/>
      <c r="GXQ263" s="118"/>
      <c r="GXU263" s="118"/>
      <c r="GXY263" s="118"/>
      <c r="GYC263" s="118"/>
      <c r="GYG263" s="118"/>
      <c r="GYK263" s="118"/>
      <c r="GYO263" s="118"/>
      <c r="GYS263" s="118"/>
      <c r="GYW263" s="118"/>
      <c r="GZA263" s="118"/>
      <c r="GZE263" s="118"/>
      <c r="GZI263" s="118"/>
      <c r="GZM263" s="118"/>
      <c r="GZQ263" s="118"/>
      <c r="GZU263" s="118"/>
      <c r="GZY263" s="118"/>
      <c r="HAC263" s="118"/>
      <c r="HAG263" s="118"/>
      <c r="HAK263" s="118"/>
      <c r="HAO263" s="118"/>
      <c r="HAS263" s="118"/>
      <c r="HAW263" s="118"/>
      <c r="HBA263" s="118"/>
      <c r="HBE263" s="118"/>
      <c r="HBI263" s="118"/>
      <c r="HBM263" s="118"/>
      <c r="HBQ263" s="118"/>
      <c r="HBU263" s="118"/>
      <c r="HBY263" s="118"/>
      <c r="HCC263" s="118"/>
      <c r="HCG263" s="118"/>
      <c r="HCK263" s="118"/>
      <c r="HCO263" s="118"/>
      <c r="HCS263" s="118"/>
      <c r="HCW263" s="118"/>
      <c r="HDA263" s="118"/>
      <c r="HDE263" s="118"/>
      <c r="HDI263" s="118"/>
      <c r="HDM263" s="118"/>
      <c r="HDQ263" s="118"/>
      <c r="HDU263" s="118"/>
      <c r="HDY263" s="118"/>
      <c r="HEC263" s="118"/>
      <c r="HEG263" s="118"/>
      <c r="HEK263" s="118"/>
      <c r="HEO263" s="118"/>
      <c r="HES263" s="118"/>
      <c r="HEW263" s="118"/>
      <c r="HFA263" s="118"/>
      <c r="HFE263" s="118"/>
      <c r="HFI263" s="118"/>
      <c r="HFM263" s="118"/>
      <c r="HFQ263" s="118"/>
      <c r="HFU263" s="118"/>
      <c r="HFY263" s="118"/>
      <c r="HGC263" s="118"/>
      <c r="HGG263" s="118"/>
      <c r="HGK263" s="118"/>
      <c r="HGO263" s="118"/>
      <c r="HGS263" s="118"/>
      <c r="HGW263" s="118"/>
      <c r="HHA263" s="118"/>
      <c r="HHE263" s="118"/>
      <c r="HHI263" s="118"/>
      <c r="HHM263" s="118"/>
      <c r="HHQ263" s="118"/>
      <c r="HHU263" s="118"/>
      <c r="HHY263" s="118"/>
      <c r="HIC263" s="118"/>
      <c r="HIG263" s="118"/>
      <c r="HIK263" s="118"/>
      <c r="HIO263" s="118"/>
      <c r="HIS263" s="118"/>
      <c r="HIW263" s="118"/>
      <c r="HJA263" s="118"/>
      <c r="HJE263" s="118"/>
      <c r="HJI263" s="118"/>
      <c r="HJM263" s="118"/>
      <c r="HJQ263" s="118"/>
      <c r="HJU263" s="118"/>
      <c r="HJY263" s="118"/>
      <c r="HKC263" s="118"/>
      <c r="HKG263" s="118"/>
      <c r="HKK263" s="118"/>
      <c r="HKO263" s="118"/>
      <c r="HKS263" s="118"/>
      <c r="HKW263" s="118"/>
      <c r="HLA263" s="118"/>
      <c r="HLE263" s="118"/>
      <c r="HLI263" s="118"/>
      <c r="HLM263" s="118"/>
      <c r="HLQ263" s="118"/>
      <c r="HLU263" s="118"/>
      <c r="HLY263" s="118"/>
      <c r="HMC263" s="118"/>
      <c r="HMG263" s="118"/>
      <c r="HMK263" s="118"/>
      <c r="HMO263" s="118"/>
      <c r="HMS263" s="118"/>
      <c r="HMW263" s="118"/>
      <c r="HNA263" s="118"/>
      <c r="HNE263" s="118"/>
      <c r="HNI263" s="118"/>
      <c r="HNM263" s="118"/>
      <c r="HNQ263" s="118"/>
      <c r="HNU263" s="118"/>
      <c r="HNY263" s="118"/>
      <c r="HOC263" s="118"/>
      <c r="HOG263" s="118"/>
      <c r="HOK263" s="118"/>
      <c r="HOO263" s="118"/>
      <c r="HOS263" s="118"/>
      <c r="HOW263" s="118"/>
      <c r="HPA263" s="118"/>
      <c r="HPE263" s="118"/>
      <c r="HPI263" s="118"/>
      <c r="HPM263" s="118"/>
      <c r="HPQ263" s="118"/>
      <c r="HPU263" s="118"/>
      <c r="HPY263" s="118"/>
      <c r="HQC263" s="118"/>
      <c r="HQG263" s="118"/>
      <c r="HQK263" s="118"/>
      <c r="HQO263" s="118"/>
      <c r="HQS263" s="118"/>
      <c r="HQW263" s="118"/>
      <c r="HRA263" s="118"/>
      <c r="HRE263" s="118"/>
      <c r="HRI263" s="118"/>
      <c r="HRM263" s="118"/>
      <c r="HRQ263" s="118"/>
      <c r="HRU263" s="118"/>
      <c r="HRY263" s="118"/>
      <c r="HSC263" s="118"/>
      <c r="HSG263" s="118"/>
      <c r="HSK263" s="118"/>
      <c r="HSO263" s="118"/>
      <c r="HSS263" s="118"/>
      <c r="HSW263" s="118"/>
      <c r="HTA263" s="118"/>
      <c r="HTE263" s="118"/>
      <c r="HTI263" s="118"/>
      <c r="HTM263" s="118"/>
      <c r="HTQ263" s="118"/>
      <c r="HTU263" s="118"/>
      <c r="HTY263" s="118"/>
      <c r="HUC263" s="118"/>
      <c r="HUG263" s="118"/>
      <c r="HUK263" s="118"/>
      <c r="HUO263" s="118"/>
      <c r="HUS263" s="118"/>
      <c r="HUW263" s="118"/>
      <c r="HVA263" s="118"/>
      <c r="HVE263" s="118"/>
      <c r="HVI263" s="118"/>
      <c r="HVM263" s="118"/>
      <c r="HVQ263" s="118"/>
      <c r="HVU263" s="118"/>
      <c r="HVY263" s="118"/>
      <c r="HWC263" s="118"/>
      <c r="HWG263" s="118"/>
      <c r="HWK263" s="118"/>
      <c r="HWO263" s="118"/>
      <c r="HWS263" s="118"/>
      <c r="HWW263" s="118"/>
      <c r="HXA263" s="118"/>
      <c r="HXE263" s="118"/>
      <c r="HXI263" s="118"/>
      <c r="HXM263" s="118"/>
      <c r="HXQ263" s="118"/>
      <c r="HXU263" s="118"/>
      <c r="HXY263" s="118"/>
      <c r="HYC263" s="118"/>
      <c r="HYG263" s="118"/>
      <c r="HYK263" s="118"/>
      <c r="HYO263" s="118"/>
      <c r="HYS263" s="118"/>
      <c r="HYW263" s="118"/>
      <c r="HZA263" s="118"/>
      <c r="HZE263" s="118"/>
      <c r="HZI263" s="118"/>
      <c r="HZM263" s="118"/>
      <c r="HZQ263" s="118"/>
      <c r="HZU263" s="118"/>
      <c r="HZY263" s="118"/>
      <c r="IAC263" s="118"/>
      <c r="IAG263" s="118"/>
      <c r="IAK263" s="118"/>
      <c r="IAO263" s="118"/>
      <c r="IAS263" s="118"/>
      <c r="IAW263" s="118"/>
      <c r="IBA263" s="118"/>
      <c r="IBE263" s="118"/>
      <c r="IBI263" s="118"/>
      <c r="IBM263" s="118"/>
      <c r="IBQ263" s="118"/>
      <c r="IBU263" s="118"/>
      <c r="IBY263" s="118"/>
      <c r="ICC263" s="118"/>
      <c r="ICG263" s="118"/>
      <c r="ICK263" s="118"/>
      <c r="ICO263" s="118"/>
      <c r="ICS263" s="118"/>
      <c r="ICW263" s="118"/>
      <c r="IDA263" s="118"/>
      <c r="IDE263" s="118"/>
      <c r="IDI263" s="118"/>
      <c r="IDM263" s="118"/>
      <c r="IDQ263" s="118"/>
      <c r="IDU263" s="118"/>
      <c r="IDY263" s="118"/>
      <c r="IEC263" s="118"/>
      <c r="IEG263" s="118"/>
      <c r="IEK263" s="118"/>
      <c r="IEO263" s="118"/>
      <c r="IES263" s="118"/>
      <c r="IEW263" s="118"/>
      <c r="IFA263" s="118"/>
      <c r="IFE263" s="118"/>
      <c r="IFI263" s="118"/>
      <c r="IFM263" s="118"/>
      <c r="IFQ263" s="118"/>
      <c r="IFU263" s="118"/>
      <c r="IFY263" s="118"/>
      <c r="IGC263" s="118"/>
      <c r="IGG263" s="118"/>
      <c r="IGK263" s="118"/>
      <c r="IGO263" s="118"/>
      <c r="IGS263" s="118"/>
      <c r="IGW263" s="118"/>
      <c r="IHA263" s="118"/>
      <c r="IHE263" s="118"/>
      <c r="IHI263" s="118"/>
      <c r="IHM263" s="118"/>
      <c r="IHQ263" s="118"/>
      <c r="IHU263" s="118"/>
      <c r="IHY263" s="118"/>
      <c r="IIC263" s="118"/>
      <c r="IIG263" s="118"/>
      <c r="IIK263" s="118"/>
      <c r="IIO263" s="118"/>
      <c r="IIS263" s="118"/>
      <c r="IIW263" s="118"/>
      <c r="IJA263" s="118"/>
      <c r="IJE263" s="118"/>
      <c r="IJI263" s="118"/>
      <c r="IJM263" s="118"/>
      <c r="IJQ263" s="118"/>
      <c r="IJU263" s="118"/>
      <c r="IJY263" s="118"/>
      <c r="IKC263" s="118"/>
      <c r="IKG263" s="118"/>
      <c r="IKK263" s="118"/>
      <c r="IKO263" s="118"/>
      <c r="IKS263" s="118"/>
      <c r="IKW263" s="118"/>
      <c r="ILA263" s="118"/>
      <c r="ILE263" s="118"/>
      <c r="ILI263" s="118"/>
      <c r="ILM263" s="118"/>
      <c r="ILQ263" s="118"/>
      <c r="ILU263" s="118"/>
      <c r="ILY263" s="118"/>
      <c r="IMC263" s="118"/>
      <c r="IMG263" s="118"/>
      <c r="IMK263" s="118"/>
      <c r="IMO263" s="118"/>
      <c r="IMS263" s="118"/>
      <c r="IMW263" s="118"/>
      <c r="INA263" s="118"/>
      <c r="INE263" s="118"/>
      <c r="INI263" s="118"/>
      <c r="INM263" s="118"/>
      <c r="INQ263" s="118"/>
      <c r="INU263" s="118"/>
      <c r="INY263" s="118"/>
      <c r="IOC263" s="118"/>
      <c r="IOG263" s="118"/>
      <c r="IOK263" s="118"/>
      <c r="IOO263" s="118"/>
      <c r="IOS263" s="118"/>
      <c r="IOW263" s="118"/>
      <c r="IPA263" s="118"/>
      <c r="IPE263" s="118"/>
      <c r="IPI263" s="118"/>
      <c r="IPM263" s="118"/>
      <c r="IPQ263" s="118"/>
      <c r="IPU263" s="118"/>
      <c r="IPY263" s="118"/>
      <c r="IQC263" s="118"/>
      <c r="IQG263" s="118"/>
      <c r="IQK263" s="118"/>
      <c r="IQO263" s="118"/>
      <c r="IQS263" s="118"/>
      <c r="IQW263" s="118"/>
      <c r="IRA263" s="118"/>
      <c r="IRE263" s="118"/>
      <c r="IRI263" s="118"/>
      <c r="IRM263" s="118"/>
      <c r="IRQ263" s="118"/>
      <c r="IRU263" s="118"/>
      <c r="IRY263" s="118"/>
      <c r="ISC263" s="118"/>
      <c r="ISG263" s="118"/>
      <c r="ISK263" s="118"/>
      <c r="ISO263" s="118"/>
      <c r="ISS263" s="118"/>
      <c r="ISW263" s="118"/>
      <c r="ITA263" s="118"/>
      <c r="ITE263" s="118"/>
      <c r="ITI263" s="118"/>
      <c r="ITM263" s="118"/>
      <c r="ITQ263" s="118"/>
      <c r="ITU263" s="118"/>
      <c r="ITY263" s="118"/>
      <c r="IUC263" s="118"/>
      <c r="IUG263" s="118"/>
      <c r="IUK263" s="118"/>
      <c r="IUO263" s="118"/>
      <c r="IUS263" s="118"/>
      <c r="IUW263" s="118"/>
      <c r="IVA263" s="118"/>
      <c r="IVE263" s="118"/>
      <c r="IVI263" s="118"/>
      <c r="IVM263" s="118"/>
      <c r="IVQ263" s="118"/>
      <c r="IVU263" s="118"/>
      <c r="IVY263" s="118"/>
      <c r="IWC263" s="118"/>
      <c r="IWG263" s="118"/>
      <c r="IWK263" s="118"/>
      <c r="IWO263" s="118"/>
      <c r="IWS263" s="118"/>
      <c r="IWW263" s="118"/>
      <c r="IXA263" s="118"/>
      <c r="IXE263" s="118"/>
      <c r="IXI263" s="118"/>
      <c r="IXM263" s="118"/>
      <c r="IXQ263" s="118"/>
      <c r="IXU263" s="118"/>
      <c r="IXY263" s="118"/>
      <c r="IYC263" s="118"/>
      <c r="IYG263" s="118"/>
      <c r="IYK263" s="118"/>
      <c r="IYO263" s="118"/>
      <c r="IYS263" s="118"/>
      <c r="IYW263" s="118"/>
      <c r="IZA263" s="118"/>
      <c r="IZE263" s="118"/>
      <c r="IZI263" s="118"/>
      <c r="IZM263" s="118"/>
      <c r="IZQ263" s="118"/>
      <c r="IZU263" s="118"/>
      <c r="IZY263" s="118"/>
      <c r="JAC263" s="118"/>
      <c r="JAG263" s="118"/>
      <c r="JAK263" s="118"/>
      <c r="JAO263" s="118"/>
      <c r="JAS263" s="118"/>
      <c r="JAW263" s="118"/>
      <c r="JBA263" s="118"/>
      <c r="JBE263" s="118"/>
      <c r="JBI263" s="118"/>
      <c r="JBM263" s="118"/>
      <c r="JBQ263" s="118"/>
      <c r="JBU263" s="118"/>
      <c r="JBY263" s="118"/>
      <c r="JCC263" s="118"/>
      <c r="JCG263" s="118"/>
      <c r="JCK263" s="118"/>
      <c r="JCO263" s="118"/>
      <c r="JCS263" s="118"/>
      <c r="JCW263" s="118"/>
      <c r="JDA263" s="118"/>
      <c r="JDE263" s="118"/>
      <c r="JDI263" s="118"/>
      <c r="JDM263" s="118"/>
      <c r="JDQ263" s="118"/>
      <c r="JDU263" s="118"/>
      <c r="JDY263" s="118"/>
      <c r="JEC263" s="118"/>
      <c r="JEG263" s="118"/>
      <c r="JEK263" s="118"/>
      <c r="JEO263" s="118"/>
      <c r="JES263" s="118"/>
      <c r="JEW263" s="118"/>
      <c r="JFA263" s="118"/>
      <c r="JFE263" s="118"/>
      <c r="JFI263" s="118"/>
      <c r="JFM263" s="118"/>
      <c r="JFQ263" s="118"/>
      <c r="JFU263" s="118"/>
      <c r="JFY263" s="118"/>
      <c r="JGC263" s="118"/>
      <c r="JGG263" s="118"/>
      <c r="JGK263" s="118"/>
      <c r="JGO263" s="118"/>
      <c r="JGS263" s="118"/>
      <c r="JGW263" s="118"/>
      <c r="JHA263" s="118"/>
      <c r="JHE263" s="118"/>
      <c r="JHI263" s="118"/>
      <c r="JHM263" s="118"/>
      <c r="JHQ263" s="118"/>
      <c r="JHU263" s="118"/>
      <c r="JHY263" s="118"/>
      <c r="JIC263" s="118"/>
      <c r="JIG263" s="118"/>
      <c r="JIK263" s="118"/>
      <c r="JIO263" s="118"/>
      <c r="JIS263" s="118"/>
      <c r="JIW263" s="118"/>
      <c r="JJA263" s="118"/>
      <c r="JJE263" s="118"/>
      <c r="JJI263" s="118"/>
      <c r="JJM263" s="118"/>
      <c r="JJQ263" s="118"/>
      <c r="JJU263" s="118"/>
      <c r="JJY263" s="118"/>
      <c r="JKC263" s="118"/>
      <c r="JKG263" s="118"/>
      <c r="JKK263" s="118"/>
      <c r="JKO263" s="118"/>
      <c r="JKS263" s="118"/>
      <c r="JKW263" s="118"/>
      <c r="JLA263" s="118"/>
      <c r="JLE263" s="118"/>
      <c r="JLI263" s="118"/>
      <c r="JLM263" s="118"/>
      <c r="JLQ263" s="118"/>
      <c r="JLU263" s="118"/>
      <c r="JLY263" s="118"/>
      <c r="JMC263" s="118"/>
      <c r="JMG263" s="118"/>
      <c r="JMK263" s="118"/>
      <c r="JMO263" s="118"/>
      <c r="JMS263" s="118"/>
      <c r="JMW263" s="118"/>
      <c r="JNA263" s="118"/>
      <c r="JNE263" s="118"/>
      <c r="JNI263" s="118"/>
      <c r="JNM263" s="118"/>
      <c r="JNQ263" s="118"/>
      <c r="JNU263" s="118"/>
      <c r="JNY263" s="118"/>
      <c r="JOC263" s="118"/>
      <c r="JOG263" s="118"/>
      <c r="JOK263" s="118"/>
      <c r="JOO263" s="118"/>
      <c r="JOS263" s="118"/>
      <c r="JOW263" s="118"/>
      <c r="JPA263" s="118"/>
      <c r="JPE263" s="118"/>
      <c r="JPI263" s="118"/>
      <c r="JPM263" s="118"/>
      <c r="JPQ263" s="118"/>
      <c r="JPU263" s="118"/>
      <c r="JPY263" s="118"/>
      <c r="JQC263" s="118"/>
      <c r="JQG263" s="118"/>
      <c r="JQK263" s="118"/>
      <c r="JQO263" s="118"/>
      <c r="JQS263" s="118"/>
      <c r="JQW263" s="118"/>
      <c r="JRA263" s="118"/>
      <c r="JRE263" s="118"/>
      <c r="JRI263" s="118"/>
      <c r="JRM263" s="118"/>
      <c r="JRQ263" s="118"/>
      <c r="JRU263" s="118"/>
      <c r="JRY263" s="118"/>
      <c r="JSC263" s="118"/>
      <c r="JSG263" s="118"/>
      <c r="JSK263" s="118"/>
      <c r="JSO263" s="118"/>
      <c r="JSS263" s="118"/>
      <c r="JSW263" s="118"/>
      <c r="JTA263" s="118"/>
      <c r="JTE263" s="118"/>
      <c r="JTI263" s="118"/>
      <c r="JTM263" s="118"/>
      <c r="JTQ263" s="118"/>
      <c r="JTU263" s="118"/>
      <c r="JTY263" s="118"/>
      <c r="JUC263" s="118"/>
      <c r="JUG263" s="118"/>
      <c r="JUK263" s="118"/>
      <c r="JUO263" s="118"/>
      <c r="JUS263" s="118"/>
      <c r="JUW263" s="118"/>
      <c r="JVA263" s="118"/>
      <c r="JVE263" s="118"/>
      <c r="JVI263" s="118"/>
      <c r="JVM263" s="118"/>
      <c r="JVQ263" s="118"/>
      <c r="JVU263" s="118"/>
      <c r="JVY263" s="118"/>
      <c r="JWC263" s="118"/>
      <c r="JWG263" s="118"/>
      <c r="JWK263" s="118"/>
      <c r="JWO263" s="118"/>
      <c r="JWS263" s="118"/>
      <c r="JWW263" s="118"/>
      <c r="JXA263" s="118"/>
      <c r="JXE263" s="118"/>
      <c r="JXI263" s="118"/>
      <c r="JXM263" s="118"/>
      <c r="JXQ263" s="118"/>
      <c r="JXU263" s="118"/>
      <c r="JXY263" s="118"/>
      <c r="JYC263" s="118"/>
      <c r="JYG263" s="118"/>
      <c r="JYK263" s="118"/>
      <c r="JYO263" s="118"/>
      <c r="JYS263" s="118"/>
      <c r="JYW263" s="118"/>
      <c r="JZA263" s="118"/>
      <c r="JZE263" s="118"/>
      <c r="JZI263" s="118"/>
      <c r="JZM263" s="118"/>
      <c r="JZQ263" s="118"/>
      <c r="JZU263" s="118"/>
      <c r="JZY263" s="118"/>
      <c r="KAC263" s="118"/>
      <c r="KAG263" s="118"/>
      <c r="KAK263" s="118"/>
      <c r="KAO263" s="118"/>
      <c r="KAS263" s="118"/>
      <c r="KAW263" s="118"/>
      <c r="KBA263" s="118"/>
      <c r="KBE263" s="118"/>
      <c r="KBI263" s="118"/>
      <c r="KBM263" s="118"/>
      <c r="KBQ263" s="118"/>
      <c r="KBU263" s="118"/>
      <c r="KBY263" s="118"/>
      <c r="KCC263" s="118"/>
      <c r="KCG263" s="118"/>
      <c r="KCK263" s="118"/>
      <c r="KCO263" s="118"/>
      <c r="KCS263" s="118"/>
      <c r="KCW263" s="118"/>
      <c r="KDA263" s="118"/>
      <c r="KDE263" s="118"/>
      <c r="KDI263" s="118"/>
      <c r="KDM263" s="118"/>
      <c r="KDQ263" s="118"/>
      <c r="KDU263" s="118"/>
      <c r="KDY263" s="118"/>
      <c r="KEC263" s="118"/>
      <c r="KEG263" s="118"/>
      <c r="KEK263" s="118"/>
      <c r="KEO263" s="118"/>
      <c r="KES263" s="118"/>
      <c r="KEW263" s="118"/>
      <c r="KFA263" s="118"/>
      <c r="KFE263" s="118"/>
      <c r="KFI263" s="118"/>
      <c r="KFM263" s="118"/>
      <c r="KFQ263" s="118"/>
      <c r="KFU263" s="118"/>
      <c r="KFY263" s="118"/>
      <c r="KGC263" s="118"/>
      <c r="KGG263" s="118"/>
      <c r="KGK263" s="118"/>
      <c r="KGO263" s="118"/>
      <c r="KGS263" s="118"/>
      <c r="KGW263" s="118"/>
      <c r="KHA263" s="118"/>
      <c r="KHE263" s="118"/>
      <c r="KHI263" s="118"/>
      <c r="KHM263" s="118"/>
      <c r="KHQ263" s="118"/>
      <c r="KHU263" s="118"/>
      <c r="KHY263" s="118"/>
      <c r="KIC263" s="118"/>
      <c r="KIG263" s="118"/>
      <c r="KIK263" s="118"/>
      <c r="KIO263" s="118"/>
      <c r="KIS263" s="118"/>
      <c r="KIW263" s="118"/>
      <c r="KJA263" s="118"/>
      <c r="KJE263" s="118"/>
      <c r="KJI263" s="118"/>
      <c r="KJM263" s="118"/>
      <c r="KJQ263" s="118"/>
      <c r="KJU263" s="118"/>
      <c r="KJY263" s="118"/>
      <c r="KKC263" s="118"/>
      <c r="KKG263" s="118"/>
      <c r="KKK263" s="118"/>
      <c r="KKO263" s="118"/>
      <c r="KKS263" s="118"/>
      <c r="KKW263" s="118"/>
      <c r="KLA263" s="118"/>
      <c r="KLE263" s="118"/>
      <c r="KLI263" s="118"/>
      <c r="KLM263" s="118"/>
      <c r="KLQ263" s="118"/>
      <c r="KLU263" s="118"/>
      <c r="KLY263" s="118"/>
      <c r="KMC263" s="118"/>
      <c r="KMG263" s="118"/>
      <c r="KMK263" s="118"/>
      <c r="KMO263" s="118"/>
      <c r="KMS263" s="118"/>
      <c r="KMW263" s="118"/>
      <c r="KNA263" s="118"/>
      <c r="KNE263" s="118"/>
      <c r="KNI263" s="118"/>
      <c r="KNM263" s="118"/>
      <c r="KNQ263" s="118"/>
      <c r="KNU263" s="118"/>
      <c r="KNY263" s="118"/>
      <c r="KOC263" s="118"/>
      <c r="KOG263" s="118"/>
      <c r="KOK263" s="118"/>
      <c r="KOO263" s="118"/>
      <c r="KOS263" s="118"/>
      <c r="KOW263" s="118"/>
      <c r="KPA263" s="118"/>
      <c r="KPE263" s="118"/>
      <c r="KPI263" s="118"/>
      <c r="KPM263" s="118"/>
      <c r="KPQ263" s="118"/>
      <c r="KPU263" s="118"/>
      <c r="KPY263" s="118"/>
      <c r="KQC263" s="118"/>
      <c r="KQG263" s="118"/>
      <c r="KQK263" s="118"/>
      <c r="KQO263" s="118"/>
      <c r="KQS263" s="118"/>
      <c r="KQW263" s="118"/>
      <c r="KRA263" s="118"/>
      <c r="KRE263" s="118"/>
      <c r="KRI263" s="118"/>
      <c r="KRM263" s="118"/>
      <c r="KRQ263" s="118"/>
      <c r="KRU263" s="118"/>
      <c r="KRY263" s="118"/>
      <c r="KSC263" s="118"/>
      <c r="KSG263" s="118"/>
      <c r="KSK263" s="118"/>
      <c r="KSO263" s="118"/>
      <c r="KSS263" s="118"/>
      <c r="KSW263" s="118"/>
      <c r="KTA263" s="118"/>
      <c r="KTE263" s="118"/>
      <c r="KTI263" s="118"/>
      <c r="KTM263" s="118"/>
      <c r="KTQ263" s="118"/>
      <c r="KTU263" s="118"/>
      <c r="KTY263" s="118"/>
      <c r="KUC263" s="118"/>
      <c r="KUG263" s="118"/>
      <c r="KUK263" s="118"/>
      <c r="KUO263" s="118"/>
      <c r="KUS263" s="118"/>
      <c r="KUW263" s="118"/>
      <c r="KVA263" s="118"/>
      <c r="KVE263" s="118"/>
      <c r="KVI263" s="118"/>
      <c r="KVM263" s="118"/>
      <c r="KVQ263" s="118"/>
      <c r="KVU263" s="118"/>
      <c r="KVY263" s="118"/>
      <c r="KWC263" s="118"/>
      <c r="KWG263" s="118"/>
      <c r="KWK263" s="118"/>
      <c r="KWO263" s="118"/>
      <c r="KWS263" s="118"/>
      <c r="KWW263" s="118"/>
      <c r="KXA263" s="118"/>
      <c r="KXE263" s="118"/>
      <c r="KXI263" s="118"/>
      <c r="KXM263" s="118"/>
      <c r="KXQ263" s="118"/>
      <c r="KXU263" s="118"/>
      <c r="KXY263" s="118"/>
      <c r="KYC263" s="118"/>
      <c r="KYG263" s="118"/>
      <c r="KYK263" s="118"/>
      <c r="KYO263" s="118"/>
      <c r="KYS263" s="118"/>
      <c r="KYW263" s="118"/>
      <c r="KZA263" s="118"/>
      <c r="KZE263" s="118"/>
      <c r="KZI263" s="118"/>
      <c r="KZM263" s="118"/>
      <c r="KZQ263" s="118"/>
      <c r="KZU263" s="118"/>
      <c r="KZY263" s="118"/>
      <c r="LAC263" s="118"/>
      <c r="LAG263" s="118"/>
      <c r="LAK263" s="118"/>
      <c r="LAO263" s="118"/>
      <c r="LAS263" s="118"/>
      <c r="LAW263" s="118"/>
      <c r="LBA263" s="118"/>
      <c r="LBE263" s="118"/>
      <c r="LBI263" s="118"/>
      <c r="LBM263" s="118"/>
      <c r="LBQ263" s="118"/>
      <c r="LBU263" s="118"/>
      <c r="LBY263" s="118"/>
      <c r="LCC263" s="118"/>
      <c r="LCG263" s="118"/>
      <c r="LCK263" s="118"/>
      <c r="LCO263" s="118"/>
      <c r="LCS263" s="118"/>
      <c r="LCW263" s="118"/>
      <c r="LDA263" s="118"/>
      <c r="LDE263" s="118"/>
      <c r="LDI263" s="118"/>
      <c r="LDM263" s="118"/>
      <c r="LDQ263" s="118"/>
      <c r="LDU263" s="118"/>
      <c r="LDY263" s="118"/>
      <c r="LEC263" s="118"/>
      <c r="LEG263" s="118"/>
      <c r="LEK263" s="118"/>
      <c r="LEO263" s="118"/>
      <c r="LES263" s="118"/>
      <c r="LEW263" s="118"/>
      <c r="LFA263" s="118"/>
      <c r="LFE263" s="118"/>
      <c r="LFI263" s="118"/>
      <c r="LFM263" s="118"/>
      <c r="LFQ263" s="118"/>
      <c r="LFU263" s="118"/>
      <c r="LFY263" s="118"/>
      <c r="LGC263" s="118"/>
      <c r="LGG263" s="118"/>
      <c r="LGK263" s="118"/>
      <c r="LGO263" s="118"/>
      <c r="LGS263" s="118"/>
      <c r="LGW263" s="118"/>
      <c r="LHA263" s="118"/>
      <c r="LHE263" s="118"/>
      <c r="LHI263" s="118"/>
      <c r="LHM263" s="118"/>
      <c r="LHQ263" s="118"/>
      <c r="LHU263" s="118"/>
      <c r="LHY263" s="118"/>
      <c r="LIC263" s="118"/>
      <c r="LIG263" s="118"/>
      <c r="LIK263" s="118"/>
      <c r="LIO263" s="118"/>
      <c r="LIS263" s="118"/>
      <c r="LIW263" s="118"/>
      <c r="LJA263" s="118"/>
      <c r="LJE263" s="118"/>
      <c r="LJI263" s="118"/>
      <c r="LJM263" s="118"/>
      <c r="LJQ263" s="118"/>
      <c r="LJU263" s="118"/>
      <c r="LJY263" s="118"/>
      <c r="LKC263" s="118"/>
      <c r="LKG263" s="118"/>
      <c r="LKK263" s="118"/>
      <c r="LKO263" s="118"/>
      <c r="LKS263" s="118"/>
      <c r="LKW263" s="118"/>
      <c r="LLA263" s="118"/>
      <c r="LLE263" s="118"/>
      <c r="LLI263" s="118"/>
      <c r="LLM263" s="118"/>
      <c r="LLQ263" s="118"/>
      <c r="LLU263" s="118"/>
      <c r="LLY263" s="118"/>
      <c r="LMC263" s="118"/>
      <c r="LMG263" s="118"/>
      <c r="LMK263" s="118"/>
      <c r="LMO263" s="118"/>
      <c r="LMS263" s="118"/>
      <c r="LMW263" s="118"/>
      <c r="LNA263" s="118"/>
      <c r="LNE263" s="118"/>
      <c r="LNI263" s="118"/>
      <c r="LNM263" s="118"/>
      <c r="LNQ263" s="118"/>
      <c r="LNU263" s="118"/>
      <c r="LNY263" s="118"/>
      <c r="LOC263" s="118"/>
      <c r="LOG263" s="118"/>
      <c r="LOK263" s="118"/>
      <c r="LOO263" s="118"/>
      <c r="LOS263" s="118"/>
      <c r="LOW263" s="118"/>
      <c r="LPA263" s="118"/>
      <c r="LPE263" s="118"/>
      <c r="LPI263" s="118"/>
      <c r="LPM263" s="118"/>
      <c r="LPQ263" s="118"/>
      <c r="LPU263" s="118"/>
      <c r="LPY263" s="118"/>
      <c r="LQC263" s="118"/>
      <c r="LQG263" s="118"/>
      <c r="LQK263" s="118"/>
      <c r="LQO263" s="118"/>
      <c r="LQS263" s="118"/>
      <c r="LQW263" s="118"/>
      <c r="LRA263" s="118"/>
      <c r="LRE263" s="118"/>
      <c r="LRI263" s="118"/>
      <c r="LRM263" s="118"/>
      <c r="LRQ263" s="118"/>
      <c r="LRU263" s="118"/>
      <c r="LRY263" s="118"/>
      <c r="LSC263" s="118"/>
      <c r="LSG263" s="118"/>
      <c r="LSK263" s="118"/>
      <c r="LSO263" s="118"/>
      <c r="LSS263" s="118"/>
      <c r="LSW263" s="118"/>
      <c r="LTA263" s="118"/>
      <c r="LTE263" s="118"/>
      <c r="LTI263" s="118"/>
      <c r="LTM263" s="118"/>
      <c r="LTQ263" s="118"/>
      <c r="LTU263" s="118"/>
      <c r="LTY263" s="118"/>
      <c r="LUC263" s="118"/>
      <c r="LUG263" s="118"/>
      <c r="LUK263" s="118"/>
      <c r="LUO263" s="118"/>
      <c r="LUS263" s="118"/>
      <c r="LUW263" s="118"/>
      <c r="LVA263" s="118"/>
      <c r="LVE263" s="118"/>
      <c r="LVI263" s="118"/>
      <c r="LVM263" s="118"/>
      <c r="LVQ263" s="118"/>
      <c r="LVU263" s="118"/>
      <c r="LVY263" s="118"/>
      <c r="LWC263" s="118"/>
      <c r="LWG263" s="118"/>
      <c r="LWK263" s="118"/>
      <c r="LWO263" s="118"/>
      <c r="LWS263" s="118"/>
      <c r="LWW263" s="118"/>
      <c r="LXA263" s="118"/>
      <c r="LXE263" s="118"/>
      <c r="LXI263" s="118"/>
      <c r="LXM263" s="118"/>
      <c r="LXQ263" s="118"/>
      <c r="LXU263" s="118"/>
      <c r="LXY263" s="118"/>
      <c r="LYC263" s="118"/>
      <c r="LYG263" s="118"/>
      <c r="LYK263" s="118"/>
      <c r="LYO263" s="118"/>
      <c r="LYS263" s="118"/>
      <c r="LYW263" s="118"/>
      <c r="LZA263" s="118"/>
      <c r="LZE263" s="118"/>
      <c r="LZI263" s="118"/>
      <c r="LZM263" s="118"/>
      <c r="LZQ263" s="118"/>
      <c r="LZU263" s="118"/>
      <c r="LZY263" s="118"/>
      <c r="MAC263" s="118"/>
      <c r="MAG263" s="118"/>
      <c r="MAK263" s="118"/>
      <c r="MAO263" s="118"/>
      <c r="MAS263" s="118"/>
      <c r="MAW263" s="118"/>
      <c r="MBA263" s="118"/>
      <c r="MBE263" s="118"/>
      <c r="MBI263" s="118"/>
      <c r="MBM263" s="118"/>
      <c r="MBQ263" s="118"/>
      <c r="MBU263" s="118"/>
      <c r="MBY263" s="118"/>
      <c r="MCC263" s="118"/>
      <c r="MCG263" s="118"/>
      <c r="MCK263" s="118"/>
      <c r="MCO263" s="118"/>
      <c r="MCS263" s="118"/>
      <c r="MCW263" s="118"/>
      <c r="MDA263" s="118"/>
      <c r="MDE263" s="118"/>
      <c r="MDI263" s="118"/>
      <c r="MDM263" s="118"/>
      <c r="MDQ263" s="118"/>
      <c r="MDU263" s="118"/>
      <c r="MDY263" s="118"/>
      <c r="MEC263" s="118"/>
      <c r="MEG263" s="118"/>
      <c r="MEK263" s="118"/>
      <c r="MEO263" s="118"/>
      <c r="MES263" s="118"/>
      <c r="MEW263" s="118"/>
      <c r="MFA263" s="118"/>
      <c r="MFE263" s="118"/>
      <c r="MFI263" s="118"/>
      <c r="MFM263" s="118"/>
      <c r="MFQ263" s="118"/>
      <c r="MFU263" s="118"/>
      <c r="MFY263" s="118"/>
      <c r="MGC263" s="118"/>
      <c r="MGG263" s="118"/>
      <c r="MGK263" s="118"/>
      <c r="MGO263" s="118"/>
      <c r="MGS263" s="118"/>
      <c r="MGW263" s="118"/>
      <c r="MHA263" s="118"/>
      <c r="MHE263" s="118"/>
      <c r="MHI263" s="118"/>
      <c r="MHM263" s="118"/>
      <c r="MHQ263" s="118"/>
      <c r="MHU263" s="118"/>
      <c r="MHY263" s="118"/>
      <c r="MIC263" s="118"/>
      <c r="MIG263" s="118"/>
      <c r="MIK263" s="118"/>
      <c r="MIO263" s="118"/>
      <c r="MIS263" s="118"/>
      <c r="MIW263" s="118"/>
      <c r="MJA263" s="118"/>
      <c r="MJE263" s="118"/>
      <c r="MJI263" s="118"/>
      <c r="MJM263" s="118"/>
      <c r="MJQ263" s="118"/>
      <c r="MJU263" s="118"/>
      <c r="MJY263" s="118"/>
      <c r="MKC263" s="118"/>
      <c r="MKG263" s="118"/>
      <c r="MKK263" s="118"/>
      <c r="MKO263" s="118"/>
      <c r="MKS263" s="118"/>
      <c r="MKW263" s="118"/>
      <c r="MLA263" s="118"/>
      <c r="MLE263" s="118"/>
      <c r="MLI263" s="118"/>
      <c r="MLM263" s="118"/>
      <c r="MLQ263" s="118"/>
      <c r="MLU263" s="118"/>
      <c r="MLY263" s="118"/>
      <c r="MMC263" s="118"/>
      <c r="MMG263" s="118"/>
      <c r="MMK263" s="118"/>
      <c r="MMO263" s="118"/>
      <c r="MMS263" s="118"/>
      <c r="MMW263" s="118"/>
      <c r="MNA263" s="118"/>
      <c r="MNE263" s="118"/>
      <c r="MNI263" s="118"/>
      <c r="MNM263" s="118"/>
      <c r="MNQ263" s="118"/>
      <c r="MNU263" s="118"/>
      <c r="MNY263" s="118"/>
      <c r="MOC263" s="118"/>
      <c r="MOG263" s="118"/>
      <c r="MOK263" s="118"/>
      <c r="MOO263" s="118"/>
      <c r="MOS263" s="118"/>
      <c r="MOW263" s="118"/>
      <c r="MPA263" s="118"/>
      <c r="MPE263" s="118"/>
      <c r="MPI263" s="118"/>
      <c r="MPM263" s="118"/>
      <c r="MPQ263" s="118"/>
      <c r="MPU263" s="118"/>
      <c r="MPY263" s="118"/>
      <c r="MQC263" s="118"/>
      <c r="MQG263" s="118"/>
      <c r="MQK263" s="118"/>
      <c r="MQO263" s="118"/>
      <c r="MQS263" s="118"/>
      <c r="MQW263" s="118"/>
      <c r="MRA263" s="118"/>
      <c r="MRE263" s="118"/>
      <c r="MRI263" s="118"/>
      <c r="MRM263" s="118"/>
      <c r="MRQ263" s="118"/>
      <c r="MRU263" s="118"/>
      <c r="MRY263" s="118"/>
      <c r="MSC263" s="118"/>
      <c r="MSG263" s="118"/>
      <c r="MSK263" s="118"/>
      <c r="MSO263" s="118"/>
      <c r="MSS263" s="118"/>
      <c r="MSW263" s="118"/>
      <c r="MTA263" s="118"/>
      <c r="MTE263" s="118"/>
      <c r="MTI263" s="118"/>
      <c r="MTM263" s="118"/>
      <c r="MTQ263" s="118"/>
      <c r="MTU263" s="118"/>
      <c r="MTY263" s="118"/>
      <c r="MUC263" s="118"/>
      <c r="MUG263" s="118"/>
      <c r="MUK263" s="118"/>
      <c r="MUO263" s="118"/>
      <c r="MUS263" s="118"/>
      <c r="MUW263" s="118"/>
      <c r="MVA263" s="118"/>
      <c r="MVE263" s="118"/>
      <c r="MVI263" s="118"/>
      <c r="MVM263" s="118"/>
      <c r="MVQ263" s="118"/>
      <c r="MVU263" s="118"/>
      <c r="MVY263" s="118"/>
      <c r="MWC263" s="118"/>
      <c r="MWG263" s="118"/>
      <c r="MWK263" s="118"/>
      <c r="MWO263" s="118"/>
      <c r="MWS263" s="118"/>
      <c r="MWW263" s="118"/>
      <c r="MXA263" s="118"/>
      <c r="MXE263" s="118"/>
      <c r="MXI263" s="118"/>
      <c r="MXM263" s="118"/>
      <c r="MXQ263" s="118"/>
      <c r="MXU263" s="118"/>
      <c r="MXY263" s="118"/>
      <c r="MYC263" s="118"/>
      <c r="MYG263" s="118"/>
      <c r="MYK263" s="118"/>
      <c r="MYO263" s="118"/>
      <c r="MYS263" s="118"/>
      <c r="MYW263" s="118"/>
      <c r="MZA263" s="118"/>
      <c r="MZE263" s="118"/>
      <c r="MZI263" s="118"/>
      <c r="MZM263" s="118"/>
      <c r="MZQ263" s="118"/>
      <c r="MZU263" s="118"/>
      <c r="MZY263" s="118"/>
      <c r="NAC263" s="118"/>
      <c r="NAG263" s="118"/>
      <c r="NAK263" s="118"/>
      <c r="NAO263" s="118"/>
      <c r="NAS263" s="118"/>
      <c r="NAW263" s="118"/>
      <c r="NBA263" s="118"/>
      <c r="NBE263" s="118"/>
      <c r="NBI263" s="118"/>
      <c r="NBM263" s="118"/>
      <c r="NBQ263" s="118"/>
      <c r="NBU263" s="118"/>
      <c r="NBY263" s="118"/>
      <c r="NCC263" s="118"/>
      <c r="NCG263" s="118"/>
      <c r="NCK263" s="118"/>
      <c r="NCO263" s="118"/>
      <c r="NCS263" s="118"/>
      <c r="NCW263" s="118"/>
      <c r="NDA263" s="118"/>
      <c r="NDE263" s="118"/>
      <c r="NDI263" s="118"/>
      <c r="NDM263" s="118"/>
      <c r="NDQ263" s="118"/>
      <c r="NDU263" s="118"/>
      <c r="NDY263" s="118"/>
      <c r="NEC263" s="118"/>
      <c r="NEG263" s="118"/>
      <c r="NEK263" s="118"/>
      <c r="NEO263" s="118"/>
      <c r="NES263" s="118"/>
      <c r="NEW263" s="118"/>
      <c r="NFA263" s="118"/>
      <c r="NFE263" s="118"/>
      <c r="NFI263" s="118"/>
      <c r="NFM263" s="118"/>
      <c r="NFQ263" s="118"/>
      <c r="NFU263" s="118"/>
      <c r="NFY263" s="118"/>
      <c r="NGC263" s="118"/>
      <c r="NGG263" s="118"/>
      <c r="NGK263" s="118"/>
      <c r="NGO263" s="118"/>
      <c r="NGS263" s="118"/>
      <c r="NGW263" s="118"/>
      <c r="NHA263" s="118"/>
      <c r="NHE263" s="118"/>
      <c r="NHI263" s="118"/>
      <c r="NHM263" s="118"/>
      <c r="NHQ263" s="118"/>
      <c r="NHU263" s="118"/>
      <c r="NHY263" s="118"/>
      <c r="NIC263" s="118"/>
      <c r="NIG263" s="118"/>
      <c r="NIK263" s="118"/>
      <c r="NIO263" s="118"/>
      <c r="NIS263" s="118"/>
      <c r="NIW263" s="118"/>
      <c r="NJA263" s="118"/>
      <c r="NJE263" s="118"/>
      <c r="NJI263" s="118"/>
      <c r="NJM263" s="118"/>
      <c r="NJQ263" s="118"/>
      <c r="NJU263" s="118"/>
      <c r="NJY263" s="118"/>
      <c r="NKC263" s="118"/>
      <c r="NKG263" s="118"/>
      <c r="NKK263" s="118"/>
      <c r="NKO263" s="118"/>
      <c r="NKS263" s="118"/>
      <c r="NKW263" s="118"/>
      <c r="NLA263" s="118"/>
      <c r="NLE263" s="118"/>
      <c r="NLI263" s="118"/>
      <c r="NLM263" s="118"/>
      <c r="NLQ263" s="118"/>
      <c r="NLU263" s="118"/>
      <c r="NLY263" s="118"/>
      <c r="NMC263" s="118"/>
      <c r="NMG263" s="118"/>
      <c r="NMK263" s="118"/>
      <c r="NMO263" s="118"/>
      <c r="NMS263" s="118"/>
      <c r="NMW263" s="118"/>
      <c r="NNA263" s="118"/>
      <c r="NNE263" s="118"/>
      <c r="NNI263" s="118"/>
      <c r="NNM263" s="118"/>
      <c r="NNQ263" s="118"/>
      <c r="NNU263" s="118"/>
      <c r="NNY263" s="118"/>
      <c r="NOC263" s="118"/>
      <c r="NOG263" s="118"/>
      <c r="NOK263" s="118"/>
      <c r="NOO263" s="118"/>
      <c r="NOS263" s="118"/>
      <c r="NOW263" s="118"/>
      <c r="NPA263" s="118"/>
      <c r="NPE263" s="118"/>
      <c r="NPI263" s="118"/>
      <c r="NPM263" s="118"/>
      <c r="NPQ263" s="118"/>
      <c r="NPU263" s="118"/>
      <c r="NPY263" s="118"/>
      <c r="NQC263" s="118"/>
      <c r="NQG263" s="118"/>
      <c r="NQK263" s="118"/>
      <c r="NQO263" s="118"/>
      <c r="NQS263" s="118"/>
      <c r="NQW263" s="118"/>
      <c r="NRA263" s="118"/>
      <c r="NRE263" s="118"/>
      <c r="NRI263" s="118"/>
      <c r="NRM263" s="118"/>
      <c r="NRQ263" s="118"/>
      <c r="NRU263" s="118"/>
      <c r="NRY263" s="118"/>
      <c r="NSC263" s="118"/>
      <c r="NSG263" s="118"/>
      <c r="NSK263" s="118"/>
      <c r="NSO263" s="118"/>
      <c r="NSS263" s="118"/>
      <c r="NSW263" s="118"/>
      <c r="NTA263" s="118"/>
      <c r="NTE263" s="118"/>
      <c r="NTI263" s="118"/>
      <c r="NTM263" s="118"/>
      <c r="NTQ263" s="118"/>
      <c r="NTU263" s="118"/>
      <c r="NTY263" s="118"/>
      <c r="NUC263" s="118"/>
      <c r="NUG263" s="118"/>
      <c r="NUK263" s="118"/>
      <c r="NUO263" s="118"/>
      <c r="NUS263" s="118"/>
      <c r="NUW263" s="118"/>
      <c r="NVA263" s="118"/>
      <c r="NVE263" s="118"/>
      <c r="NVI263" s="118"/>
      <c r="NVM263" s="118"/>
      <c r="NVQ263" s="118"/>
      <c r="NVU263" s="118"/>
      <c r="NVY263" s="118"/>
      <c r="NWC263" s="118"/>
      <c r="NWG263" s="118"/>
      <c r="NWK263" s="118"/>
      <c r="NWO263" s="118"/>
      <c r="NWS263" s="118"/>
      <c r="NWW263" s="118"/>
      <c r="NXA263" s="118"/>
      <c r="NXE263" s="118"/>
      <c r="NXI263" s="118"/>
      <c r="NXM263" s="118"/>
      <c r="NXQ263" s="118"/>
      <c r="NXU263" s="118"/>
      <c r="NXY263" s="118"/>
      <c r="NYC263" s="118"/>
      <c r="NYG263" s="118"/>
      <c r="NYK263" s="118"/>
      <c r="NYO263" s="118"/>
      <c r="NYS263" s="118"/>
      <c r="NYW263" s="118"/>
      <c r="NZA263" s="118"/>
      <c r="NZE263" s="118"/>
      <c r="NZI263" s="118"/>
      <c r="NZM263" s="118"/>
      <c r="NZQ263" s="118"/>
      <c r="NZU263" s="118"/>
      <c r="NZY263" s="118"/>
      <c r="OAC263" s="118"/>
      <c r="OAG263" s="118"/>
      <c r="OAK263" s="118"/>
      <c r="OAO263" s="118"/>
      <c r="OAS263" s="118"/>
      <c r="OAW263" s="118"/>
      <c r="OBA263" s="118"/>
      <c r="OBE263" s="118"/>
      <c r="OBI263" s="118"/>
      <c r="OBM263" s="118"/>
      <c r="OBQ263" s="118"/>
      <c r="OBU263" s="118"/>
      <c r="OBY263" s="118"/>
      <c r="OCC263" s="118"/>
      <c r="OCG263" s="118"/>
      <c r="OCK263" s="118"/>
      <c r="OCO263" s="118"/>
      <c r="OCS263" s="118"/>
      <c r="OCW263" s="118"/>
      <c r="ODA263" s="118"/>
      <c r="ODE263" s="118"/>
      <c r="ODI263" s="118"/>
      <c r="ODM263" s="118"/>
      <c r="ODQ263" s="118"/>
      <c r="ODU263" s="118"/>
      <c r="ODY263" s="118"/>
      <c r="OEC263" s="118"/>
      <c r="OEG263" s="118"/>
      <c r="OEK263" s="118"/>
      <c r="OEO263" s="118"/>
      <c r="OES263" s="118"/>
      <c r="OEW263" s="118"/>
      <c r="OFA263" s="118"/>
      <c r="OFE263" s="118"/>
      <c r="OFI263" s="118"/>
      <c r="OFM263" s="118"/>
      <c r="OFQ263" s="118"/>
      <c r="OFU263" s="118"/>
      <c r="OFY263" s="118"/>
      <c r="OGC263" s="118"/>
      <c r="OGG263" s="118"/>
      <c r="OGK263" s="118"/>
      <c r="OGO263" s="118"/>
      <c r="OGS263" s="118"/>
      <c r="OGW263" s="118"/>
      <c r="OHA263" s="118"/>
      <c r="OHE263" s="118"/>
      <c r="OHI263" s="118"/>
      <c r="OHM263" s="118"/>
      <c r="OHQ263" s="118"/>
      <c r="OHU263" s="118"/>
      <c r="OHY263" s="118"/>
      <c r="OIC263" s="118"/>
      <c r="OIG263" s="118"/>
      <c r="OIK263" s="118"/>
      <c r="OIO263" s="118"/>
      <c r="OIS263" s="118"/>
      <c r="OIW263" s="118"/>
      <c r="OJA263" s="118"/>
      <c r="OJE263" s="118"/>
      <c r="OJI263" s="118"/>
      <c r="OJM263" s="118"/>
      <c r="OJQ263" s="118"/>
      <c r="OJU263" s="118"/>
      <c r="OJY263" s="118"/>
      <c r="OKC263" s="118"/>
      <c r="OKG263" s="118"/>
      <c r="OKK263" s="118"/>
      <c r="OKO263" s="118"/>
      <c r="OKS263" s="118"/>
      <c r="OKW263" s="118"/>
      <c r="OLA263" s="118"/>
      <c r="OLE263" s="118"/>
      <c r="OLI263" s="118"/>
      <c r="OLM263" s="118"/>
      <c r="OLQ263" s="118"/>
      <c r="OLU263" s="118"/>
      <c r="OLY263" s="118"/>
      <c r="OMC263" s="118"/>
      <c r="OMG263" s="118"/>
      <c r="OMK263" s="118"/>
      <c r="OMO263" s="118"/>
      <c r="OMS263" s="118"/>
      <c r="OMW263" s="118"/>
      <c r="ONA263" s="118"/>
      <c r="ONE263" s="118"/>
      <c r="ONI263" s="118"/>
      <c r="ONM263" s="118"/>
      <c r="ONQ263" s="118"/>
      <c r="ONU263" s="118"/>
      <c r="ONY263" s="118"/>
      <c r="OOC263" s="118"/>
      <c r="OOG263" s="118"/>
      <c r="OOK263" s="118"/>
      <c r="OOO263" s="118"/>
      <c r="OOS263" s="118"/>
      <c r="OOW263" s="118"/>
      <c r="OPA263" s="118"/>
      <c r="OPE263" s="118"/>
      <c r="OPI263" s="118"/>
      <c r="OPM263" s="118"/>
      <c r="OPQ263" s="118"/>
      <c r="OPU263" s="118"/>
      <c r="OPY263" s="118"/>
      <c r="OQC263" s="118"/>
      <c r="OQG263" s="118"/>
      <c r="OQK263" s="118"/>
      <c r="OQO263" s="118"/>
      <c r="OQS263" s="118"/>
      <c r="OQW263" s="118"/>
      <c r="ORA263" s="118"/>
      <c r="ORE263" s="118"/>
      <c r="ORI263" s="118"/>
      <c r="ORM263" s="118"/>
      <c r="ORQ263" s="118"/>
      <c r="ORU263" s="118"/>
      <c r="ORY263" s="118"/>
      <c r="OSC263" s="118"/>
      <c r="OSG263" s="118"/>
      <c r="OSK263" s="118"/>
      <c r="OSO263" s="118"/>
      <c r="OSS263" s="118"/>
      <c r="OSW263" s="118"/>
      <c r="OTA263" s="118"/>
      <c r="OTE263" s="118"/>
      <c r="OTI263" s="118"/>
      <c r="OTM263" s="118"/>
      <c r="OTQ263" s="118"/>
      <c r="OTU263" s="118"/>
      <c r="OTY263" s="118"/>
      <c r="OUC263" s="118"/>
      <c r="OUG263" s="118"/>
      <c r="OUK263" s="118"/>
      <c r="OUO263" s="118"/>
      <c r="OUS263" s="118"/>
      <c r="OUW263" s="118"/>
      <c r="OVA263" s="118"/>
      <c r="OVE263" s="118"/>
      <c r="OVI263" s="118"/>
      <c r="OVM263" s="118"/>
      <c r="OVQ263" s="118"/>
      <c r="OVU263" s="118"/>
      <c r="OVY263" s="118"/>
      <c r="OWC263" s="118"/>
      <c r="OWG263" s="118"/>
      <c r="OWK263" s="118"/>
      <c r="OWO263" s="118"/>
      <c r="OWS263" s="118"/>
      <c r="OWW263" s="118"/>
      <c r="OXA263" s="118"/>
      <c r="OXE263" s="118"/>
      <c r="OXI263" s="118"/>
      <c r="OXM263" s="118"/>
      <c r="OXQ263" s="118"/>
      <c r="OXU263" s="118"/>
      <c r="OXY263" s="118"/>
      <c r="OYC263" s="118"/>
      <c r="OYG263" s="118"/>
      <c r="OYK263" s="118"/>
      <c r="OYO263" s="118"/>
      <c r="OYS263" s="118"/>
      <c r="OYW263" s="118"/>
      <c r="OZA263" s="118"/>
      <c r="OZE263" s="118"/>
      <c r="OZI263" s="118"/>
      <c r="OZM263" s="118"/>
      <c r="OZQ263" s="118"/>
      <c r="OZU263" s="118"/>
      <c r="OZY263" s="118"/>
      <c r="PAC263" s="118"/>
      <c r="PAG263" s="118"/>
      <c r="PAK263" s="118"/>
      <c r="PAO263" s="118"/>
      <c r="PAS263" s="118"/>
      <c r="PAW263" s="118"/>
      <c r="PBA263" s="118"/>
      <c r="PBE263" s="118"/>
      <c r="PBI263" s="118"/>
      <c r="PBM263" s="118"/>
      <c r="PBQ263" s="118"/>
      <c r="PBU263" s="118"/>
      <c r="PBY263" s="118"/>
      <c r="PCC263" s="118"/>
      <c r="PCG263" s="118"/>
      <c r="PCK263" s="118"/>
      <c r="PCO263" s="118"/>
      <c r="PCS263" s="118"/>
      <c r="PCW263" s="118"/>
      <c r="PDA263" s="118"/>
      <c r="PDE263" s="118"/>
      <c r="PDI263" s="118"/>
      <c r="PDM263" s="118"/>
      <c r="PDQ263" s="118"/>
      <c r="PDU263" s="118"/>
      <c r="PDY263" s="118"/>
      <c r="PEC263" s="118"/>
      <c r="PEG263" s="118"/>
      <c r="PEK263" s="118"/>
      <c r="PEO263" s="118"/>
      <c r="PES263" s="118"/>
      <c r="PEW263" s="118"/>
      <c r="PFA263" s="118"/>
      <c r="PFE263" s="118"/>
      <c r="PFI263" s="118"/>
      <c r="PFM263" s="118"/>
      <c r="PFQ263" s="118"/>
      <c r="PFU263" s="118"/>
      <c r="PFY263" s="118"/>
      <c r="PGC263" s="118"/>
      <c r="PGG263" s="118"/>
      <c r="PGK263" s="118"/>
      <c r="PGO263" s="118"/>
      <c r="PGS263" s="118"/>
      <c r="PGW263" s="118"/>
      <c r="PHA263" s="118"/>
      <c r="PHE263" s="118"/>
      <c r="PHI263" s="118"/>
      <c r="PHM263" s="118"/>
      <c r="PHQ263" s="118"/>
      <c r="PHU263" s="118"/>
      <c r="PHY263" s="118"/>
      <c r="PIC263" s="118"/>
      <c r="PIG263" s="118"/>
      <c r="PIK263" s="118"/>
      <c r="PIO263" s="118"/>
      <c r="PIS263" s="118"/>
      <c r="PIW263" s="118"/>
      <c r="PJA263" s="118"/>
      <c r="PJE263" s="118"/>
      <c r="PJI263" s="118"/>
      <c r="PJM263" s="118"/>
      <c r="PJQ263" s="118"/>
      <c r="PJU263" s="118"/>
      <c r="PJY263" s="118"/>
      <c r="PKC263" s="118"/>
      <c r="PKG263" s="118"/>
      <c r="PKK263" s="118"/>
      <c r="PKO263" s="118"/>
      <c r="PKS263" s="118"/>
      <c r="PKW263" s="118"/>
      <c r="PLA263" s="118"/>
      <c r="PLE263" s="118"/>
      <c r="PLI263" s="118"/>
      <c r="PLM263" s="118"/>
      <c r="PLQ263" s="118"/>
      <c r="PLU263" s="118"/>
      <c r="PLY263" s="118"/>
      <c r="PMC263" s="118"/>
      <c r="PMG263" s="118"/>
      <c r="PMK263" s="118"/>
      <c r="PMO263" s="118"/>
      <c r="PMS263" s="118"/>
      <c r="PMW263" s="118"/>
      <c r="PNA263" s="118"/>
      <c r="PNE263" s="118"/>
      <c r="PNI263" s="118"/>
      <c r="PNM263" s="118"/>
      <c r="PNQ263" s="118"/>
      <c r="PNU263" s="118"/>
      <c r="PNY263" s="118"/>
      <c r="POC263" s="118"/>
      <c r="POG263" s="118"/>
      <c r="POK263" s="118"/>
      <c r="POO263" s="118"/>
      <c r="POS263" s="118"/>
      <c r="POW263" s="118"/>
      <c r="PPA263" s="118"/>
      <c r="PPE263" s="118"/>
      <c r="PPI263" s="118"/>
      <c r="PPM263" s="118"/>
      <c r="PPQ263" s="118"/>
      <c r="PPU263" s="118"/>
      <c r="PPY263" s="118"/>
      <c r="PQC263" s="118"/>
      <c r="PQG263" s="118"/>
      <c r="PQK263" s="118"/>
      <c r="PQO263" s="118"/>
      <c r="PQS263" s="118"/>
      <c r="PQW263" s="118"/>
      <c r="PRA263" s="118"/>
      <c r="PRE263" s="118"/>
      <c r="PRI263" s="118"/>
      <c r="PRM263" s="118"/>
      <c r="PRQ263" s="118"/>
      <c r="PRU263" s="118"/>
      <c r="PRY263" s="118"/>
      <c r="PSC263" s="118"/>
      <c r="PSG263" s="118"/>
      <c r="PSK263" s="118"/>
      <c r="PSO263" s="118"/>
      <c r="PSS263" s="118"/>
      <c r="PSW263" s="118"/>
      <c r="PTA263" s="118"/>
      <c r="PTE263" s="118"/>
      <c r="PTI263" s="118"/>
      <c r="PTM263" s="118"/>
      <c r="PTQ263" s="118"/>
      <c r="PTU263" s="118"/>
      <c r="PTY263" s="118"/>
      <c r="PUC263" s="118"/>
      <c r="PUG263" s="118"/>
      <c r="PUK263" s="118"/>
      <c r="PUO263" s="118"/>
      <c r="PUS263" s="118"/>
      <c r="PUW263" s="118"/>
      <c r="PVA263" s="118"/>
      <c r="PVE263" s="118"/>
      <c r="PVI263" s="118"/>
      <c r="PVM263" s="118"/>
      <c r="PVQ263" s="118"/>
      <c r="PVU263" s="118"/>
      <c r="PVY263" s="118"/>
      <c r="PWC263" s="118"/>
      <c r="PWG263" s="118"/>
      <c r="PWK263" s="118"/>
      <c r="PWO263" s="118"/>
      <c r="PWS263" s="118"/>
      <c r="PWW263" s="118"/>
      <c r="PXA263" s="118"/>
      <c r="PXE263" s="118"/>
      <c r="PXI263" s="118"/>
      <c r="PXM263" s="118"/>
      <c r="PXQ263" s="118"/>
      <c r="PXU263" s="118"/>
      <c r="PXY263" s="118"/>
      <c r="PYC263" s="118"/>
      <c r="PYG263" s="118"/>
      <c r="PYK263" s="118"/>
      <c r="PYO263" s="118"/>
      <c r="PYS263" s="118"/>
      <c r="PYW263" s="118"/>
      <c r="PZA263" s="118"/>
      <c r="PZE263" s="118"/>
      <c r="PZI263" s="118"/>
      <c r="PZM263" s="118"/>
      <c r="PZQ263" s="118"/>
      <c r="PZU263" s="118"/>
      <c r="PZY263" s="118"/>
      <c r="QAC263" s="118"/>
      <c r="QAG263" s="118"/>
      <c r="QAK263" s="118"/>
      <c r="QAO263" s="118"/>
      <c r="QAS263" s="118"/>
      <c r="QAW263" s="118"/>
      <c r="QBA263" s="118"/>
      <c r="QBE263" s="118"/>
      <c r="QBI263" s="118"/>
      <c r="QBM263" s="118"/>
      <c r="QBQ263" s="118"/>
      <c r="QBU263" s="118"/>
      <c r="QBY263" s="118"/>
      <c r="QCC263" s="118"/>
      <c r="QCG263" s="118"/>
      <c r="QCK263" s="118"/>
      <c r="QCO263" s="118"/>
      <c r="QCS263" s="118"/>
      <c r="QCW263" s="118"/>
      <c r="QDA263" s="118"/>
      <c r="QDE263" s="118"/>
      <c r="QDI263" s="118"/>
      <c r="QDM263" s="118"/>
      <c r="QDQ263" s="118"/>
      <c r="QDU263" s="118"/>
      <c r="QDY263" s="118"/>
      <c r="QEC263" s="118"/>
      <c r="QEG263" s="118"/>
      <c r="QEK263" s="118"/>
      <c r="QEO263" s="118"/>
      <c r="QES263" s="118"/>
      <c r="QEW263" s="118"/>
      <c r="QFA263" s="118"/>
      <c r="QFE263" s="118"/>
      <c r="QFI263" s="118"/>
      <c r="QFM263" s="118"/>
      <c r="QFQ263" s="118"/>
      <c r="QFU263" s="118"/>
      <c r="QFY263" s="118"/>
      <c r="QGC263" s="118"/>
      <c r="QGG263" s="118"/>
      <c r="QGK263" s="118"/>
      <c r="QGO263" s="118"/>
      <c r="QGS263" s="118"/>
      <c r="QGW263" s="118"/>
      <c r="QHA263" s="118"/>
      <c r="QHE263" s="118"/>
      <c r="QHI263" s="118"/>
      <c r="QHM263" s="118"/>
      <c r="QHQ263" s="118"/>
      <c r="QHU263" s="118"/>
      <c r="QHY263" s="118"/>
      <c r="QIC263" s="118"/>
      <c r="QIG263" s="118"/>
      <c r="QIK263" s="118"/>
      <c r="QIO263" s="118"/>
      <c r="QIS263" s="118"/>
      <c r="QIW263" s="118"/>
      <c r="QJA263" s="118"/>
      <c r="QJE263" s="118"/>
      <c r="QJI263" s="118"/>
      <c r="QJM263" s="118"/>
      <c r="QJQ263" s="118"/>
      <c r="QJU263" s="118"/>
      <c r="QJY263" s="118"/>
      <c r="QKC263" s="118"/>
      <c r="QKG263" s="118"/>
      <c r="QKK263" s="118"/>
      <c r="QKO263" s="118"/>
      <c r="QKS263" s="118"/>
      <c r="QKW263" s="118"/>
      <c r="QLA263" s="118"/>
      <c r="QLE263" s="118"/>
      <c r="QLI263" s="118"/>
      <c r="QLM263" s="118"/>
      <c r="QLQ263" s="118"/>
      <c r="QLU263" s="118"/>
      <c r="QLY263" s="118"/>
      <c r="QMC263" s="118"/>
      <c r="QMG263" s="118"/>
      <c r="QMK263" s="118"/>
      <c r="QMO263" s="118"/>
      <c r="QMS263" s="118"/>
      <c r="QMW263" s="118"/>
      <c r="QNA263" s="118"/>
      <c r="QNE263" s="118"/>
      <c r="QNI263" s="118"/>
      <c r="QNM263" s="118"/>
      <c r="QNQ263" s="118"/>
      <c r="QNU263" s="118"/>
      <c r="QNY263" s="118"/>
      <c r="QOC263" s="118"/>
      <c r="QOG263" s="118"/>
      <c r="QOK263" s="118"/>
      <c r="QOO263" s="118"/>
      <c r="QOS263" s="118"/>
      <c r="QOW263" s="118"/>
      <c r="QPA263" s="118"/>
      <c r="QPE263" s="118"/>
      <c r="QPI263" s="118"/>
      <c r="QPM263" s="118"/>
      <c r="QPQ263" s="118"/>
      <c r="QPU263" s="118"/>
      <c r="QPY263" s="118"/>
      <c r="QQC263" s="118"/>
      <c r="QQG263" s="118"/>
      <c r="QQK263" s="118"/>
      <c r="QQO263" s="118"/>
      <c r="QQS263" s="118"/>
      <c r="QQW263" s="118"/>
      <c r="QRA263" s="118"/>
      <c r="QRE263" s="118"/>
      <c r="QRI263" s="118"/>
      <c r="QRM263" s="118"/>
      <c r="QRQ263" s="118"/>
      <c r="QRU263" s="118"/>
      <c r="QRY263" s="118"/>
      <c r="QSC263" s="118"/>
      <c r="QSG263" s="118"/>
      <c r="QSK263" s="118"/>
      <c r="QSO263" s="118"/>
      <c r="QSS263" s="118"/>
      <c r="QSW263" s="118"/>
      <c r="QTA263" s="118"/>
      <c r="QTE263" s="118"/>
      <c r="QTI263" s="118"/>
      <c r="QTM263" s="118"/>
      <c r="QTQ263" s="118"/>
      <c r="QTU263" s="118"/>
      <c r="QTY263" s="118"/>
      <c r="QUC263" s="118"/>
      <c r="QUG263" s="118"/>
      <c r="QUK263" s="118"/>
      <c r="QUO263" s="118"/>
      <c r="QUS263" s="118"/>
      <c r="QUW263" s="118"/>
      <c r="QVA263" s="118"/>
      <c r="QVE263" s="118"/>
      <c r="QVI263" s="118"/>
      <c r="QVM263" s="118"/>
      <c r="QVQ263" s="118"/>
      <c r="QVU263" s="118"/>
      <c r="QVY263" s="118"/>
      <c r="QWC263" s="118"/>
      <c r="QWG263" s="118"/>
      <c r="QWK263" s="118"/>
      <c r="QWO263" s="118"/>
      <c r="QWS263" s="118"/>
      <c r="QWW263" s="118"/>
      <c r="QXA263" s="118"/>
      <c r="QXE263" s="118"/>
      <c r="QXI263" s="118"/>
      <c r="QXM263" s="118"/>
      <c r="QXQ263" s="118"/>
      <c r="QXU263" s="118"/>
      <c r="QXY263" s="118"/>
      <c r="QYC263" s="118"/>
      <c r="QYG263" s="118"/>
      <c r="QYK263" s="118"/>
      <c r="QYO263" s="118"/>
      <c r="QYS263" s="118"/>
      <c r="QYW263" s="118"/>
      <c r="QZA263" s="118"/>
      <c r="QZE263" s="118"/>
      <c r="QZI263" s="118"/>
      <c r="QZM263" s="118"/>
      <c r="QZQ263" s="118"/>
      <c r="QZU263" s="118"/>
      <c r="QZY263" s="118"/>
      <c r="RAC263" s="118"/>
      <c r="RAG263" s="118"/>
      <c r="RAK263" s="118"/>
      <c r="RAO263" s="118"/>
      <c r="RAS263" s="118"/>
      <c r="RAW263" s="118"/>
      <c r="RBA263" s="118"/>
      <c r="RBE263" s="118"/>
      <c r="RBI263" s="118"/>
      <c r="RBM263" s="118"/>
      <c r="RBQ263" s="118"/>
      <c r="RBU263" s="118"/>
      <c r="RBY263" s="118"/>
      <c r="RCC263" s="118"/>
      <c r="RCG263" s="118"/>
      <c r="RCK263" s="118"/>
      <c r="RCO263" s="118"/>
      <c r="RCS263" s="118"/>
      <c r="RCW263" s="118"/>
      <c r="RDA263" s="118"/>
      <c r="RDE263" s="118"/>
      <c r="RDI263" s="118"/>
      <c r="RDM263" s="118"/>
      <c r="RDQ263" s="118"/>
      <c r="RDU263" s="118"/>
      <c r="RDY263" s="118"/>
      <c r="REC263" s="118"/>
      <c r="REG263" s="118"/>
      <c r="REK263" s="118"/>
      <c r="REO263" s="118"/>
      <c r="RES263" s="118"/>
      <c r="REW263" s="118"/>
      <c r="RFA263" s="118"/>
      <c r="RFE263" s="118"/>
      <c r="RFI263" s="118"/>
      <c r="RFM263" s="118"/>
      <c r="RFQ263" s="118"/>
      <c r="RFU263" s="118"/>
      <c r="RFY263" s="118"/>
      <c r="RGC263" s="118"/>
      <c r="RGG263" s="118"/>
      <c r="RGK263" s="118"/>
      <c r="RGO263" s="118"/>
      <c r="RGS263" s="118"/>
      <c r="RGW263" s="118"/>
      <c r="RHA263" s="118"/>
      <c r="RHE263" s="118"/>
      <c r="RHI263" s="118"/>
      <c r="RHM263" s="118"/>
      <c r="RHQ263" s="118"/>
      <c r="RHU263" s="118"/>
      <c r="RHY263" s="118"/>
      <c r="RIC263" s="118"/>
      <c r="RIG263" s="118"/>
      <c r="RIK263" s="118"/>
      <c r="RIO263" s="118"/>
      <c r="RIS263" s="118"/>
      <c r="RIW263" s="118"/>
      <c r="RJA263" s="118"/>
      <c r="RJE263" s="118"/>
      <c r="RJI263" s="118"/>
      <c r="RJM263" s="118"/>
      <c r="RJQ263" s="118"/>
      <c r="RJU263" s="118"/>
      <c r="RJY263" s="118"/>
      <c r="RKC263" s="118"/>
      <c r="RKG263" s="118"/>
      <c r="RKK263" s="118"/>
      <c r="RKO263" s="118"/>
      <c r="RKS263" s="118"/>
      <c r="RKW263" s="118"/>
      <c r="RLA263" s="118"/>
      <c r="RLE263" s="118"/>
      <c r="RLI263" s="118"/>
      <c r="RLM263" s="118"/>
      <c r="RLQ263" s="118"/>
      <c r="RLU263" s="118"/>
      <c r="RLY263" s="118"/>
      <c r="RMC263" s="118"/>
      <c r="RMG263" s="118"/>
      <c r="RMK263" s="118"/>
      <c r="RMO263" s="118"/>
      <c r="RMS263" s="118"/>
      <c r="RMW263" s="118"/>
      <c r="RNA263" s="118"/>
      <c r="RNE263" s="118"/>
      <c r="RNI263" s="118"/>
      <c r="RNM263" s="118"/>
      <c r="RNQ263" s="118"/>
      <c r="RNU263" s="118"/>
      <c r="RNY263" s="118"/>
      <c r="ROC263" s="118"/>
      <c r="ROG263" s="118"/>
      <c r="ROK263" s="118"/>
      <c r="ROO263" s="118"/>
      <c r="ROS263" s="118"/>
      <c r="ROW263" s="118"/>
      <c r="RPA263" s="118"/>
      <c r="RPE263" s="118"/>
      <c r="RPI263" s="118"/>
      <c r="RPM263" s="118"/>
      <c r="RPQ263" s="118"/>
      <c r="RPU263" s="118"/>
      <c r="RPY263" s="118"/>
      <c r="RQC263" s="118"/>
      <c r="RQG263" s="118"/>
      <c r="RQK263" s="118"/>
      <c r="RQO263" s="118"/>
      <c r="RQS263" s="118"/>
      <c r="RQW263" s="118"/>
      <c r="RRA263" s="118"/>
      <c r="RRE263" s="118"/>
      <c r="RRI263" s="118"/>
      <c r="RRM263" s="118"/>
      <c r="RRQ263" s="118"/>
      <c r="RRU263" s="118"/>
      <c r="RRY263" s="118"/>
      <c r="RSC263" s="118"/>
      <c r="RSG263" s="118"/>
      <c r="RSK263" s="118"/>
      <c r="RSO263" s="118"/>
      <c r="RSS263" s="118"/>
      <c r="RSW263" s="118"/>
      <c r="RTA263" s="118"/>
      <c r="RTE263" s="118"/>
      <c r="RTI263" s="118"/>
      <c r="RTM263" s="118"/>
      <c r="RTQ263" s="118"/>
      <c r="RTU263" s="118"/>
      <c r="RTY263" s="118"/>
      <c r="RUC263" s="118"/>
      <c r="RUG263" s="118"/>
      <c r="RUK263" s="118"/>
      <c r="RUO263" s="118"/>
      <c r="RUS263" s="118"/>
      <c r="RUW263" s="118"/>
      <c r="RVA263" s="118"/>
      <c r="RVE263" s="118"/>
      <c r="RVI263" s="118"/>
      <c r="RVM263" s="118"/>
      <c r="RVQ263" s="118"/>
      <c r="RVU263" s="118"/>
      <c r="RVY263" s="118"/>
      <c r="RWC263" s="118"/>
      <c r="RWG263" s="118"/>
      <c r="RWK263" s="118"/>
      <c r="RWO263" s="118"/>
      <c r="RWS263" s="118"/>
      <c r="RWW263" s="118"/>
      <c r="RXA263" s="118"/>
      <c r="RXE263" s="118"/>
      <c r="RXI263" s="118"/>
      <c r="RXM263" s="118"/>
      <c r="RXQ263" s="118"/>
      <c r="RXU263" s="118"/>
      <c r="RXY263" s="118"/>
      <c r="RYC263" s="118"/>
      <c r="RYG263" s="118"/>
      <c r="RYK263" s="118"/>
      <c r="RYO263" s="118"/>
      <c r="RYS263" s="118"/>
      <c r="RYW263" s="118"/>
      <c r="RZA263" s="118"/>
      <c r="RZE263" s="118"/>
      <c r="RZI263" s="118"/>
      <c r="RZM263" s="118"/>
      <c r="RZQ263" s="118"/>
      <c r="RZU263" s="118"/>
      <c r="RZY263" s="118"/>
      <c r="SAC263" s="118"/>
      <c r="SAG263" s="118"/>
      <c r="SAK263" s="118"/>
      <c r="SAO263" s="118"/>
      <c r="SAS263" s="118"/>
      <c r="SAW263" s="118"/>
      <c r="SBA263" s="118"/>
      <c r="SBE263" s="118"/>
      <c r="SBI263" s="118"/>
      <c r="SBM263" s="118"/>
      <c r="SBQ263" s="118"/>
      <c r="SBU263" s="118"/>
      <c r="SBY263" s="118"/>
      <c r="SCC263" s="118"/>
      <c r="SCG263" s="118"/>
      <c r="SCK263" s="118"/>
      <c r="SCO263" s="118"/>
      <c r="SCS263" s="118"/>
      <c r="SCW263" s="118"/>
      <c r="SDA263" s="118"/>
      <c r="SDE263" s="118"/>
      <c r="SDI263" s="118"/>
      <c r="SDM263" s="118"/>
      <c r="SDQ263" s="118"/>
      <c r="SDU263" s="118"/>
      <c r="SDY263" s="118"/>
      <c r="SEC263" s="118"/>
      <c r="SEG263" s="118"/>
      <c r="SEK263" s="118"/>
      <c r="SEO263" s="118"/>
      <c r="SES263" s="118"/>
      <c r="SEW263" s="118"/>
      <c r="SFA263" s="118"/>
      <c r="SFE263" s="118"/>
      <c r="SFI263" s="118"/>
      <c r="SFM263" s="118"/>
      <c r="SFQ263" s="118"/>
      <c r="SFU263" s="118"/>
      <c r="SFY263" s="118"/>
      <c r="SGC263" s="118"/>
      <c r="SGG263" s="118"/>
      <c r="SGK263" s="118"/>
      <c r="SGO263" s="118"/>
      <c r="SGS263" s="118"/>
      <c r="SGW263" s="118"/>
      <c r="SHA263" s="118"/>
      <c r="SHE263" s="118"/>
      <c r="SHI263" s="118"/>
      <c r="SHM263" s="118"/>
      <c r="SHQ263" s="118"/>
      <c r="SHU263" s="118"/>
      <c r="SHY263" s="118"/>
      <c r="SIC263" s="118"/>
      <c r="SIG263" s="118"/>
      <c r="SIK263" s="118"/>
      <c r="SIO263" s="118"/>
      <c r="SIS263" s="118"/>
      <c r="SIW263" s="118"/>
      <c r="SJA263" s="118"/>
      <c r="SJE263" s="118"/>
      <c r="SJI263" s="118"/>
      <c r="SJM263" s="118"/>
      <c r="SJQ263" s="118"/>
      <c r="SJU263" s="118"/>
      <c r="SJY263" s="118"/>
      <c r="SKC263" s="118"/>
      <c r="SKG263" s="118"/>
      <c r="SKK263" s="118"/>
      <c r="SKO263" s="118"/>
      <c r="SKS263" s="118"/>
      <c r="SKW263" s="118"/>
      <c r="SLA263" s="118"/>
      <c r="SLE263" s="118"/>
      <c r="SLI263" s="118"/>
      <c r="SLM263" s="118"/>
      <c r="SLQ263" s="118"/>
      <c r="SLU263" s="118"/>
      <c r="SLY263" s="118"/>
      <c r="SMC263" s="118"/>
      <c r="SMG263" s="118"/>
      <c r="SMK263" s="118"/>
      <c r="SMO263" s="118"/>
      <c r="SMS263" s="118"/>
      <c r="SMW263" s="118"/>
      <c r="SNA263" s="118"/>
      <c r="SNE263" s="118"/>
      <c r="SNI263" s="118"/>
      <c r="SNM263" s="118"/>
      <c r="SNQ263" s="118"/>
      <c r="SNU263" s="118"/>
      <c r="SNY263" s="118"/>
      <c r="SOC263" s="118"/>
      <c r="SOG263" s="118"/>
      <c r="SOK263" s="118"/>
      <c r="SOO263" s="118"/>
      <c r="SOS263" s="118"/>
      <c r="SOW263" s="118"/>
      <c r="SPA263" s="118"/>
      <c r="SPE263" s="118"/>
      <c r="SPI263" s="118"/>
      <c r="SPM263" s="118"/>
      <c r="SPQ263" s="118"/>
      <c r="SPU263" s="118"/>
      <c r="SPY263" s="118"/>
      <c r="SQC263" s="118"/>
      <c r="SQG263" s="118"/>
      <c r="SQK263" s="118"/>
      <c r="SQO263" s="118"/>
      <c r="SQS263" s="118"/>
      <c r="SQW263" s="118"/>
      <c r="SRA263" s="118"/>
      <c r="SRE263" s="118"/>
      <c r="SRI263" s="118"/>
      <c r="SRM263" s="118"/>
      <c r="SRQ263" s="118"/>
      <c r="SRU263" s="118"/>
      <c r="SRY263" s="118"/>
      <c r="SSC263" s="118"/>
      <c r="SSG263" s="118"/>
      <c r="SSK263" s="118"/>
      <c r="SSO263" s="118"/>
      <c r="SSS263" s="118"/>
      <c r="SSW263" s="118"/>
      <c r="STA263" s="118"/>
      <c r="STE263" s="118"/>
      <c r="STI263" s="118"/>
      <c r="STM263" s="118"/>
      <c r="STQ263" s="118"/>
      <c r="STU263" s="118"/>
      <c r="STY263" s="118"/>
      <c r="SUC263" s="118"/>
      <c r="SUG263" s="118"/>
      <c r="SUK263" s="118"/>
      <c r="SUO263" s="118"/>
      <c r="SUS263" s="118"/>
      <c r="SUW263" s="118"/>
      <c r="SVA263" s="118"/>
      <c r="SVE263" s="118"/>
      <c r="SVI263" s="118"/>
      <c r="SVM263" s="118"/>
      <c r="SVQ263" s="118"/>
      <c r="SVU263" s="118"/>
      <c r="SVY263" s="118"/>
      <c r="SWC263" s="118"/>
      <c r="SWG263" s="118"/>
      <c r="SWK263" s="118"/>
      <c r="SWO263" s="118"/>
      <c r="SWS263" s="118"/>
      <c r="SWW263" s="118"/>
      <c r="SXA263" s="118"/>
      <c r="SXE263" s="118"/>
      <c r="SXI263" s="118"/>
      <c r="SXM263" s="118"/>
      <c r="SXQ263" s="118"/>
      <c r="SXU263" s="118"/>
      <c r="SXY263" s="118"/>
      <c r="SYC263" s="118"/>
      <c r="SYG263" s="118"/>
      <c r="SYK263" s="118"/>
      <c r="SYO263" s="118"/>
      <c r="SYS263" s="118"/>
      <c r="SYW263" s="118"/>
      <c r="SZA263" s="118"/>
      <c r="SZE263" s="118"/>
      <c r="SZI263" s="118"/>
      <c r="SZM263" s="118"/>
      <c r="SZQ263" s="118"/>
      <c r="SZU263" s="118"/>
      <c r="SZY263" s="118"/>
      <c r="TAC263" s="118"/>
      <c r="TAG263" s="118"/>
      <c r="TAK263" s="118"/>
      <c r="TAO263" s="118"/>
      <c r="TAS263" s="118"/>
      <c r="TAW263" s="118"/>
      <c r="TBA263" s="118"/>
      <c r="TBE263" s="118"/>
      <c r="TBI263" s="118"/>
      <c r="TBM263" s="118"/>
      <c r="TBQ263" s="118"/>
      <c r="TBU263" s="118"/>
      <c r="TBY263" s="118"/>
      <c r="TCC263" s="118"/>
      <c r="TCG263" s="118"/>
      <c r="TCK263" s="118"/>
      <c r="TCO263" s="118"/>
      <c r="TCS263" s="118"/>
      <c r="TCW263" s="118"/>
      <c r="TDA263" s="118"/>
      <c r="TDE263" s="118"/>
      <c r="TDI263" s="118"/>
      <c r="TDM263" s="118"/>
      <c r="TDQ263" s="118"/>
      <c r="TDU263" s="118"/>
      <c r="TDY263" s="118"/>
      <c r="TEC263" s="118"/>
      <c r="TEG263" s="118"/>
      <c r="TEK263" s="118"/>
      <c r="TEO263" s="118"/>
      <c r="TES263" s="118"/>
      <c r="TEW263" s="118"/>
      <c r="TFA263" s="118"/>
      <c r="TFE263" s="118"/>
      <c r="TFI263" s="118"/>
      <c r="TFM263" s="118"/>
      <c r="TFQ263" s="118"/>
      <c r="TFU263" s="118"/>
      <c r="TFY263" s="118"/>
      <c r="TGC263" s="118"/>
      <c r="TGG263" s="118"/>
      <c r="TGK263" s="118"/>
      <c r="TGO263" s="118"/>
      <c r="TGS263" s="118"/>
      <c r="TGW263" s="118"/>
      <c r="THA263" s="118"/>
      <c r="THE263" s="118"/>
      <c r="THI263" s="118"/>
      <c r="THM263" s="118"/>
      <c r="THQ263" s="118"/>
      <c r="THU263" s="118"/>
      <c r="THY263" s="118"/>
      <c r="TIC263" s="118"/>
      <c r="TIG263" s="118"/>
      <c r="TIK263" s="118"/>
      <c r="TIO263" s="118"/>
      <c r="TIS263" s="118"/>
      <c r="TIW263" s="118"/>
      <c r="TJA263" s="118"/>
      <c r="TJE263" s="118"/>
      <c r="TJI263" s="118"/>
      <c r="TJM263" s="118"/>
      <c r="TJQ263" s="118"/>
      <c r="TJU263" s="118"/>
      <c r="TJY263" s="118"/>
      <c r="TKC263" s="118"/>
      <c r="TKG263" s="118"/>
      <c r="TKK263" s="118"/>
      <c r="TKO263" s="118"/>
      <c r="TKS263" s="118"/>
      <c r="TKW263" s="118"/>
      <c r="TLA263" s="118"/>
      <c r="TLE263" s="118"/>
      <c r="TLI263" s="118"/>
      <c r="TLM263" s="118"/>
      <c r="TLQ263" s="118"/>
      <c r="TLU263" s="118"/>
      <c r="TLY263" s="118"/>
      <c r="TMC263" s="118"/>
      <c r="TMG263" s="118"/>
      <c r="TMK263" s="118"/>
      <c r="TMO263" s="118"/>
      <c r="TMS263" s="118"/>
      <c r="TMW263" s="118"/>
      <c r="TNA263" s="118"/>
      <c r="TNE263" s="118"/>
      <c r="TNI263" s="118"/>
      <c r="TNM263" s="118"/>
      <c r="TNQ263" s="118"/>
      <c r="TNU263" s="118"/>
      <c r="TNY263" s="118"/>
      <c r="TOC263" s="118"/>
      <c r="TOG263" s="118"/>
      <c r="TOK263" s="118"/>
      <c r="TOO263" s="118"/>
      <c r="TOS263" s="118"/>
      <c r="TOW263" s="118"/>
      <c r="TPA263" s="118"/>
      <c r="TPE263" s="118"/>
      <c r="TPI263" s="118"/>
      <c r="TPM263" s="118"/>
      <c r="TPQ263" s="118"/>
      <c r="TPU263" s="118"/>
      <c r="TPY263" s="118"/>
      <c r="TQC263" s="118"/>
      <c r="TQG263" s="118"/>
      <c r="TQK263" s="118"/>
      <c r="TQO263" s="118"/>
      <c r="TQS263" s="118"/>
      <c r="TQW263" s="118"/>
      <c r="TRA263" s="118"/>
      <c r="TRE263" s="118"/>
      <c r="TRI263" s="118"/>
      <c r="TRM263" s="118"/>
      <c r="TRQ263" s="118"/>
      <c r="TRU263" s="118"/>
      <c r="TRY263" s="118"/>
      <c r="TSC263" s="118"/>
      <c r="TSG263" s="118"/>
      <c r="TSK263" s="118"/>
      <c r="TSO263" s="118"/>
      <c r="TSS263" s="118"/>
      <c r="TSW263" s="118"/>
      <c r="TTA263" s="118"/>
      <c r="TTE263" s="118"/>
      <c r="TTI263" s="118"/>
      <c r="TTM263" s="118"/>
      <c r="TTQ263" s="118"/>
      <c r="TTU263" s="118"/>
      <c r="TTY263" s="118"/>
      <c r="TUC263" s="118"/>
      <c r="TUG263" s="118"/>
      <c r="TUK263" s="118"/>
      <c r="TUO263" s="118"/>
      <c r="TUS263" s="118"/>
      <c r="TUW263" s="118"/>
      <c r="TVA263" s="118"/>
      <c r="TVE263" s="118"/>
      <c r="TVI263" s="118"/>
      <c r="TVM263" s="118"/>
      <c r="TVQ263" s="118"/>
      <c r="TVU263" s="118"/>
      <c r="TVY263" s="118"/>
      <c r="TWC263" s="118"/>
      <c r="TWG263" s="118"/>
      <c r="TWK263" s="118"/>
      <c r="TWO263" s="118"/>
      <c r="TWS263" s="118"/>
      <c r="TWW263" s="118"/>
      <c r="TXA263" s="118"/>
      <c r="TXE263" s="118"/>
      <c r="TXI263" s="118"/>
      <c r="TXM263" s="118"/>
      <c r="TXQ263" s="118"/>
      <c r="TXU263" s="118"/>
      <c r="TXY263" s="118"/>
      <c r="TYC263" s="118"/>
      <c r="TYG263" s="118"/>
      <c r="TYK263" s="118"/>
      <c r="TYO263" s="118"/>
      <c r="TYS263" s="118"/>
      <c r="TYW263" s="118"/>
      <c r="TZA263" s="118"/>
      <c r="TZE263" s="118"/>
      <c r="TZI263" s="118"/>
      <c r="TZM263" s="118"/>
      <c r="TZQ263" s="118"/>
      <c r="TZU263" s="118"/>
      <c r="TZY263" s="118"/>
      <c r="UAC263" s="118"/>
      <c r="UAG263" s="118"/>
      <c r="UAK263" s="118"/>
      <c r="UAO263" s="118"/>
      <c r="UAS263" s="118"/>
      <c r="UAW263" s="118"/>
      <c r="UBA263" s="118"/>
      <c r="UBE263" s="118"/>
      <c r="UBI263" s="118"/>
      <c r="UBM263" s="118"/>
      <c r="UBQ263" s="118"/>
      <c r="UBU263" s="118"/>
      <c r="UBY263" s="118"/>
      <c r="UCC263" s="118"/>
      <c r="UCG263" s="118"/>
      <c r="UCK263" s="118"/>
      <c r="UCO263" s="118"/>
      <c r="UCS263" s="118"/>
      <c r="UCW263" s="118"/>
      <c r="UDA263" s="118"/>
      <c r="UDE263" s="118"/>
      <c r="UDI263" s="118"/>
      <c r="UDM263" s="118"/>
      <c r="UDQ263" s="118"/>
      <c r="UDU263" s="118"/>
      <c r="UDY263" s="118"/>
      <c r="UEC263" s="118"/>
      <c r="UEG263" s="118"/>
      <c r="UEK263" s="118"/>
      <c r="UEO263" s="118"/>
      <c r="UES263" s="118"/>
      <c r="UEW263" s="118"/>
      <c r="UFA263" s="118"/>
      <c r="UFE263" s="118"/>
      <c r="UFI263" s="118"/>
      <c r="UFM263" s="118"/>
      <c r="UFQ263" s="118"/>
      <c r="UFU263" s="118"/>
      <c r="UFY263" s="118"/>
      <c r="UGC263" s="118"/>
      <c r="UGG263" s="118"/>
      <c r="UGK263" s="118"/>
      <c r="UGO263" s="118"/>
      <c r="UGS263" s="118"/>
      <c r="UGW263" s="118"/>
      <c r="UHA263" s="118"/>
      <c r="UHE263" s="118"/>
      <c r="UHI263" s="118"/>
      <c r="UHM263" s="118"/>
      <c r="UHQ263" s="118"/>
      <c r="UHU263" s="118"/>
      <c r="UHY263" s="118"/>
      <c r="UIC263" s="118"/>
      <c r="UIG263" s="118"/>
      <c r="UIK263" s="118"/>
      <c r="UIO263" s="118"/>
      <c r="UIS263" s="118"/>
      <c r="UIW263" s="118"/>
      <c r="UJA263" s="118"/>
      <c r="UJE263" s="118"/>
      <c r="UJI263" s="118"/>
      <c r="UJM263" s="118"/>
      <c r="UJQ263" s="118"/>
      <c r="UJU263" s="118"/>
      <c r="UJY263" s="118"/>
      <c r="UKC263" s="118"/>
      <c r="UKG263" s="118"/>
      <c r="UKK263" s="118"/>
      <c r="UKO263" s="118"/>
      <c r="UKS263" s="118"/>
      <c r="UKW263" s="118"/>
      <c r="ULA263" s="118"/>
      <c r="ULE263" s="118"/>
      <c r="ULI263" s="118"/>
      <c r="ULM263" s="118"/>
      <c r="ULQ263" s="118"/>
      <c r="ULU263" s="118"/>
      <c r="ULY263" s="118"/>
      <c r="UMC263" s="118"/>
      <c r="UMG263" s="118"/>
      <c r="UMK263" s="118"/>
      <c r="UMO263" s="118"/>
      <c r="UMS263" s="118"/>
      <c r="UMW263" s="118"/>
      <c r="UNA263" s="118"/>
      <c r="UNE263" s="118"/>
      <c r="UNI263" s="118"/>
      <c r="UNM263" s="118"/>
      <c r="UNQ263" s="118"/>
      <c r="UNU263" s="118"/>
      <c r="UNY263" s="118"/>
      <c r="UOC263" s="118"/>
      <c r="UOG263" s="118"/>
      <c r="UOK263" s="118"/>
      <c r="UOO263" s="118"/>
      <c r="UOS263" s="118"/>
      <c r="UOW263" s="118"/>
      <c r="UPA263" s="118"/>
      <c r="UPE263" s="118"/>
      <c r="UPI263" s="118"/>
      <c r="UPM263" s="118"/>
      <c r="UPQ263" s="118"/>
      <c r="UPU263" s="118"/>
      <c r="UPY263" s="118"/>
      <c r="UQC263" s="118"/>
      <c r="UQG263" s="118"/>
      <c r="UQK263" s="118"/>
      <c r="UQO263" s="118"/>
      <c r="UQS263" s="118"/>
      <c r="UQW263" s="118"/>
      <c r="URA263" s="118"/>
      <c r="URE263" s="118"/>
      <c r="URI263" s="118"/>
      <c r="URM263" s="118"/>
      <c r="URQ263" s="118"/>
      <c r="URU263" s="118"/>
      <c r="URY263" s="118"/>
      <c r="USC263" s="118"/>
      <c r="USG263" s="118"/>
      <c r="USK263" s="118"/>
      <c r="USO263" s="118"/>
      <c r="USS263" s="118"/>
      <c r="USW263" s="118"/>
      <c r="UTA263" s="118"/>
      <c r="UTE263" s="118"/>
      <c r="UTI263" s="118"/>
      <c r="UTM263" s="118"/>
      <c r="UTQ263" s="118"/>
      <c r="UTU263" s="118"/>
      <c r="UTY263" s="118"/>
      <c r="UUC263" s="118"/>
      <c r="UUG263" s="118"/>
      <c r="UUK263" s="118"/>
      <c r="UUO263" s="118"/>
      <c r="UUS263" s="118"/>
      <c r="UUW263" s="118"/>
      <c r="UVA263" s="118"/>
      <c r="UVE263" s="118"/>
      <c r="UVI263" s="118"/>
      <c r="UVM263" s="118"/>
      <c r="UVQ263" s="118"/>
      <c r="UVU263" s="118"/>
      <c r="UVY263" s="118"/>
      <c r="UWC263" s="118"/>
      <c r="UWG263" s="118"/>
      <c r="UWK263" s="118"/>
      <c r="UWO263" s="118"/>
      <c r="UWS263" s="118"/>
      <c r="UWW263" s="118"/>
      <c r="UXA263" s="118"/>
      <c r="UXE263" s="118"/>
      <c r="UXI263" s="118"/>
      <c r="UXM263" s="118"/>
      <c r="UXQ263" s="118"/>
      <c r="UXU263" s="118"/>
      <c r="UXY263" s="118"/>
      <c r="UYC263" s="118"/>
      <c r="UYG263" s="118"/>
      <c r="UYK263" s="118"/>
      <c r="UYO263" s="118"/>
      <c r="UYS263" s="118"/>
      <c r="UYW263" s="118"/>
      <c r="UZA263" s="118"/>
      <c r="UZE263" s="118"/>
      <c r="UZI263" s="118"/>
      <c r="UZM263" s="118"/>
      <c r="UZQ263" s="118"/>
      <c r="UZU263" s="118"/>
      <c r="UZY263" s="118"/>
      <c r="VAC263" s="118"/>
      <c r="VAG263" s="118"/>
      <c r="VAK263" s="118"/>
      <c r="VAO263" s="118"/>
      <c r="VAS263" s="118"/>
      <c r="VAW263" s="118"/>
      <c r="VBA263" s="118"/>
      <c r="VBE263" s="118"/>
      <c r="VBI263" s="118"/>
      <c r="VBM263" s="118"/>
      <c r="VBQ263" s="118"/>
      <c r="VBU263" s="118"/>
      <c r="VBY263" s="118"/>
      <c r="VCC263" s="118"/>
      <c r="VCG263" s="118"/>
      <c r="VCK263" s="118"/>
      <c r="VCO263" s="118"/>
      <c r="VCS263" s="118"/>
      <c r="VCW263" s="118"/>
      <c r="VDA263" s="118"/>
      <c r="VDE263" s="118"/>
      <c r="VDI263" s="118"/>
      <c r="VDM263" s="118"/>
      <c r="VDQ263" s="118"/>
      <c r="VDU263" s="118"/>
      <c r="VDY263" s="118"/>
      <c r="VEC263" s="118"/>
      <c r="VEG263" s="118"/>
      <c r="VEK263" s="118"/>
      <c r="VEO263" s="118"/>
      <c r="VES263" s="118"/>
      <c r="VEW263" s="118"/>
      <c r="VFA263" s="118"/>
      <c r="VFE263" s="118"/>
      <c r="VFI263" s="118"/>
      <c r="VFM263" s="118"/>
      <c r="VFQ263" s="118"/>
      <c r="VFU263" s="118"/>
      <c r="VFY263" s="118"/>
      <c r="VGC263" s="118"/>
      <c r="VGG263" s="118"/>
      <c r="VGK263" s="118"/>
      <c r="VGO263" s="118"/>
      <c r="VGS263" s="118"/>
      <c r="VGW263" s="118"/>
      <c r="VHA263" s="118"/>
      <c r="VHE263" s="118"/>
      <c r="VHI263" s="118"/>
      <c r="VHM263" s="118"/>
      <c r="VHQ263" s="118"/>
      <c r="VHU263" s="118"/>
      <c r="VHY263" s="118"/>
      <c r="VIC263" s="118"/>
      <c r="VIG263" s="118"/>
      <c r="VIK263" s="118"/>
      <c r="VIO263" s="118"/>
      <c r="VIS263" s="118"/>
      <c r="VIW263" s="118"/>
      <c r="VJA263" s="118"/>
      <c r="VJE263" s="118"/>
      <c r="VJI263" s="118"/>
      <c r="VJM263" s="118"/>
      <c r="VJQ263" s="118"/>
      <c r="VJU263" s="118"/>
      <c r="VJY263" s="118"/>
      <c r="VKC263" s="118"/>
      <c r="VKG263" s="118"/>
      <c r="VKK263" s="118"/>
      <c r="VKO263" s="118"/>
      <c r="VKS263" s="118"/>
      <c r="VKW263" s="118"/>
      <c r="VLA263" s="118"/>
      <c r="VLE263" s="118"/>
      <c r="VLI263" s="118"/>
      <c r="VLM263" s="118"/>
      <c r="VLQ263" s="118"/>
      <c r="VLU263" s="118"/>
      <c r="VLY263" s="118"/>
      <c r="VMC263" s="118"/>
      <c r="VMG263" s="118"/>
      <c r="VMK263" s="118"/>
      <c r="VMO263" s="118"/>
      <c r="VMS263" s="118"/>
      <c r="VMW263" s="118"/>
      <c r="VNA263" s="118"/>
      <c r="VNE263" s="118"/>
      <c r="VNI263" s="118"/>
      <c r="VNM263" s="118"/>
      <c r="VNQ263" s="118"/>
      <c r="VNU263" s="118"/>
      <c r="VNY263" s="118"/>
      <c r="VOC263" s="118"/>
      <c r="VOG263" s="118"/>
      <c r="VOK263" s="118"/>
      <c r="VOO263" s="118"/>
      <c r="VOS263" s="118"/>
      <c r="VOW263" s="118"/>
      <c r="VPA263" s="118"/>
      <c r="VPE263" s="118"/>
      <c r="VPI263" s="118"/>
      <c r="VPM263" s="118"/>
      <c r="VPQ263" s="118"/>
      <c r="VPU263" s="118"/>
      <c r="VPY263" s="118"/>
      <c r="VQC263" s="118"/>
      <c r="VQG263" s="118"/>
      <c r="VQK263" s="118"/>
      <c r="VQO263" s="118"/>
      <c r="VQS263" s="118"/>
      <c r="VQW263" s="118"/>
      <c r="VRA263" s="118"/>
      <c r="VRE263" s="118"/>
      <c r="VRI263" s="118"/>
      <c r="VRM263" s="118"/>
      <c r="VRQ263" s="118"/>
      <c r="VRU263" s="118"/>
      <c r="VRY263" s="118"/>
      <c r="VSC263" s="118"/>
      <c r="VSG263" s="118"/>
      <c r="VSK263" s="118"/>
      <c r="VSO263" s="118"/>
      <c r="VSS263" s="118"/>
      <c r="VSW263" s="118"/>
      <c r="VTA263" s="118"/>
      <c r="VTE263" s="118"/>
      <c r="VTI263" s="118"/>
      <c r="VTM263" s="118"/>
      <c r="VTQ263" s="118"/>
      <c r="VTU263" s="118"/>
      <c r="VTY263" s="118"/>
      <c r="VUC263" s="118"/>
      <c r="VUG263" s="118"/>
      <c r="VUK263" s="118"/>
      <c r="VUO263" s="118"/>
      <c r="VUS263" s="118"/>
      <c r="VUW263" s="118"/>
      <c r="VVA263" s="118"/>
      <c r="VVE263" s="118"/>
      <c r="VVI263" s="118"/>
      <c r="VVM263" s="118"/>
      <c r="VVQ263" s="118"/>
      <c r="VVU263" s="118"/>
      <c r="VVY263" s="118"/>
      <c r="VWC263" s="118"/>
      <c r="VWG263" s="118"/>
      <c r="VWK263" s="118"/>
      <c r="VWO263" s="118"/>
      <c r="VWS263" s="118"/>
      <c r="VWW263" s="118"/>
      <c r="VXA263" s="118"/>
      <c r="VXE263" s="118"/>
      <c r="VXI263" s="118"/>
      <c r="VXM263" s="118"/>
      <c r="VXQ263" s="118"/>
      <c r="VXU263" s="118"/>
      <c r="VXY263" s="118"/>
      <c r="VYC263" s="118"/>
      <c r="VYG263" s="118"/>
      <c r="VYK263" s="118"/>
      <c r="VYO263" s="118"/>
      <c r="VYS263" s="118"/>
      <c r="VYW263" s="118"/>
      <c r="VZA263" s="118"/>
      <c r="VZE263" s="118"/>
      <c r="VZI263" s="118"/>
      <c r="VZM263" s="118"/>
      <c r="VZQ263" s="118"/>
      <c r="VZU263" s="118"/>
      <c r="VZY263" s="118"/>
      <c r="WAC263" s="118"/>
      <c r="WAG263" s="118"/>
      <c r="WAK263" s="118"/>
      <c r="WAO263" s="118"/>
      <c r="WAS263" s="118"/>
      <c r="WAW263" s="118"/>
      <c r="WBA263" s="118"/>
      <c r="WBE263" s="118"/>
      <c r="WBI263" s="118"/>
      <c r="WBM263" s="118"/>
      <c r="WBQ263" s="118"/>
      <c r="WBU263" s="118"/>
      <c r="WBY263" s="118"/>
      <c r="WCC263" s="118"/>
      <c r="WCG263" s="118"/>
      <c r="WCK263" s="118"/>
      <c r="WCO263" s="118"/>
      <c r="WCS263" s="118"/>
      <c r="WCW263" s="118"/>
      <c r="WDA263" s="118"/>
      <c r="WDE263" s="118"/>
      <c r="WDI263" s="118"/>
      <c r="WDM263" s="118"/>
      <c r="WDQ263" s="118"/>
      <c r="WDU263" s="118"/>
      <c r="WDY263" s="118"/>
      <c r="WEC263" s="118"/>
      <c r="WEG263" s="118"/>
      <c r="WEK263" s="118"/>
      <c r="WEO263" s="118"/>
      <c r="WES263" s="118"/>
      <c r="WEW263" s="118"/>
      <c r="WFA263" s="118"/>
      <c r="WFE263" s="118"/>
      <c r="WFI263" s="118"/>
      <c r="WFM263" s="118"/>
      <c r="WFQ263" s="118"/>
      <c r="WFU263" s="118"/>
      <c r="WFY263" s="118"/>
      <c r="WGC263" s="118"/>
      <c r="WGG263" s="118"/>
      <c r="WGK263" s="118"/>
      <c r="WGO263" s="118"/>
      <c r="WGS263" s="118"/>
      <c r="WGW263" s="118"/>
      <c r="WHA263" s="118"/>
      <c r="WHE263" s="118"/>
      <c r="WHI263" s="118"/>
      <c r="WHM263" s="118"/>
      <c r="WHQ263" s="118"/>
      <c r="WHU263" s="118"/>
      <c r="WHY263" s="118"/>
      <c r="WIC263" s="118"/>
      <c r="WIG263" s="118"/>
      <c r="WIK263" s="118"/>
      <c r="WIO263" s="118"/>
      <c r="WIS263" s="118"/>
      <c r="WIW263" s="118"/>
      <c r="WJA263" s="118"/>
      <c r="WJE263" s="118"/>
      <c r="WJI263" s="118"/>
      <c r="WJM263" s="118"/>
      <c r="WJQ263" s="118"/>
      <c r="WJU263" s="118"/>
      <c r="WJY263" s="118"/>
      <c r="WKC263" s="118"/>
      <c r="WKG263" s="118"/>
      <c r="WKK263" s="118"/>
      <c r="WKO263" s="118"/>
      <c r="WKS263" s="118"/>
      <c r="WKW263" s="118"/>
      <c r="WLA263" s="118"/>
      <c r="WLE263" s="118"/>
      <c r="WLI263" s="118"/>
      <c r="WLM263" s="118"/>
      <c r="WLQ263" s="118"/>
      <c r="WLU263" s="118"/>
      <c r="WLY263" s="118"/>
      <c r="WMC263" s="118"/>
      <c r="WMG263" s="118"/>
      <c r="WMK263" s="118"/>
      <c r="WMO263" s="118"/>
      <c r="WMS263" s="118"/>
      <c r="WMW263" s="118"/>
      <c r="WNA263" s="118"/>
      <c r="WNE263" s="118"/>
      <c r="WNI263" s="118"/>
      <c r="WNM263" s="118"/>
      <c r="WNQ263" s="118"/>
      <c r="WNU263" s="118"/>
      <c r="WNY263" s="118"/>
      <c r="WOC263" s="118"/>
      <c r="WOG263" s="118"/>
      <c r="WOK263" s="118"/>
      <c r="WOO263" s="118"/>
      <c r="WOS263" s="118"/>
      <c r="WOW263" s="118"/>
      <c r="WPA263" s="118"/>
      <c r="WPE263" s="118"/>
      <c r="WPI263" s="118"/>
      <c r="WPM263" s="118"/>
      <c r="WPQ263" s="118"/>
      <c r="WPU263" s="118"/>
      <c r="WPY263" s="118"/>
      <c r="WQC263" s="118"/>
      <c r="WQG263" s="118"/>
      <c r="WQK263" s="118"/>
      <c r="WQO263" s="118"/>
      <c r="WQS263" s="118"/>
      <c r="WQW263" s="118"/>
      <c r="WRA263" s="118"/>
      <c r="WRE263" s="118"/>
      <c r="WRI263" s="118"/>
      <c r="WRM263" s="118"/>
      <c r="WRQ263" s="118"/>
      <c r="WRU263" s="118"/>
      <c r="WRY263" s="118"/>
      <c r="WSC263" s="118"/>
      <c r="WSG263" s="118"/>
      <c r="WSK263" s="118"/>
      <c r="WSO263" s="118"/>
      <c r="WSS263" s="118"/>
      <c r="WSW263" s="118"/>
      <c r="WTA263" s="118"/>
      <c r="WTE263" s="118"/>
      <c r="WTI263" s="118"/>
      <c r="WTM263" s="118"/>
      <c r="WTQ263" s="118"/>
      <c r="WTU263" s="118"/>
      <c r="WTY263" s="118"/>
      <c r="WUC263" s="118"/>
      <c r="WUG263" s="118"/>
      <c r="WUK263" s="118"/>
      <c r="WUO263" s="118"/>
      <c r="WUS263" s="118"/>
      <c r="WUW263" s="118"/>
      <c r="WVA263" s="118"/>
      <c r="WVE263" s="118"/>
      <c r="WVI263" s="118"/>
      <c r="WVM263" s="118"/>
      <c r="WVQ263" s="118"/>
      <c r="WVU263" s="118"/>
      <c r="WVY263" s="118"/>
      <c r="WWC263" s="118"/>
      <c r="WWG263" s="118"/>
      <c r="WWK263" s="118"/>
      <c r="WWO263" s="118"/>
      <c r="WWS263" s="118"/>
      <c r="WWW263" s="118"/>
      <c r="WXA263" s="118"/>
      <c r="WXE263" s="118"/>
      <c r="WXI263" s="118"/>
      <c r="WXM263" s="118"/>
      <c r="WXQ263" s="118"/>
      <c r="WXU263" s="118"/>
      <c r="WXY263" s="118"/>
      <c r="WYC263" s="118"/>
      <c r="WYG263" s="118"/>
      <c r="WYK263" s="118"/>
      <c r="WYO263" s="118"/>
      <c r="WYS263" s="118"/>
      <c r="WYW263" s="118"/>
      <c r="WZA263" s="118"/>
      <c r="WZE263" s="118"/>
      <c r="WZI263" s="118"/>
      <c r="WZM263" s="118"/>
      <c r="WZQ263" s="118"/>
      <c r="WZU263" s="118"/>
      <c r="WZY263" s="118"/>
      <c r="XAC263" s="118"/>
      <c r="XAG263" s="118"/>
      <c r="XAK263" s="118"/>
      <c r="XAO263" s="118"/>
      <c r="XAS263" s="118"/>
      <c r="XAW263" s="118"/>
      <c r="XBA263" s="118"/>
      <c r="XBE263" s="118"/>
      <c r="XBI263" s="118"/>
      <c r="XBM263" s="118"/>
      <c r="XBQ263" s="118"/>
      <c r="XBU263" s="118"/>
      <c r="XBY263" s="118"/>
      <c r="XCC263" s="118"/>
      <c r="XCG263" s="118"/>
      <c r="XCK263" s="118"/>
      <c r="XCO263" s="118"/>
      <c r="XCS263" s="118"/>
      <c r="XCW263" s="118"/>
      <c r="XDA263" s="118"/>
      <c r="XDE263" s="118"/>
      <c r="XDI263" s="118"/>
      <c r="XDM263" s="118"/>
      <c r="XDQ263" s="118"/>
      <c r="XDU263" s="118"/>
      <c r="XDY263" s="118"/>
      <c r="XEC263" s="118"/>
      <c r="XEG263" s="118"/>
      <c r="XEK263" s="118"/>
      <c r="XEO263" s="118"/>
      <c r="XES263" s="118"/>
      <c r="XEW263" s="118"/>
      <c r="XFA263" s="118"/>
    </row>
    <row r="264" spans="1:1021 1025:2045 2049:3069 3073:4093 4097:5117 5121:6141 6145:7165 7169:8189 8193:9213 9217:10237 10241:11261 11265:12285 12289:13309 13313:14333 14337:15357 15361:16381">
      <c r="C264" s="65" t="s">
        <v>583</v>
      </c>
      <c r="D264" s="162">
        <v>1000000</v>
      </c>
      <c r="E264" s="162">
        <v>966600</v>
      </c>
      <c r="F264" s="162">
        <v>966580</v>
      </c>
    </row>
    <row r="265" spans="1:1021 1025:2045 2049:3069 3073:4093 4097:5117 5121:6141 6145:7165 7169:8189 8193:9213 9217:10237 10241:11261 11265:12285 12289:13309 13313:14333 14337:15357 15361:16381">
      <c r="C265" s="65" t="s">
        <v>584</v>
      </c>
      <c r="D265" s="162">
        <v>450000001</v>
      </c>
      <c r="E265" s="162">
        <v>179999999.5</v>
      </c>
      <c r="F265" s="162">
        <v>65785319.270000003</v>
      </c>
    </row>
    <row r="266" spans="1:1021 1025:2045 2049:3069 3073:4093 4097:5117 5121:6141 6145:7165 7169:8189 8193:9213 9217:10237 10241:11261 11265:12285 12289:13309 13313:14333 14337:15357 15361:16381">
      <c r="C266" s="160" t="s">
        <v>333</v>
      </c>
      <c r="D266" s="161">
        <v>1570957495</v>
      </c>
      <c r="E266" s="161">
        <v>1628134229.76</v>
      </c>
      <c r="F266" s="161">
        <v>928267551.81999981</v>
      </c>
    </row>
    <row r="267" spans="1:1021 1025:2045 2049:3069 3073:4093 4097:5117 5121:6141 6145:7165 7169:8189 8193:9213 9217:10237 10241:11261 11265:12285 12289:13309 13313:14333 14337:15357 15361:16381">
      <c r="C267" s="118" t="s">
        <v>326</v>
      </c>
      <c r="D267" s="162">
        <v>1570957495</v>
      </c>
      <c r="E267" s="162">
        <v>1628134229.76</v>
      </c>
      <c r="F267" s="162">
        <v>928267551.81999981</v>
      </c>
    </row>
    <row r="268" spans="1:1021 1025:2045 2049:3069 3073:4093 4097:5117 5121:6141 6145:7165 7169:8189 8193:9213 9217:10237 10241:11261 11265:12285 12289:13309 13313:14333 14337:15357 15361:16381">
      <c r="C268" s="65" t="s">
        <v>585</v>
      </c>
      <c r="D268" s="162">
        <v>5000000</v>
      </c>
      <c r="E268" s="162">
        <v>5000000</v>
      </c>
      <c r="F268" s="162">
        <v>0</v>
      </c>
    </row>
    <row r="269" spans="1:1021 1025:2045 2049:3069 3073:4093 4097:5117 5121:6141 6145:7165 7169:8189 8193:9213 9217:10237 10241:11261 11265:12285 12289:13309 13313:14333 14337:15357 15361:16381">
      <c r="C269" s="65" t="s">
        <v>586</v>
      </c>
      <c r="D269" s="162">
        <v>1000000000</v>
      </c>
      <c r="E269" s="162">
        <v>1000000000</v>
      </c>
      <c r="F269" s="162">
        <v>635246320.12</v>
      </c>
    </row>
    <row r="270" spans="1:1021 1025:2045 2049:3069 3073:4093 4097:5117 5121:6141 6145:7165 7169:8189 8193:9213 9217:10237 10241:11261 11265:12285 12289:13309 13313:14333 14337:15357 15361:16381">
      <c r="C270" s="65" t="s">
        <v>1877</v>
      </c>
      <c r="D270" s="162">
        <v>0</v>
      </c>
      <c r="E270" s="162">
        <v>13486212.76</v>
      </c>
      <c r="F270" s="162">
        <v>0</v>
      </c>
    </row>
    <row r="271" spans="1:1021 1025:2045 2049:3069 3073:4093 4097:5117 5121:6141 6145:7165 7169:8189 8193:9213 9217:10237 10241:11261 11265:12285 12289:13309 13313:14333 14337:15357 15361:16381">
      <c r="C271" s="65" t="s">
        <v>587</v>
      </c>
      <c r="D271" s="162">
        <v>25000000</v>
      </c>
      <c r="E271" s="162">
        <v>126000000</v>
      </c>
      <c r="F271" s="162">
        <v>6902644.2999999998</v>
      </c>
    </row>
    <row r="272" spans="1:1021 1025:2045 2049:3069 3073:4093 4097:5117 5121:6141 6145:7165 7169:8189 8193:9213 9217:10237 10241:11261 11265:12285 12289:13309 13313:14333 14337:15357 15361:16381">
      <c r="C272" s="65" t="s">
        <v>588</v>
      </c>
      <c r="D272" s="162">
        <v>35000000</v>
      </c>
      <c r="E272" s="162">
        <v>66288504</v>
      </c>
      <c r="F272" s="162">
        <v>18889218.98</v>
      </c>
    </row>
    <row r="273" spans="3:6">
      <c r="C273" s="65" t="s">
        <v>1878</v>
      </c>
      <c r="D273" s="162">
        <v>0</v>
      </c>
      <c r="E273" s="162">
        <v>3100000</v>
      </c>
      <c r="F273" s="162">
        <v>1915389.62</v>
      </c>
    </row>
    <row r="274" spans="3:6">
      <c r="C274" s="65" t="s">
        <v>589</v>
      </c>
      <c r="D274" s="162">
        <v>42776437</v>
      </c>
      <c r="E274" s="162">
        <v>35781503</v>
      </c>
      <c r="F274" s="162">
        <v>35781503</v>
      </c>
    </row>
    <row r="275" spans="3:6">
      <c r="C275" s="65" t="s">
        <v>590</v>
      </c>
      <c r="D275" s="162">
        <v>1256445</v>
      </c>
      <c r="E275" s="162">
        <v>1500000</v>
      </c>
      <c r="F275" s="162">
        <v>0</v>
      </c>
    </row>
    <row r="276" spans="3:6">
      <c r="C276" s="65" t="s">
        <v>591</v>
      </c>
      <c r="D276" s="162">
        <v>2035527</v>
      </c>
      <c r="E276" s="162">
        <v>3500000</v>
      </c>
      <c r="F276" s="162">
        <v>0</v>
      </c>
    </row>
    <row r="277" spans="3:6">
      <c r="C277" s="65" t="s">
        <v>592</v>
      </c>
      <c r="D277" s="162">
        <v>43642562</v>
      </c>
      <c r="E277" s="162">
        <v>29213242</v>
      </c>
      <c r="F277" s="162">
        <v>29212662.809999999</v>
      </c>
    </row>
    <row r="278" spans="3:6">
      <c r="C278" s="65" t="s">
        <v>593</v>
      </c>
      <c r="D278" s="162">
        <v>1615107</v>
      </c>
      <c r="E278" s="162">
        <v>1184438</v>
      </c>
      <c r="F278" s="162">
        <v>0</v>
      </c>
    </row>
    <row r="279" spans="3:6">
      <c r="C279" s="65" t="s">
        <v>594</v>
      </c>
      <c r="D279" s="162">
        <v>65000000</v>
      </c>
      <c r="E279" s="162">
        <v>68642600</v>
      </c>
      <c r="F279" s="162">
        <v>27379302.170000002</v>
      </c>
    </row>
    <row r="280" spans="3:6">
      <c r="C280" s="65" t="s">
        <v>595</v>
      </c>
      <c r="D280" s="162">
        <v>31702983</v>
      </c>
      <c r="E280" s="162">
        <v>25382486</v>
      </c>
      <c r="F280" s="162">
        <v>24975050</v>
      </c>
    </row>
    <row r="281" spans="3:6">
      <c r="C281" s="65" t="s">
        <v>596</v>
      </c>
      <c r="D281" s="162">
        <v>40450972</v>
      </c>
      <c r="E281" s="162">
        <v>32430202</v>
      </c>
      <c r="F281" s="162">
        <v>32200318.920000002</v>
      </c>
    </row>
    <row r="282" spans="3:6">
      <c r="C282" s="65" t="s">
        <v>597</v>
      </c>
      <c r="D282" s="162">
        <v>10928434</v>
      </c>
      <c r="E282" s="162">
        <v>5360137</v>
      </c>
      <c r="F282" s="162">
        <v>0</v>
      </c>
    </row>
    <row r="283" spans="3:6">
      <c r="C283" s="65" t="s">
        <v>1945</v>
      </c>
      <c r="D283" s="162">
        <v>0</v>
      </c>
      <c r="E283" s="162">
        <v>28000000</v>
      </c>
      <c r="F283" s="162">
        <v>11387479.529999999</v>
      </c>
    </row>
    <row r="284" spans="3:6">
      <c r="C284" s="65" t="s">
        <v>598</v>
      </c>
      <c r="D284" s="162">
        <v>10000000</v>
      </c>
      <c r="E284" s="162">
        <v>15000000</v>
      </c>
      <c r="F284" s="162">
        <v>8873913.0899999999</v>
      </c>
    </row>
    <row r="285" spans="3:6">
      <c r="C285" s="65" t="s">
        <v>599</v>
      </c>
      <c r="D285" s="162">
        <v>5000000</v>
      </c>
      <c r="E285" s="162">
        <v>11291442</v>
      </c>
      <c r="F285" s="162">
        <v>7049722.9800000004</v>
      </c>
    </row>
    <row r="286" spans="3:6">
      <c r="C286" s="65" t="s">
        <v>600</v>
      </c>
      <c r="D286" s="162">
        <v>1083448</v>
      </c>
      <c r="E286" s="162">
        <v>652779</v>
      </c>
      <c r="F286" s="162">
        <v>0</v>
      </c>
    </row>
    <row r="287" spans="3:6">
      <c r="C287" s="65" t="s">
        <v>601</v>
      </c>
      <c r="D287" s="162">
        <v>763869</v>
      </c>
      <c r="E287" s="162">
        <v>548534</v>
      </c>
      <c r="F287" s="162">
        <v>0</v>
      </c>
    </row>
    <row r="288" spans="3:6">
      <c r="C288" s="65" t="s">
        <v>602</v>
      </c>
      <c r="D288" s="162">
        <v>1552536</v>
      </c>
      <c r="E288" s="162">
        <v>1121867</v>
      </c>
      <c r="F288" s="162">
        <v>0</v>
      </c>
    </row>
    <row r="289" spans="3:6">
      <c r="C289" s="65" t="s">
        <v>603</v>
      </c>
      <c r="D289" s="162">
        <v>42609614</v>
      </c>
      <c r="E289" s="162">
        <v>116117</v>
      </c>
      <c r="F289" s="162">
        <v>0</v>
      </c>
    </row>
    <row r="290" spans="3:6">
      <c r="C290" s="65" t="s">
        <v>604</v>
      </c>
      <c r="D290" s="162">
        <v>7040167</v>
      </c>
      <c r="E290" s="162">
        <v>0</v>
      </c>
      <c r="F290" s="162">
        <v>0</v>
      </c>
    </row>
    <row r="291" spans="3:6">
      <c r="C291" s="65" t="s">
        <v>605</v>
      </c>
      <c r="D291" s="162">
        <v>30011676</v>
      </c>
      <c r="E291" s="162">
        <v>22768189</v>
      </c>
      <c r="F291" s="162">
        <v>18401981</v>
      </c>
    </row>
    <row r="292" spans="3:6">
      <c r="C292" s="65" t="s">
        <v>606</v>
      </c>
      <c r="D292" s="162">
        <v>168487718</v>
      </c>
      <c r="E292" s="162">
        <v>131765977</v>
      </c>
      <c r="F292" s="162">
        <v>70052045.299999997</v>
      </c>
    </row>
    <row r="293" spans="3:6">
      <c r="C293" s="160" t="s">
        <v>334</v>
      </c>
      <c r="D293" s="161">
        <v>2226093904</v>
      </c>
      <c r="E293" s="161">
        <v>3591433994.52</v>
      </c>
      <c r="F293" s="161">
        <v>2436545277.1800003</v>
      </c>
    </row>
    <row r="294" spans="3:6">
      <c r="C294" s="118" t="s">
        <v>326</v>
      </c>
      <c r="D294" s="162">
        <v>1744361889</v>
      </c>
      <c r="E294" s="162">
        <v>3009570656.52</v>
      </c>
      <c r="F294" s="162">
        <v>2298098236.0800004</v>
      </c>
    </row>
    <row r="295" spans="3:6">
      <c r="C295" s="65" t="s">
        <v>607</v>
      </c>
      <c r="D295" s="162">
        <v>5000000</v>
      </c>
      <c r="E295" s="162">
        <v>5000000</v>
      </c>
      <c r="F295" s="162">
        <v>0</v>
      </c>
    </row>
    <row r="296" spans="3:6">
      <c r="C296" s="65" t="s">
        <v>608</v>
      </c>
      <c r="D296" s="162">
        <v>43219709</v>
      </c>
      <c r="E296" s="162">
        <v>15058724</v>
      </c>
      <c r="F296" s="162">
        <v>0</v>
      </c>
    </row>
    <row r="297" spans="3:6">
      <c r="C297" s="65" t="s">
        <v>609</v>
      </c>
      <c r="D297" s="162">
        <v>2025413</v>
      </c>
      <c r="E297" s="162">
        <v>1379409</v>
      </c>
      <c r="F297" s="162">
        <v>0</v>
      </c>
    </row>
    <row r="298" spans="3:6">
      <c r="C298" s="65" t="s">
        <v>610</v>
      </c>
      <c r="D298" s="162">
        <v>10000000</v>
      </c>
      <c r="E298" s="162">
        <v>15013104</v>
      </c>
      <c r="F298" s="162">
        <v>0</v>
      </c>
    </row>
    <row r="299" spans="3:6">
      <c r="C299" s="65" t="s">
        <v>611</v>
      </c>
      <c r="D299" s="162">
        <v>3181309</v>
      </c>
      <c r="E299" s="162">
        <v>2965974</v>
      </c>
      <c r="F299" s="162">
        <v>0</v>
      </c>
    </row>
    <row r="300" spans="3:6">
      <c r="C300" s="65" t="s">
        <v>612</v>
      </c>
      <c r="D300" s="162">
        <v>8367524</v>
      </c>
      <c r="E300" s="162">
        <v>2314592.36</v>
      </c>
      <c r="F300" s="162">
        <v>2201236.2400000002</v>
      </c>
    </row>
    <row r="301" spans="3:6">
      <c r="C301" s="65" t="s">
        <v>613</v>
      </c>
      <c r="D301" s="162">
        <v>12214957</v>
      </c>
      <c r="E301" s="162">
        <v>12214957</v>
      </c>
      <c r="F301" s="162">
        <v>0</v>
      </c>
    </row>
    <row r="302" spans="3:6">
      <c r="C302" s="65" t="s">
        <v>614</v>
      </c>
      <c r="D302" s="162">
        <v>11951551</v>
      </c>
      <c r="E302" s="162">
        <v>24445747</v>
      </c>
      <c r="F302" s="162">
        <v>4425000</v>
      </c>
    </row>
    <row r="303" spans="3:6">
      <c r="C303" s="65" t="s">
        <v>615</v>
      </c>
      <c r="D303" s="162">
        <v>31844312</v>
      </c>
      <c r="E303" s="162">
        <v>10844312</v>
      </c>
      <c r="F303" s="162">
        <v>1426504.85</v>
      </c>
    </row>
    <row r="304" spans="3:6">
      <c r="C304" s="65" t="s">
        <v>616</v>
      </c>
      <c r="D304" s="162">
        <v>24467133</v>
      </c>
      <c r="E304" s="162">
        <v>28367133</v>
      </c>
      <c r="F304" s="162">
        <v>0</v>
      </c>
    </row>
    <row r="305" spans="3:6">
      <c r="C305" s="65" t="s">
        <v>617</v>
      </c>
      <c r="D305" s="162">
        <v>50000000</v>
      </c>
      <c r="E305" s="162">
        <v>90781969.909999996</v>
      </c>
      <c r="F305" s="162">
        <v>77993437.969999999</v>
      </c>
    </row>
    <row r="306" spans="3:6">
      <c r="C306" s="65" t="s">
        <v>618</v>
      </c>
      <c r="D306" s="162">
        <v>0</v>
      </c>
      <c r="E306" s="162">
        <v>22074151.359999999</v>
      </c>
      <c r="F306" s="162">
        <v>16161488.539999999</v>
      </c>
    </row>
    <row r="307" spans="3:6">
      <c r="C307" s="65" t="s">
        <v>619</v>
      </c>
      <c r="D307" s="162">
        <v>38141743</v>
      </c>
      <c r="E307" s="162">
        <v>27247115</v>
      </c>
      <c r="F307" s="162">
        <v>22397050.969999999</v>
      </c>
    </row>
    <row r="308" spans="3:6">
      <c r="C308" s="65" t="s">
        <v>620</v>
      </c>
      <c r="D308" s="162">
        <v>31500968</v>
      </c>
      <c r="E308" s="162">
        <v>24608667</v>
      </c>
      <c r="F308" s="162">
        <v>19887500</v>
      </c>
    </row>
    <row r="309" spans="3:6">
      <c r="C309" s="65" t="s">
        <v>621</v>
      </c>
      <c r="D309" s="162">
        <v>2355166</v>
      </c>
      <c r="E309" s="162">
        <v>6643827</v>
      </c>
      <c r="F309" s="162">
        <v>5214524.8600000003</v>
      </c>
    </row>
    <row r="310" spans="3:6">
      <c r="C310" s="65" t="s">
        <v>622</v>
      </c>
      <c r="D310" s="162">
        <v>5000000</v>
      </c>
      <c r="E310" s="162">
        <v>2000000</v>
      </c>
      <c r="F310" s="162">
        <v>0</v>
      </c>
    </row>
    <row r="311" spans="3:6">
      <c r="C311" s="65" t="s">
        <v>623</v>
      </c>
      <c r="D311" s="162">
        <v>8311329</v>
      </c>
      <c r="E311" s="162">
        <v>7665325</v>
      </c>
      <c r="F311" s="162">
        <v>774500.8</v>
      </c>
    </row>
    <row r="312" spans="3:6">
      <c r="C312" s="65" t="s">
        <v>624</v>
      </c>
      <c r="D312" s="162">
        <v>4224748</v>
      </c>
      <c r="E312" s="162">
        <v>3578744</v>
      </c>
      <c r="F312" s="162">
        <v>1365610.61</v>
      </c>
    </row>
    <row r="313" spans="3:6">
      <c r="C313" s="65" t="s">
        <v>625</v>
      </c>
      <c r="D313" s="162">
        <v>8311369</v>
      </c>
      <c r="E313" s="162">
        <v>2649538</v>
      </c>
      <c r="F313" s="162">
        <v>281112.08</v>
      </c>
    </row>
    <row r="314" spans="3:6">
      <c r="C314" s="65" t="s">
        <v>1912</v>
      </c>
      <c r="D314" s="162">
        <v>0</v>
      </c>
      <c r="E314" s="162">
        <v>2600000</v>
      </c>
      <c r="F314" s="162">
        <v>1044496.98</v>
      </c>
    </row>
    <row r="315" spans="3:6">
      <c r="C315" s="65" t="s">
        <v>626</v>
      </c>
      <c r="D315" s="162">
        <v>3026487</v>
      </c>
      <c r="E315" s="162">
        <v>112445.6</v>
      </c>
      <c r="F315" s="162">
        <v>0</v>
      </c>
    </row>
    <row r="316" spans="3:6">
      <c r="C316" s="65" t="s">
        <v>627</v>
      </c>
      <c r="D316" s="162">
        <v>3026487</v>
      </c>
      <c r="E316" s="162">
        <v>112445.6</v>
      </c>
      <c r="F316" s="162">
        <v>0</v>
      </c>
    </row>
    <row r="317" spans="3:6">
      <c r="C317" s="65" t="s">
        <v>628</v>
      </c>
      <c r="D317" s="162">
        <v>3448179</v>
      </c>
      <c r="E317" s="162">
        <v>112086.99</v>
      </c>
      <c r="F317" s="162">
        <v>0</v>
      </c>
    </row>
    <row r="318" spans="3:6">
      <c r="C318" s="65" t="s">
        <v>629</v>
      </c>
      <c r="D318" s="162">
        <v>27191764</v>
      </c>
      <c r="E318" s="162">
        <v>15736243</v>
      </c>
      <c r="F318" s="162">
        <v>1518509.93</v>
      </c>
    </row>
    <row r="319" spans="3:6">
      <c r="C319" s="65" t="s">
        <v>630</v>
      </c>
      <c r="D319" s="162">
        <v>5879038</v>
      </c>
      <c r="E319" s="162">
        <v>5448369</v>
      </c>
      <c r="F319" s="162">
        <v>0</v>
      </c>
    </row>
    <row r="320" spans="3:6">
      <c r="C320" s="65" t="s">
        <v>631</v>
      </c>
      <c r="D320" s="162">
        <v>5879038</v>
      </c>
      <c r="E320" s="162">
        <v>5448369</v>
      </c>
      <c r="F320" s="162">
        <v>0</v>
      </c>
    </row>
    <row r="321" spans="3:6">
      <c r="C321" s="65" t="s">
        <v>632</v>
      </c>
      <c r="D321" s="162">
        <v>42655051</v>
      </c>
      <c r="E321" s="162">
        <v>24595659.649999999</v>
      </c>
      <c r="F321" s="162">
        <v>24595022.34</v>
      </c>
    </row>
    <row r="322" spans="3:6">
      <c r="C322" s="65" t="s">
        <v>633</v>
      </c>
      <c r="D322" s="162">
        <v>8722081</v>
      </c>
      <c r="E322" s="162">
        <v>7860742</v>
      </c>
      <c r="F322" s="162">
        <v>0</v>
      </c>
    </row>
    <row r="323" spans="3:6">
      <c r="C323" s="65" t="s">
        <v>634</v>
      </c>
      <c r="D323" s="162">
        <v>3448179</v>
      </c>
      <c r="E323" s="162">
        <v>2802175</v>
      </c>
      <c r="F323" s="162">
        <v>0</v>
      </c>
    </row>
    <row r="324" spans="3:6">
      <c r="C324" s="65" t="s">
        <v>635</v>
      </c>
      <c r="D324" s="162">
        <v>9542834</v>
      </c>
      <c r="E324" s="162">
        <v>4312877</v>
      </c>
      <c r="F324" s="162">
        <v>0</v>
      </c>
    </row>
    <row r="325" spans="3:6">
      <c r="C325" s="65" t="s">
        <v>636</v>
      </c>
      <c r="D325" s="162">
        <v>4550604</v>
      </c>
      <c r="E325" s="162">
        <v>111238.07</v>
      </c>
      <c r="F325" s="162">
        <v>0</v>
      </c>
    </row>
    <row r="326" spans="3:6">
      <c r="C326" s="65" t="s">
        <v>637</v>
      </c>
      <c r="D326" s="162">
        <v>20000000</v>
      </c>
      <c r="E326" s="162">
        <v>50000000</v>
      </c>
      <c r="F326" s="162">
        <v>45000000</v>
      </c>
    </row>
    <row r="327" spans="3:6">
      <c r="C327" s="65" t="s">
        <v>638</v>
      </c>
      <c r="D327" s="162">
        <v>13139317</v>
      </c>
      <c r="E327" s="162">
        <v>106625.73</v>
      </c>
      <c r="F327" s="162">
        <v>0</v>
      </c>
    </row>
    <row r="328" spans="3:6">
      <c r="C328" s="65" t="s">
        <v>639</v>
      </c>
      <c r="D328" s="162">
        <v>40000000</v>
      </c>
      <c r="E328" s="162">
        <v>193070268</v>
      </c>
      <c r="F328" s="162">
        <v>165013032.53999999</v>
      </c>
    </row>
    <row r="329" spans="3:6">
      <c r="C329" s="65" t="s">
        <v>640</v>
      </c>
      <c r="D329" s="162">
        <v>30000000</v>
      </c>
      <c r="E329" s="162">
        <v>251303374</v>
      </c>
      <c r="F329" s="162">
        <v>241726017.44</v>
      </c>
    </row>
    <row r="330" spans="3:6">
      <c r="C330" s="65" t="s">
        <v>641</v>
      </c>
      <c r="D330" s="162">
        <v>7286083</v>
      </c>
      <c r="E330" s="162">
        <v>3427707.08</v>
      </c>
      <c r="F330" s="162">
        <v>0</v>
      </c>
    </row>
    <row r="331" spans="3:6">
      <c r="C331" s="65" t="s">
        <v>642</v>
      </c>
      <c r="D331" s="162">
        <v>6021071</v>
      </c>
      <c r="E331" s="162">
        <v>5590402</v>
      </c>
      <c r="F331" s="162">
        <v>0</v>
      </c>
    </row>
    <row r="332" spans="3:6">
      <c r="C332" s="65" t="s">
        <v>643</v>
      </c>
      <c r="D332" s="162">
        <v>10000000</v>
      </c>
      <c r="E332" s="162">
        <v>7500000</v>
      </c>
      <c r="F332" s="162">
        <v>5000000</v>
      </c>
    </row>
    <row r="333" spans="3:6">
      <c r="C333" s="65" t="s">
        <v>644</v>
      </c>
      <c r="D333" s="162">
        <v>15376092</v>
      </c>
      <c r="E333" s="162">
        <v>13526961</v>
      </c>
      <c r="F333" s="162">
        <v>0</v>
      </c>
    </row>
    <row r="334" spans="3:6">
      <c r="C334" s="65" t="s">
        <v>645</v>
      </c>
      <c r="D334" s="162">
        <v>5103175</v>
      </c>
      <c r="E334" s="162">
        <v>102643.82</v>
      </c>
      <c r="F334" s="162">
        <v>0</v>
      </c>
    </row>
    <row r="335" spans="3:6">
      <c r="C335" s="65" t="s">
        <v>646</v>
      </c>
      <c r="D335" s="162">
        <v>75940047</v>
      </c>
      <c r="E335" s="162">
        <v>32143047</v>
      </c>
      <c r="F335" s="162">
        <v>31430326.199999999</v>
      </c>
    </row>
    <row r="336" spans="3:6">
      <c r="C336" s="65" t="s">
        <v>647</v>
      </c>
      <c r="D336" s="162">
        <v>7330508</v>
      </c>
      <c r="E336" s="162">
        <v>103497.58</v>
      </c>
      <c r="F336" s="162">
        <v>0</v>
      </c>
    </row>
    <row r="337" spans="3:6">
      <c r="C337" s="65" t="s">
        <v>648</v>
      </c>
      <c r="D337" s="162">
        <v>7330508</v>
      </c>
      <c r="E337" s="162">
        <v>3449919.58</v>
      </c>
      <c r="F337" s="162">
        <v>0</v>
      </c>
    </row>
    <row r="338" spans="3:6">
      <c r="C338" s="65" t="s">
        <v>649</v>
      </c>
      <c r="D338" s="162">
        <v>761695</v>
      </c>
      <c r="E338" s="162">
        <v>109272</v>
      </c>
      <c r="F338" s="162">
        <v>0</v>
      </c>
    </row>
    <row r="339" spans="3:6">
      <c r="C339" s="65" t="s">
        <v>650</v>
      </c>
      <c r="D339" s="162">
        <v>761695</v>
      </c>
      <c r="E339" s="162">
        <v>109272</v>
      </c>
      <c r="F339" s="162">
        <v>0</v>
      </c>
    </row>
    <row r="340" spans="3:6">
      <c r="C340" s="65" t="s">
        <v>651</v>
      </c>
      <c r="D340" s="162">
        <v>1384399</v>
      </c>
      <c r="E340" s="162">
        <v>104910</v>
      </c>
      <c r="F340" s="162">
        <v>0</v>
      </c>
    </row>
    <row r="341" spans="3:6">
      <c r="C341" s="65" t="s">
        <v>652</v>
      </c>
      <c r="D341" s="162">
        <v>0</v>
      </c>
      <c r="E341" s="162">
        <v>3185158.6599999997</v>
      </c>
      <c r="F341" s="162">
        <v>2995401.4</v>
      </c>
    </row>
    <row r="342" spans="3:6">
      <c r="C342" s="65" t="s">
        <v>653</v>
      </c>
      <c r="D342" s="162">
        <v>761695</v>
      </c>
      <c r="E342" s="162">
        <v>109272</v>
      </c>
      <c r="F342" s="162">
        <v>0</v>
      </c>
    </row>
    <row r="343" spans="3:6">
      <c r="C343" s="65" t="s">
        <v>654</v>
      </c>
      <c r="D343" s="162">
        <v>7233108</v>
      </c>
      <c r="E343" s="162">
        <v>102036.58</v>
      </c>
      <c r="F343" s="162">
        <v>0</v>
      </c>
    </row>
    <row r="344" spans="3:6">
      <c r="C344" s="65" t="s">
        <v>655</v>
      </c>
      <c r="D344" s="162">
        <v>12167387</v>
      </c>
      <c r="E344" s="162">
        <v>115213.43</v>
      </c>
      <c r="F344" s="162">
        <v>0</v>
      </c>
    </row>
    <row r="345" spans="3:6">
      <c r="C345" s="65" t="s">
        <v>656</v>
      </c>
      <c r="D345" s="162">
        <v>10000000</v>
      </c>
      <c r="E345" s="162">
        <v>0</v>
      </c>
      <c r="F345" s="162">
        <v>0</v>
      </c>
    </row>
    <row r="346" spans="3:6">
      <c r="C346" s="65" t="s">
        <v>657</v>
      </c>
      <c r="D346" s="162">
        <v>53185650</v>
      </c>
      <c r="E346" s="162">
        <v>43099428</v>
      </c>
      <c r="F346" s="162">
        <v>39371313</v>
      </c>
    </row>
    <row r="347" spans="3:6">
      <c r="C347" s="65" t="s">
        <v>658</v>
      </c>
      <c r="D347" s="162">
        <v>12167387</v>
      </c>
      <c r="E347" s="162">
        <v>115213.43</v>
      </c>
      <c r="F347" s="162">
        <v>0</v>
      </c>
    </row>
    <row r="348" spans="3:6">
      <c r="C348" s="65" t="s">
        <v>659</v>
      </c>
      <c r="D348" s="162">
        <v>12167387</v>
      </c>
      <c r="E348" s="162">
        <v>115213.43</v>
      </c>
      <c r="F348" s="162">
        <v>0</v>
      </c>
    </row>
    <row r="349" spans="3:6">
      <c r="C349" s="65" t="s">
        <v>660</v>
      </c>
      <c r="D349" s="162">
        <v>5098639</v>
      </c>
      <c r="E349" s="162">
        <v>102549.22</v>
      </c>
      <c r="F349" s="162">
        <v>0</v>
      </c>
    </row>
    <row r="350" spans="3:6">
      <c r="C350" s="65" t="s">
        <v>661</v>
      </c>
      <c r="D350" s="162">
        <v>20929582</v>
      </c>
      <c r="E350" s="162">
        <v>425227</v>
      </c>
      <c r="F350" s="162">
        <v>0</v>
      </c>
    </row>
    <row r="351" spans="3:6">
      <c r="C351" s="65" t="s">
        <v>662</v>
      </c>
      <c r="D351" s="162">
        <v>5098639</v>
      </c>
      <c r="E351" s="162">
        <v>102549.22</v>
      </c>
      <c r="F351" s="162">
        <v>0</v>
      </c>
    </row>
    <row r="352" spans="3:6">
      <c r="C352" s="65" t="s">
        <v>663</v>
      </c>
      <c r="D352" s="162">
        <v>5098639</v>
      </c>
      <c r="E352" s="162">
        <v>102549.22</v>
      </c>
      <c r="F352" s="162">
        <v>0</v>
      </c>
    </row>
    <row r="353" spans="1:1021 1025:2045 2049:3069 3073:4093 4097:5117 5121:6141 6145:7165 7169:8189 8193:9213 9217:10237 10241:11261 11265:12285 12289:13309 13313:14333 14337:15357 15361:16381">
      <c r="C353" s="65" t="s">
        <v>664</v>
      </c>
      <c r="D353" s="162">
        <v>361715383</v>
      </c>
      <c r="E353" s="162">
        <v>1435342112.8299999</v>
      </c>
      <c r="F353" s="162">
        <v>1335474482.0400002</v>
      </c>
    </row>
    <row r="354" spans="1:1021 1025:2045 2049:3069 3073:4093 4097:5117 5121:6141 6145:7165 7169:8189 8193:9213 9217:10237 10241:11261 11265:12285 12289:13309 13313:14333 14337:15357 15361:16381">
      <c r="C354" s="65" t="s">
        <v>665</v>
      </c>
      <c r="D354" s="162">
        <v>8572349</v>
      </c>
      <c r="E354" s="162">
        <v>4572349</v>
      </c>
      <c r="F354" s="162">
        <v>0</v>
      </c>
    </row>
    <row r="355" spans="1:1021 1025:2045 2049:3069 3073:4093 4097:5117 5121:6141 6145:7165 7169:8189 8193:9213 9217:10237 10241:11261 11265:12285 12289:13309 13313:14333 14337:15357 15361:16381">
      <c r="C355" s="65" t="s">
        <v>1879</v>
      </c>
      <c r="D355" s="162">
        <v>0</v>
      </c>
      <c r="E355" s="162">
        <v>2000000</v>
      </c>
      <c r="F355" s="162">
        <v>0</v>
      </c>
    </row>
    <row r="356" spans="1:1021 1025:2045 2049:3069 3073:4093 4097:5117 5121:6141 6145:7165 7169:8189 8193:9213 9217:10237 10241:11261 11265:12285 12289:13309 13313:14333 14337:15357 15361:16381">
      <c r="C356" s="65" t="s">
        <v>666</v>
      </c>
      <c r="D356" s="162">
        <v>45982468</v>
      </c>
      <c r="E356" s="162">
        <v>208224370</v>
      </c>
      <c r="F356" s="162">
        <v>38136987.049999997</v>
      </c>
    </row>
    <row r="357" spans="1:1021 1025:2045 2049:3069 3073:4093 4097:5117 5121:6141 6145:7165 7169:8189 8193:9213 9217:10237 10241:11261 11265:12285 12289:13309 13313:14333 14337:15357 15361:16381">
      <c r="C357" s="65" t="s">
        <v>667</v>
      </c>
      <c r="D357" s="162">
        <v>41691694</v>
      </c>
      <c r="E357" s="162">
        <v>30298185</v>
      </c>
      <c r="F357" s="162">
        <v>29751911.449999999</v>
      </c>
    </row>
    <row r="358" spans="1:1021 1025:2045 2049:3069 3073:4093 4097:5117 5121:6141 6145:7165 7169:8189 8193:9213 9217:10237 10241:11261 11265:12285 12289:13309 13313:14333 14337:15357 15361:16381">
      <c r="C358" s="65" t="s">
        <v>668</v>
      </c>
      <c r="D358" s="162">
        <v>4120000</v>
      </c>
      <c r="E358" s="162">
        <v>311068.56</v>
      </c>
      <c r="F358" s="162">
        <v>0</v>
      </c>
    </row>
    <row r="359" spans="1:1021 1025:2045 2049:3069 3073:4093 4097:5117 5121:6141 6145:7165 7169:8189 8193:9213 9217:10237 10241:11261 11265:12285 12289:13309 13313:14333 14337:15357 15361:16381">
      <c r="C359" s="65" t="s">
        <v>669</v>
      </c>
      <c r="D359" s="162">
        <v>105141182</v>
      </c>
      <c r="E359" s="162">
        <v>75792822</v>
      </c>
      <c r="F359" s="162">
        <v>56989766.619999997</v>
      </c>
    </row>
    <row r="360" spans="1:1021 1025:2045 2049:3069 3073:4093 4097:5117 5121:6141 6145:7165 7169:8189 8193:9213 9217:10237 10241:11261 11265:12285 12289:13309 13313:14333 14337:15357 15361:16381">
      <c r="C360" s="65" t="s">
        <v>670</v>
      </c>
      <c r="D360" s="162">
        <v>1000000</v>
      </c>
      <c r="E360" s="162">
        <v>0</v>
      </c>
      <c r="F360" s="162">
        <v>0</v>
      </c>
    </row>
    <row r="361" spans="1:1021 1025:2045 2049:3069 3073:4093 4097:5117 5121:6141 6145:7165 7169:8189 8193:9213 9217:10237 10241:11261 11265:12285 12289:13309 13313:14333 14337:15357 15361:16381">
      <c r="C361" s="65" t="s">
        <v>671</v>
      </c>
      <c r="D361" s="162">
        <v>40000000</v>
      </c>
      <c r="E361" s="162">
        <v>35177341.609999999</v>
      </c>
      <c r="F361" s="162">
        <v>35177341.609999999</v>
      </c>
    </row>
    <row r="362" spans="1:1021 1025:2045 2049:3069 3073:4093 4097:5117 5121:6141 6145:7165 7169:8189 8193:9213 9217:10237 10241:11261 11265:12285 12289:13309 13313:14333 14337:15357 15361:16381">
      <c r="C362" s="65" t="s">
        <v>672</v>
      </c>
      <c r="D362" s="162">
        <v>58295592</v>
      </c>
      <c r="E362" s="162">
        <v>19923262</v>
      </c>
      <c r="F362" s="162">
        <v>0</v>
      </c>
    </row>
    <row r="363" spans="1:1021 1025:2045 2049:3069 3073:4093 4097:5117 5121:6141 6145:7165 7169:8189 8193:9213 9217:10237 10241:11261 11265:12285 12289:13309 13313:14333 14337:15357 15361:16381">
      <c r="C363" s="65" t="s">
        <v>673</v>
      </c>
      <c r="D363" s="162">
        <v>30074683</v>
      </c>
      <c r="E363" s="162">
        <v>12000000</v>
      </c>
      <c r="F363" s="162">
        <v>0</v>
      </c>
    </row>
    <row r="364" spans="1:1021 1025:2045 2049:3069 3073:4093 4097:5117 5121:6141 6145:7165 7169:8189 8193:9213 9217:10237 10241:11261 11265:12285 12289:13309 13313:14333 14337:15357 15361:16381">
      <c r="C364" s="65" t="s">
        <v>674</v>
      </c>
      <c r="D364" s="162">
        <v>33000000</v>
      </c>
      <c r="E364" s="162">
        <v>12000000</v>
      </c>
      <c r="F364" s="162">
        <v>0</v>
      </c>
    </row>
    <row r="365" spans="1:1021 1025:2045 2049:3069 3073:4093 4097:5117 5121:6141 6145:7165 7169:8189 8193:9213 9217:10237 10241:11261 11265:12285 12289:13309 13313:14333 14337:15357 15361:16381">
      <c r="C365" s="65" t="s">
        <v>675</v>
      </c>
      <c r="D365" s="162">
        <v>129753211</v>
      </c>
      <c r="E365" s="162">
        <v>125665550</v>
      </c>
      <c r="F365" s="162">
        <v>35500000</v>
      </c>
    </row>
    <row r="366" spans="1:1021 1025:2045 2049:3069 3073:4093 4097:5117 5121:6141 6145:7165 7169:8189 8193:9213 9217:10237 10241:11261 11265:12285 12289:13309 13313:14333 14337:15357 15361:16381">
      <c r="C366" s="65" t="s">
        <v>676</v>
      </c>
      <c r="D366" s="162">
        <v>0</v>
      </c>
      <c r="E366" s="162">
        <v>1000000</v>
      </c>
      <c r="F366" s="162">
        <v>0</v>
      </c>
    </row>
    <row r="367" spans="1:1021 1025:2045 2049:3069 3073:4093 4097:5117 5121:6141 6145:7165 7169:8189 8193:9213 9217:10237 10241:11261 11265:12285 12289:13309 13313:14333 14337:15357 15361:16381">
      <c r="C367" s="65" t="s">
        <v>677</v>
      </c>
      <c r="D367" s="162">
        <v>83185651</v>
      </c>
      <c r="E367" s="162">
        <v>64935345</v>
      </c>
      <c r="F367" s="162">
        <v>57245660.560000002</v>
      </c>
    </row>
    <row r="368" spans="1:1021 1025:2045 2049:3069 3073:4093 4097:5117 5121:6141 6145:7165 7169:8189 8193:9213 9217:10237 10241:11261 11265:12285 12289:13309 13313:14333 14337:15357 15361:16381" s="162" customFormat="1" ht="12.75">
      <c r="A368" s="118"/>
      <c r="C368" s="162" t="s">
        <v>327</v>
      </c>
      <c r="D368" s="162">
        <v>98434809</v>
      </c>
      <c r="E368" s="118">
        <v>198566132</v>
      </c>
      <c r="F368" s="162">
        <v>138447041.09999999</v>
      </c>
      <c r="I368" s="118"/>
      <c r="M368" s="118"/>
      <c r="Q368" s="118"/>
      <c r="U368" s="118"/>
      <c r="Y368" s="118"/>
      <c r="AC368" s="118"/>
      <c r="AG368" s="118"/>
      <c r="AK368" s="118"/>
      <c r="AO368" s="118"/>
      <c r="AS368" s="118"/>
      <c r="AW368" s="118"/>
      <c r="BA368" s="118"/>
      <c r="BE368" s="118"/>
      <c r="BI368" s="118"/>
      <c r="BM368" s="118"/>
      <c r="BQ368" s="118"/>
      <c r="BU368" s="118"/>
      <c r="BY368" s="118"/>
      <c r="CC368" s="118"/>
      <c r="CG368" s="118"/>
      <c r="CK368" s="118"/>
      <c r="CO368" s="118"/>
      <c r="CS368" s="118"/>
      <c r="CW368" s="118"/>
      <c r="DA368" s="118"/>
      <c r="DE368" s="118"/>
      <c r="DI368" s="118"/>
      <c r="DM368" s="118"/>
      <c r="DQ368" s="118"/>
      <c r="DU368" s="118"/>
      <c r="DY368" s="118"/>
      <c r="EC368" s="118"/>
      <c r="EG368" s="118"/>
      <c r="EK368" s="118"/>
      <c r="EO368" s="118"/>
      <c r="ES368" s="118"/>
      <c r="EW368" s="118"/>
      <c r="FA368" s="118"/>
      <c r="FE368" s="118"/>
      <c r="FI368" s="118"/>
      <c r="FM368" s="118"/>
      <c r="FQ368" s="118"/>
      <c r="FU368" s="118"/>
      <c r="FY368" s="118"/>
      <c r="GC368" s="118"/>
      <c r="GG368" s="118"/>
      <c r="GK368" s="118"/>
      <c r="GO368" s="118"/>
      <c r="GS368" s="118"/>
      <c r="GW368" s="118"/>
      <c r="HA368" s="118"/>
      <c r="HE368" s="118"/>
      <c r="HI368" s="118"/>
      <c r="HM368" s="118"/>
      <c r="HQ368" s="118"/>
      <c r="HU368" s="118"/>
      <c r="HY368" s="118"/>
      <c r="IC368" s="118"/>
      <c r="IG368" s="118"/>
      <c r="IK368" s="118"/>
      <c r="IO368" s="118"/>
      <c r="IS368" s="118"/>
      <c r="IW368" s="118"/>
      <c r="JA368" s="118"/>
      <c r="JE368" s="118"/>
      <c r="JI368" s="118"/>
      <c r="JM368" s="118"/>
      <c r="JQ368" s="118"/>
      <c r="JU368" s="118"/>
      <c r="JY368" s="118"/>
      <c r="KC368" s="118"/>
      <c r="KG368" s="118"/>
      <c r="KK368" s="118"/>
      <c r="KO368" s="118"/>
      <c r="KS368" s="118"/>
      <c r="KW368" s="118"/>
      <c r="LA368" s="118"/>
      <c r="LE368" s="118"/>
      <c r="LI368" s="118"/>
      <c r="LM368" s="118"/>
      <c r="LQ368" s="118"/>
      <c r="LU368" s="118"/>
      <c r="LY368" s="118"/>
      <c r="MC368" s="118"/>
      <c r="MG368" s="118"/>
      <c r="MK368" s="118"/>
      <c r="MO368" s="118"/>
      <c r="MS368" s="118"/>
      <c r="MW368" s="118"/>
      <c r="NA368" s="118"/>
      <c r="NE368" s="118"/>
      <c r="NI368" s="118"/>
      <c r="NM368" s="118"/>
      <c r="NQ368" s="118"/>
      <c r="NU368" s="118"/>
      <c r="NY368" s="118"/>
      <c r="OC368" s="118"/>
      <c r="OG368" s="118"/>
      <c r="OK368" s="118"/>
      <c r="OO368" s="118"/>
      <c r="OS368" s="118"/>
      <c r="OW368" s="118"/>
      <c r="PA368" s="118"/>
      <c r="PE368" s="118"/>
      <c r="PI368" s="118"/>
      <c r="PM368" s="118"/>
      <c r="PQ368" s="118"/>
      <c r="PU368" s="118"/>
      <c r="PY368" s="118"/>
      <c r="QC368" s="118"/>
      <c r="QG368" s="118"/>
      <c r="QK368" s="118"/>
      <c r="QO368" s="118"/>
      <c r="QS368" s="118"/>
      <c r="QW368" s="118"/>
      <c r="RA368" s="118"/>
      <c r="RE368" s="118"/>
      <c r="RI368" s="118"/>
      <c r="RM368" s="118"/>
      <c r="RQ368" s="118"/>
      <c r="RU368" s="118"/>
      <c r="RY368" s="118"/>
      <c r="SC368" s="118"/>
      <c r="SG368" s="118"/>
      <c r="SK368" s="118"/>
      <c r="SO368" s="118"/>
      <c r="SS368" s="118"/>
      <c r="SW368" s="118"/>
      <c r="TA368" s="118"/>
      <c r="TE368" s="118"/>
      <c r="TI368" s="118"/>
      <c r="TM368" s="118"/>
      <c r="TQ368" s="118"/>
      <c r="TU368" s="118"/>
      <c r="TY368" s="118"/>
      <c r="UC368" s="118"/>
      <c r="UG368" s="118"/>
      <c r="UK368" s="118"/>
      <c r="UO368" s="118"/>
      <c r="US368" s="118"/>
      <c r="UW368" s="118"/>
      <c r="VA368" s="118"/>
      <c r="VE368" s="118"/>
      <c r="VI368" s="118"/>
      <c r="VM368" s="118"/>
      <c r="VQ368" s="118"/>
      <c r="VU368" s="118"/>
      <c r="VY368" s="118"/>
      <c r="WC368" s="118"/>
      <c r="WG368" s="118"/>
      <c r="WK368" s="118"/>
      <c r="WO368" s="118"/>
      <c r="WS368" s="118"/>
      <c r="WW368" s="118"/>
      <c r="XA368" s="118"/>
      <c r="XE368" s="118"/>
      <c r="XI368" s="118"/>
      <c r="XM368" s="118"/>
      <c r="XQ368" s="118"/>
      <c r="XU368" s="118"/>
      <c r="XY368" s="118"/>
      <c r="YC368" s="118"/>
      <c r="YG368" s="118"/>
      <c r="YK368" s="118"/>
      <c r="YO368" s="118"/>
      <c r="YS368" s="118"/>
      <c r="YW368" s="118"/>
      <c r="ZA368" s="118"/>
      <c r="ZE368" s="118"/>
      <c r="ZI368" s="118"/>
      <c r="ZM368" s="118"/>
      <c r="ZQ368" s="118"/>
      <c r="ZU368" s="118"/>
      <c r="ZY368" s="118"/>
      <c r="AAC368" s="118"/>
      <c r="AAG368" s="118"/>
      <c r="AAK368" s="118"/>
      <c r="AAO368" s="118"/>
      <c r="AAS368" s="118"/>
      <c r="AAW368" s="118"/>
      <c r="ABA368" s="118"/>
      <c r="ABE368" s="118"/>
      <c r="ABI368" s="118"/>
      <c r="ABM368" s="118"/>
      <c r="ABQ368" s="118"/>
      <c r="ABU368" s="118"/>
      <c r="ABY368" s="118"/>
      <c r="ACC368" s="118"/>
      <c r="ACG368" s="118"/>
      <c r="ACK368" s="118"/>
      <c r="ACO368" s="118"/>
      <c r="ACS368" s="118"/>
      <c r="ACW368" s="118"/>
      <c r="ADA368" s="118"/>
      <c r="ADE368" s="118"/>
      <c r="ADI368" s="118"/>
      <c r="ADM368" s="118"/>
      <c r="ADQ368" s="118"/>
      <c r="ADU368" s="118"/>
      <c r="ADY368" s="118"/>
      <c r="AEC368" s="118"/>
      <c r="AEG368" s="118"/>
      <c r="AEK368" s="118"/>
      <c r="AEO368" s="118"/>
      <c r="AES368" s="118"/>
      <c r="AEW368" s="118"/>
      <c r="AFA368" s="118"/>
      <c r="AFE368" s="118"/>
      <c r="AFI368" s="118"/>
      <c r="AFM368" s="118"/>
      <c r="AFQ368" s="118"/>
      <c r="AFU368" s="118"/>
      <c r="AFY368" s="118"/>
      <c r="AGC368" s="118"/>
      <c r="AGG368" s="118"/>
      <c r="AGK368" s="118"/>
      <c r="AGO368" s="118"/>
      <c r="AGS368" s="118"/>
      <c r="AGW368" s="118"/>
      <c r="AHA368" s="118"/>
      <c r="AHE368" s="118"/>
      <c r="AHI368" s="118"/>
      <c r="AHM368" s="118"/>
      <c r="AHQ368" s="118"/>
      <c r="AHU368" s="118"/>
      <c r="AHY368" s="118"/>
      <c r="AIC368" s="118"/>
      <c r="AIG368" s="118"/>
      <c r="AIK368" s="118"/>
      <c r="AIO368" s="118"/>
      <c r="AIS368" s="118"/>
      <c r="AIW368" s="118"/>
      <c r="AJA368" s="118"/>
      <c r="AJE368" s="118"/>
      <c r="AJI368" s="118"/>
      <c r="AJM368" s="118"/>
      <c r="AJQ368" s="118"/>
      <c r="AJU368" s="118"/>
      <c r="AJY368" s="118"/>
      <c r="AKC368" s="118"/>
      <c r="AKG368" s="118"/>
      <c r="AKK368" s="118"/>
      <c r="AKO368" s="118"/>
      <c r="AKS368" s="118"/>
      <c r="AKW368" s="118"/>
      <c r="ALA368" s="118"/>
      <c r="ALE368" s="118"/>
      <c r="ALI368" s="118"/>
      <c r="ALM368" s="118"/>
      <c r="ALQ368" s="118"/>
      <c r="ALU368" s="118"/>
      <c r="ALY368" s="118"/>
      <c r="AMC368" s="118"/>
      <c r="AMG368" s="118"/>
      <c r="AMK368" s="118"/>
      <c r="AMO368" s="118"/>
      <c r="AMS368" s="118"/>
      <c r="AMW368" s="118"/>
      <c r="ANA368" s="118"/>
      <c r="ANE368" s="118"/>
      <c r="ANI368" s="118"/>
      <c r="ANM368" s="118"/>
      <c r="ANQ368" s="118"/>
      <c r="ANU368" s="118"/>
      <c r="ANY368" s="118"/>
      <c r="AOC368" s="118"/>
      <c r="AOG368" s="118"/>
      <c r="AOK368" s="118"/>
      <c r="AOO368" s="118"/>
      <c r="AOS368" s="118"/>
      <c r="AOW368" s="118"/>
      <c r="APA368" s="118"/>
      <c r="APE368" s="118"/>
      <c r="API368" s="118"/>
      <c r="APM368" s="118"/>
      <c r="APQ368" s="118"/>
      <c r="APU368" s="118"/>
      <c r="APY368" s="118"/>
      <c r="AQC368" s="118"/>
      <c r="AQG368" s="118"/>
      <c r="AQK368" s="118"/>
      <c r="AQO368" s="118"/>
      <c r="AQS368" s="118"/>
      <c r="AQW368" s="118"/>
      <c r="ARA368" s="118"/>
      <c r="ARE368" s="118"/>
      <c r="ARI368" s="118"/>
      <c r="ARM368" s="118"/>
      <c r="ARQ368" s="118"/>
      <c r="ARU368" s="118"/>
      <c r="ARY368" s="118"/>
      <c r="ASC368" s="118"/>
      <c r="ASG368" s="118"/>
      <c r="ASK368" s="118"/>
      <c r="ASO368" s="118"/>
      <c r="ASS368" s="118"/>
      <c r="ASW368" s="118"/>
      <c r="ATA368" s="118"/>
      <c r="ATE368" s="118"/>
      <c r="ATI368" s="118"/>
      <c r="ATM368" s="118"/>
      <c r="ATQ368" s="118"/>
      <c r="ATU368" s="118"/>
      <c r="ATY368" s="118"/>
      <c r="AUC368" s="118"/>
      <c r="AUG368" s="118"/>
      <c r="AUK368" s="118"/>
      <c r="AUO368" s="118"/>
      <c r="AUS368" s="118"/>
      <c r="AUW368" s="118"/>
      <c r="AVA368" s="118"/>
      <c r="AVE368" s="118"/>
      <c r="AVI368" s="118"/>
      <c r="AVM368" s="118"/>
      <c r="AVQ368" s="118"/>
      <c r="AVU368" s="118"/>
      <c r="AVY368" s="118"/>
      <c r="AWC368" s="118"/>
      <c r="AWG368" s="118"/>
      <c r="AWK368" s="118"/>
      <c r="AWO368" s="118"/>
      <c r="AWS368" s="118"/>
      <c r="AWW368" s="118"/>
      <c r="AXA368" s="118"/>
      <c r="AXE368" s="118"/>
      <c r="AXI368" s="118"/>
      <c r="AXM368" s="118"/>
      <c r="AXQ368" s="118"/>
      <c r="AXU368" s="118"/>
      <c r="AXY368" s="118"/>
      <c r="AYC368" s="118"/>
      <c r="AYG368" s="118"/>
      <c r="AYK368" s="118"/>
      <c r="AYO368" s="118"/>
      <c r="AYS368" s="118"/>
      <c r="AYW368" s="118"/>
      <c r="AZA368" s="118"/>
      <c r="AZE368" s="118"/>
      <c r="AZI368" s="118"/>
      <c r="AZM368" s="118"/>
      <c r="AZQ368" s="118"/>
      <c r="AZU368" s="118"/>
      <c r="AZY368" s="118"/>
      <c r="BAC368" s="118"/>
      <c r="BAG368" s="118"/>
      <c r="BAK368" s="118"/>
      <c r="BAO368" s="118"/>
      <c r="BAS368" s="118"/>
      <c r="BAW368" s="118"/>
      <c r="BBA368" s="118"/>
      <c r="BBE368" s="118"/>
      <c r="BBI368" s="118"/>
      <c r="BBM368" s="118"/>
      <c r="BBQ368" s="118"/>
      <c r="BBU368" s="118"/>
      <c r="BBY368" s="118"/>
      <c r="BCC368" s="118"/>
      <c r="BCG368" s="118"/>
      <c r="BCK368" s="118"/>
      <c r="BCO368" s="118"/>
      <c r="BCS368" s="118"/>
      <c r="BCW368" s="118"/>
      <c r="BDA368" s="118"/>
      <c r="BDE368" s="118"/>
      <c r="BDI368" s="118"/>
      <c r="BDM368" s="118"/>
      <c r="BDQ368" s="118"/>
      <c r="BDU368" s="118"/>
      <c r="BDY368" s="118"/>
      <c r="BEC368" s="118"/>
      <c r="BEG368" s="118"/>
      <c r="BEK368" s="118"/>
      <c r="BEO368" s="118"/>
      <c r="BES368" s="118"/>
      <c r="BEW368" s="118"/>
      <c r="BFA368" s="118"/>
      <c r="BFE368" s="118"/>
      <c r="BFI368" s="118"/>
      <c r="BFM368" s="118"/>
      <c r="BFQ368" s="118"/>
      <c r="BFU368" s="118"/>
      <c r="BFY368" s="118"/>
      <c r="BGC368" s="118"/>
      <c r="BGG368" s="118"/>
      <c r="BGK368" s="118"/>
      <c r="BGO368" s="118"/>
      <c r="BGS368" s="118"/>
      <c r="BGW368" s="118"/>
      <c r="BHA368" s="118"/>
      <c r="BHE368" s="118"/>
      <c r="BHI368" s="118"/>
      <c r="BHM368" s="118"/>
      <c r="BHQ368" s="118"/>
      <c r="BHU368" s="118"/>
      <c r="BHY368" s="118"/>
      <c r="BIC368" s="118"/>
      <c r="BIG368" s="118"/>
      <c r="BIK368" s="118"/>
      <c r="BIO368" s="118"/>
      <c r="BIS368" s="118"/>
      <c r="BIW368" s="118"/>
      <c r="BJA368" s="118"/>
      <c r="BJE368" s="118"/>
      <c r="BJI368" s="118"/>
      <c r="BJM368" s="118"/>
      <c r="BJQ368" s="118"/>
      <c r="BJU368" s="118"/>
      <c r="BJY368" s="118"/>
      <c r="BKC368" s="118"/>
      <c r="BKG368" s="118"/>
      <c r="BKK368" s="118"/>
      <c r="BKO368" s="118"/>
      <c r="BKS368" s="118"/>
      <c r="BKW368" s="118"/>
      <c r="BLA368" s="118"/>
      <c r="BLE368" s="118"/>
      <c r="BLI368" s="118"/>
      <c r="BLM368" s="118"/>
      <c r="BLQ368" s="118"/>
      <c r="BLU368" s="118"/>
      <c r="BLY368" s="118"/>
      <c r="BMC368" s="118"/>
      <c r="BMG368" s="118"/>
      <c r="BMK368" s="118"/>
      <c r="BMO368" s="118"/>
      <c r="BMS368" s="118"/>
      <c r="BMW368" s="118"/>
      <c r="BNA368" s="118"/>
      <c r="BNE368" s="118"/>
      <c r="BNI368" s="118"/>
      <c r="BNM368" s="118"/>
      <c r="BNQ368" s="118"/>
      <c r="BNU368" s="118"/>
      <c r="BNY368" s="118"/>
      <c r="BOC368" s="118"/>
      <c r="BOG368" s="118"/>
      <c r="BOK368" s="118"/>
      <c r="BOO368" s="118"/>
      <c r="BOS368" s="118"/>
      <c r="BOW368" s="118"/>
      <c r="BPA368" s="118"/>
      <c r="BPE368" s="118"/>
      <c r="BPI368" s="118"/>
      <c r="BPM368" s="118"/>
      <c r="BPQ368" s="118"/>
      <c r="BPU368" s="118"/>
      <c r="BPY368" s="118"/>
      <c r="BQC368" s="118"/>
      <c r="BQG368" s="118"/>
      <c r="BQK368" s="118"/>
      <c r="BQO368" s="118"/>
      <c r="BQS368" s="118"/>
      <c r="BQW368" s="118"/>
      <c r="BRA368" s="118"/>
      <c r="BRE368" s="118"/>
      <c r="BRI368" s="118"/>
      <c r="BRM368" s="118"/>
      <c r="BRQ368" s="118"/>
      <c r="BRU368" s="118"/>
      <c r="BRY368" s="118"/>
      <c r="BSC368" s="118"/>
      <c r="BSG368" s="118"/>
      <c r="BSK368" s="118"/>
      <c r="BSO368" s="118"/>
      <c r="BSS368" s="118"/>
      <c r="BSW368" s="118"/>
      <c r="BTA368" s="118"/>
      <c r="BTE368" s="118"/>
      <c r="BTI368" s="118"/>
      <c r="BTM368" s="118"/>
      <c r="BTQ368" s="118"/>
      <c r="BTU368" s="118"/>
      <c r="BTY368" s="118"/>
      <c r="BUC368" s="118"/>
      <c r="BUG368" s="118"/>
      <c r="BUK368" s="118"/>
      <c r="BUO368" s="118"/>
      <c r="BUS368" s="118"/>
      <c r="BUW368" s="118"/>
      <c r="BVA368" s="118"/>
      <c r="BVE368" s="118"/>
      <c r="BVI368" s="118"/>
      <c r="BVM368" s="118"/>
      <c r="BVQ368" s="118"/>
      <c r="BVU368" s="118"/>
      <c r="BVY368" s="118"/>
      <c r="BWC368" s="118"/>
      <c r="BWG368" s="118"/>
      <c r="BWK368" s="118"/>
      <c r="BWO368" s="118"/>
      <c r="BWS368" s="118"/>
      <c r="BWW368" s="118"/>
      <c r="BXA368" s="118"/>
      <c r="BXE368" s="118"/>
      <c r="BXI368" s="118"/>
      <c r="BXM368" s="118"/>
      <c r="BXQ368" s="118"/>
      <c r="BXU368" s="118"/>
      <c r="BXY368" s="118"/>
      <c r="BYC368" s="118"/>
      <c r="BYG368" s="118"/>
      <c r="BYK368" s="118"/>
      <c r="BYO368" s="118"/>
      <c r="BYS368" s="118"/>
      <c r="BYW368" s="118"/>
      <c r="BZA368" s="118"/>
      <c r="BZE368" s="118"/>
      <c r="BZI368" s="118"/>
      <c r="BZM368" s="118"/>
      <c r="BZQ368" s="118"/>
      <c r="BZU368" s="118"/>
      <c r="BZY368" s="118"/>
      <c r="CAC368" s="118"/>
      <c r="CAG368" s="118"/>
      <c r="CAK368" s="118"/>
      <c r="CAO368" s="118"/>
      <c r="CAS368" s="118"/>
      <c r="CAW368" s="118"/>
      <c r="CBA368" s="118"/>
      <c r="CBE368" s="118"/>
      <c r="CBI368" s="118"/>
      <c r="CBM368" s="118"/>
      <c r="CBQ368" s="118"/>
      <c r="CBU368" s="118"/>
      <c r="CBY368" s="118"/>
      <c r="CCC368" s="118"/>
      <c r="CCG368" s="118"/>
      <c r="CCK368" s="118"/>
      <c r="CCO368" s="118"/>
      <c r="CCS368" s="118"/>
      <c r="CCW368" s="118"/>
      <c r="CDA368" s="118"/>
      <c r="CDE368" s="118"/>
      <c r="CDI368" s="118"/>
      <c r="CDM368" s="118"/>
      <c r="CDQ368" s="118"/>
      <c r="CDU368" s="118"/>
      <c r="CDY368" s="118"/>
      <c r="CEC368" s="118"/>
      <c r="CEG368" s="118"/>
      <c r="CEK368" s="118"/>
      <c r="CEO368" s="118"/>
      <c r="CES368" s="118"/>
      <c r="CEW368" s="118"/>
      <c r="CFA368" s="118"/>
      <c r="CFE368" s="118"/>
      <c r="CFI368" s="118"/>
      <c r="CFM368" s="118"/>
      <c r="CFQ368" s="118"/>
      <c r="CFU368" s="118"/>
      <c r="CFY368" s="118"/>
      <c r="CGC368" s="118"/>
      <c r="CGG368" s="118"/>
      <c r="CGK368" s="118"/>
      <c r="CGO368" s="118"/>
      <c r="CGS368" s="118"/>
      <c r="CGW368" s="118"/>
      <c r="CHA368" s="118"/>
      <c r="CHE368" s="118"/>
      <c r="CHI368" s="118"/>
      <c r="CHM368" s="118"/>
      <c r="CHQ368" s="118"/>
      <c r="CHU368" s="118"/>
      <c r="CHY368" s="118"/>
      <c r="CIC368" s="118"/>
      <c r="CIG368" s="118"/>
      <c r="CIK368" s="118"/>
      <c r="CIO368" s="118"/>
      <c r="CIS368" s="118"/>
      <c r="CIW368" s="118"/>
      <c r="CJA368" s="118"/>
      <c r="CJE368" s="118"/>
      <c r="CJI368" s="118"/>
      <c r="CJM368" s="118"/>
      <c r="CJQ368" s="118"/>
      <c r="CJU368" s="118"/>
      <c r="CJY368" s="118"/>
      <c r="CKC368" s="118"/>
      <c r="CKG368" s="118"/>
      <c r="CKK368" s="118"/>
      <c r="CKO368" s="118"/>
      <c r="CKS368" s="118"/>
      <c r="CKW368" s="118"/>
      <c r="CLA368" s="118"/>
      <c r="CLE368" s="118"/>
      <c r="CLI368" s="118"/>
      <c r="CLM368" s="118"/>
      <c r="CLQ368" s="118"/>
      <c r="CLU368" s="118"/>
      <c r="CLY368" s="118"/>
      <c r="CMC368" s="118"/>
      <c r="CMG368" s="118"/>
      <c r="CMK368" s="118"/>
      <c r="CMO368" s="118"/>
      <c r="CMS368" s="118"/>
      <c r="CMW368" s="118"/>
      <c r="CNA368" s="118"/>
      <c r="CNE368" s="118"/>
      <c r="CNI368" s="118"/>
      <c r="CNM368" s="118"/>
      <c r="CNQ368" s="118"/>
      <c r="CNU368" s="118"/>
      <c r="CNY368" s="118"/>
      <c r="COC368" s="118"/>
      <c r="COG368" s="118"/>
      <c r="COK368" s="118"/>
      <c r="COO368" s="118"/>
      <c r="COS368" s="118"/>
      <c r="COW368" s="118"/>
      <c r="CPA368" s="118"/>
      <c r="CPE368" s="118"/>
      <c r="CPI368" s="118"/>
      <c r="CPM368" s="118"/>
      <c r="CPQ368" s="118"/>
      <c r="CPU368" s="118"/>
      <c r="CPY368" s="118"/>
      <c r="CQC368" s="118"/>
      <c r="CQG368" s="118"/>
      <c r="CQK368" s="118"/>
      <c r="CQO368" s="118"/>
      <c r="CQS368" s="118"/>
      <c r="CQW368" s="118"/>
      <c r="CRA368" s="118"/>
      <c r="CRE368" s="118"/>
      <c r="CRI368" s="118"/>
      <c r="CRM368" s="118"/>
      <c r="CRQ368" s="118"/>
      <c r="CRU368" s="118"/>
      <c r="CRY368" s="118"/>
      <c r="CSC368" s="118"/>
      <c r="CSG368" s="118"/>
      <c r="CSK368" s="118"/>
      <c r="CSO368" s="118"/>
      <c r="CSS368" s="118"/>
      <c r="CSW368" s="118"/>
      <c r="CTA368" s="118"/>
      <c r="CTE368" s="118"/>
      <c r="CTI368" s="118"/>
      <c r="CTM368" s="118"/>
      <c r="CTQ368" s="118"/>
      <c r="CTU368" s="118"/>
      <c r="CTY368" s="118"/>
      <c r="CUC368" s="118"/>
      <c r="CUG368" s="118"/>
      <c r="CUK368" s="118"/>
      <c r="CUO368" s="118"/>
      <c r="CUS368" s="118"/>
      <c r="CUW368" s="118"/>
      <c r="CVA368" s="118"/>
      <c r="CVE368" s="118"/>
      <c r="CVI368" s="118"/>
      <c r="CVM368" s="118"/>
      <c r="CVQ368" s="118"/>
      <c r="CVU368" s="118"/>
      <c r="CVY368" s="118"/>
      <c r="CWC368" s="118"/>
      <c r="CWG368" s="118"/>
      <c r="CWK368" s="118"/>
      <c r="CWO368" s="118"/>
      <c r="CWS368" s="118"/>
      <c r="CWW368" s="118"/>
      <c r="CXA368" s="118"/>
      <c r="CXE368" s="118"/>
      <c r="CXI368" s="118"/>
      <c r="CXM368" s="118"/>
      <c r="CXQ368" s="118"/>
      <c r="CXU368" s="118"/>
      <c r="CXY368" s="118"/>
      <c r="CYC368" s="118"/>
      <c r="CYG368" s="118"/>
      <c r="CYK368" s="118"/>
      <c r="CYO368" s="118"/>
      <c r="CYS368" s="118"/>
      <c r="CYW368" s="118"/>
      <c r="CZA368" s="118"/>
      <c r="CZE368" s="118"/>
      <c r="CZI368" s="118"/>
      <c r="CZM368" s="118"/>
      <c r="CZQ368" s="118"/>
      <c r="CZU368" s="118"/>
      <c r="CZY368" s="118"/>
      <c r="DAC368" s="118"/>
      <c r="DAG368" s="118"/>
      <c r="DAK368" s="118"/>
      <c r="DAO368" s="118"/>
      <c r="DAS368" s="118"/>
      <c r="DAW368" s="118"/>
      <c r="DBA368" s="118"/>
      <c r="DBE368" s="118"/>
      <c r="DBI368" s="118"/>
      <c r="DBM368" s="118"/>
      <c r="DBQ368" s="118"/>
      <c r="DBU368" s="118"/>
      <c r="DBY368" s="118"/>
      <c r="DCC368" s="118"/>
      <c r="DCG368" s="118"/>
      <c r="DCK368" s="118"/>
      <c r="DCO368" s="118"/>
      <c r="DCS368" s="118"/>
      <c r="DCW368" s="118"/>
      <c r="DDA368" s="118"/>
      <c r="DDE368" s="118"/>
      <c r="DDI368" s="118"/>
      <c r="DDM368" s="118"/>
      <c r="DDQ368" s="118"/>
      <c r="DDU368" s="118"/>
      <c r="DDY368" s="118"/>
      <c r="DEC368" s="118"/>
      <c r="DEG368" s="118"/>
      <c r="DEK368" s="118"/>
      <c r="DEO368" s="118"/>
      <c r="DES368" s="118"/>
      <c r="DEW368" s="118"/>
      <c r="DFA368" s="118"/>
      <c r="DFE368" s="118"/>
      <c r="DFI368" s="118"/>
      <c r="DFM368" s="118"/>
      <c r="DFQ368" s="118"/>
      <c r="DFU368" s="118"/>
      <c r="DFY368" s="118"/>
      <c r="DGC368" s="118"/>
      <c r="DGG368" s="118"/>
      <c r="DGK368" s="118"/>
      <c r="DGO368" s="118"/>
      <c r="DGS368" s="118"/>
      <c r="DGW368" s="118"/>
      <c r="DHA368" s="118"/>
      <c r="DHE368" s="118"/>
      <c r="DHI368" s="118"/>
      <c r="DHM368" s="118"/>
      <c r="DHQ368" s="118"/>
      <c r="DHU368" s="118"/>
      <c r="DHY368" s="118"/>
      <c r="DIC368" s="118"/>
      <c r="DIG368" s="118"/>
      <c r="DIK368" s="118"/>
      <c r="DIO368" s="118"/>
      <c r="DIS368" s="118"/>
      <c r="DIW368" s="118"/>
      <c r="DJA368" s="118"/>
      <c r="DJE368" s="118"/>
      <c r="DJI368" s="118"/>
      <c r="DJM368" s="118"/>
      <c r="DJQ368" s="118"/>
      <c r="DJU368" s="118"/>
      <c r="DJY368" s="118"/>
      <c r="DKC368" s="118"/>
      <c r="DKG368" s="118"/>
      <c r="DKK368" s="118"/>
      <c r="DKO368" s="118"/>
      <c r="DKS368" s="118"/>
      <c r="DKW368" s="118"/>
      <c r="DLA368" s="118"/>
      <c r="DLE368" s="118"/>
      <c r="DLI368" s="118"/>
      <c r="DLM368" s="118"/>
      <c r="DLQ368" s="118"/>
      <c r="DLU368" s="118"/>
      <c r="DLY368" s="118"/>
      <c r="DMC368" s="118"/>
      <c r="DMG368" s="118"/>
      <c r="DMK368" s="118"/>
      <c r="DMO368" s="118"/>
      <c r="DMS368" s="118"/>
      <c r="DMW368" s="118"/>
      <c r="DNA368" s="118"/>
      <c r="DNE368" s="118"/>
      <c r="DNI368" s="118"/>
      <c r="DNM368" s="118"/>
      <c r="DNQ368" s="118"/>
      <c r="DNU368" s="118"/>
      <c r="DNY368" s="118"/>
      <c r="DOC368" s="118"/>
      <c r="DOG368" s="118"/>
      <c r="DOK368" s="118"/>
      <c r="DOO368" s="118"/>
      <c r="DOS368" s="118"/>
      <c r="DOW368" s="118"/>
      <c r="DPA368" s="118"/>
      <c r="DPE368" s="118"/>
      <c r="DPI368" s="118"/>
      <c r="DPM368" s="118"/>
      <c r="DPQ368" s="118"/>
      <c r="DPU368" s="118"/>
      <c r="DPY368" s="118"/>
      <c r="DQC368" s="118"/>
      <c r="DQG368" s="118"/>
      <c r="DQK368" s="118"/>
      <c r="DQO368" s="118"/>
      <c r="DQS368" s="118"/>
      <c r="DQW368" s="118"/>
      <c r="DRA368" s="118"/>
      <c r="DRE368" s="118"/>
      <c r="DRI368" s="118"/>
      <c r="DRM368" s="118"/>
      <c r="DRQ368" s="118"/>
      <c r="DRU368" s="118"/>
      <c r="DRY368" s="118"/>
      <c r="DSC368" s="118"/>
      <c r="DSG368" s="118"/>
      <c r="DSK368" s="118"/>
      <c r="DSO368" s="118"/>
      <c r="DSS368" s="118"/>
      <c r="DSW368" s="118"/>
      <c r="DTA368" s="118"/>
      <c r="DTE368" s="118"/>
      <c r="DTI368" s="118"/>
      <c r="DTM368" s="118"/>
      <c r="DTQ368" s="118"/>
      <c r="DTU368" s="118"/>
      <c r="DTY368" s="118"/>
      <c r="DUC368" s="118"/>
      <c r="DUG368" s="118"/>
      <c r="DUK368" s="118"/>
      <c r="DUO368" s="118"/>
      <c r="DUS368" s="118"/>
      <c r="DUW368" s="118"/>
      <c r="DVA368" s="118"/>
      <c r="DVE368" s="118"/>
      <c r="DVI368" s="118"/>
      <c r="DVM368" s="118"/>
      <c r="DVQ368" s="118"/>
      <c r="DVU368" s="118"/>
      <c r="DVY368" s="118"/>
      <c r="DWC368" s="118"/>
      <c r="DWG368" s="118"/>
      <c r="DWK368" s="118"/>
      <c r="DWO368" s="118"/>
      <c r="DWS368" s="118"/>
      <c r="DWW368" s="118"/>
      <c r="DXA368" s="118"/>
      <c r="DXE368" s="118"/>
      <c r="DXI368" s="118"/>
      <c r="DXM368" s="118"/>
      <c r="DXQ368" s="118"/>
      <c r="DXU368" s="118"/>
      <c r="DXY368" s="118"/>
      <c r="DYC368" s="118"/>
      <c r="DYG368" s="118"/>
      <c r="DYK368" s="118"/>
      <c r="DYO368" s="118"/>
      <c r="DYS368" s="118"/>
      <c r="DYW368" s="118"/>
      <c r="DZA368" s="118"/>
      <c r="DZE368" s="118"/>
      <c r="DZI368" s="118"/>
      <c r="DZM368" s="118"/>
      <c r="DZQ368" s="118"/>
      <c r="DZU368" s="118"/>
      <c r="DZY368" s="118"/>
      <c r="EAC368" s="118"/>
      <c r="EAG368" s="118"/>
      <c r="EAK368" s="118"/>
      <c r="EAO368" s="118"/>
      <c r="EAS368" s="118"/>
      <c r="EAW368" s="118"/>
      <c r="EBA368" s="118"/>
      <c r="EBE368" s="118"/>
      <c r="EBI368" s="118"/>
      <c r="EBM368" s="118"/>
      <c r="EBQ368" s="118"/>
      <c r="EBU368" s="118"/>
      <c r="EBY368" s="118"/>
      <c r="ECC368" s="118"/>
      <c r="ECG368" s="118"/>
      <c r="ECK368" s="118"/>
      <c r="ECO368" s="118"/>
      <c r="ECS368" s="118"/>
      <c r="ECW368" s="118"/>
      <c r="EDA368" s="118"/>
      <c r="EDE368" s="118"/>
      <c r="EDI368" s="118"/>
      <c r="EDM368" s="118"/>
      <c r="EDQ368" s="118"/>
      <c r="EDU368" s="118"/>
      <c r="EDY368" s="118"/>
      <c r="EEC368" s="118"/>
      <c r="EEG368" s="118"/>
      <c r="EEK368" s="118"/>
      <c r="EEO368" s="118"/>
      <c r="EES368" s="118"/>
      <c r="EEW368" s="118"/>
      <c r="EFA368" s="118"/>
      <c r="EFE368" s="118"/>
      <c r="EFI368" s="118"/>
      <c r="EFM368" s="118"/>
      <c r="EFQ368" s="118"/>
      <c r="EFU368" s="118"/>
      <c r="EFY368" s="118"/>
      <c r="EGC368" s="118"/>
      <c r="EGG368" s="118"/>
      <c r="EGK368" s="118"/>
      <c r="EGO368" s="118"/>
      <c r="EGS368" s="118"/>
      <c r="EGW368" s="118"/>
      <c r="EHA368" s="118"/>
      <c r="EHE368" s="118"/>
      <c r="EHI368" s="118"/>
      <c r="EHM368" s="118"/>
      <c r="EHQ368" s="118"/>
      <c r="EHU368" s="118"/>
      <c r="EHY368" s="118"/>
      <c r="EIC368" s="118"/>
      <c r="EIG368" s="118"/>
      <c r="EIK368" s="118"/>
      <c r="EIO368" s="118"/>
      <c r="EIS368" s="118"/>
      <c r="EIW368" s="118"/>
      <c r="EJA368" s="118"/>
      <c r="EJE368" s="118"/>
      <c r="EJI368" s="118"/>
      <c r="EJM368" s="118"/>
      <c r="EJQ368" s="118"/>
      <c r="EJU368" s="118"/>
      <c r="EJY368" s="118"/>
      <c r="EKC368" s="118"/>
      <c r="EKG368" s="118"/>
      <c r="EKK368" s="118"/>
      <c r="EKO368" s="118"/>
      <c r="EKS368" s="118"/>
      <c r="EKW368" s="118"/>
      <c r="ELA368" s="118"/>
      <c r="ELE368" s="118"/>
      <c r="ELI368" s="118"/>
      <c r="ELM368" s="118"/>
      <c r="ELQ368" s="118"/>
      <c r="ELU368" s="118"/>
      <c r="ELY368" s="118"/>
      <c r="EMC368" s="118"/>
      <c r="EMG368" s="118"/>
      <c r="EMK368" s="118"/>
      <c r="EMO368" s="118"/>
      <c r="EMS368" s="118"/>
      <c r="EMW368" s="118"/>
      <c r="ENA368" s="118"/>
      <c r="ENE368" s="118"/>
      <c r="ENI368" s="118"/>
      <c r="ENM368" s="118"/>
      <c r="ENQ368" s="118"/>
      <c r="ENU368" s="118"/>
      <c r="ENY368" s="118"/>
      <c r="EOC368" s="118"/>
      <c r="EOG368" s="118"/>
      <c r="EOK368" s="118"/>
      <c r="EOO368" s="118"/>
      <c r="EOS368" s="118"/>
      <c r="EOW368" s="118"/>
      <c r="EPA368" s="118"/>
      <c r="EPE368" s="118"/>
      <c r="EPI368" s="118"/>
      <c r="EPM368" s="118"/>
      <c r="EPQ368" s="118"/>
      <c r="EPU368" s="118"/>
      <c r="EPY368" s="118"/>
      <c r="EQC368" s="118"/>
      <c r="EQG368" s="118"/>
      <c r="EQK368" s="118"/>
      <c r="EQO368" s="118"/>
      <c r="EQS368" s="118"/>
      <c r="EQW368" s="118"/>
      <c r="ERA368" s="118"/>
      <c r="ERE368" s="118"/>
      <c r="ERI368" s="118"/>
      <c r="ERM368" s="118"/>
      <c r="ERQ368" s="118"/>
      <c r="ERU368" s="118"/>
      <c r="ERY368" s="118"/>
      <c r="ESC368" s="118"/>
      <c r="ESG368" s="118"/>
      <c r="ESK368" s="118"/>
      <c r="ESO368" s="118"/>
      <c r="ESS368" s="118"/>
      <c r="ESW368" s="118"/>
      <c r="ETA368" s="118"/>
      <c r="ETE368" s="118"/>
      <c r="ETI368" s="118"/>
      <c r="ETM368" s="118"/>
      <c r="ETQ368" s="118"/>
      <c r="ETU368" s="118"/>
      <c r="ETY368" s="118"/>
      <c r="EUC368" s="118"/>
      <c r="EUG368" s="118"/>
      <c r="EUK368" s="118"/>
      <c r="EUO368" s="118"/>
      <c r="EUS368" s="118"/>
      <c r="EUW368" s="118"/>
      <c r="EVA368" s="118"/>
      <c r="EVE368" s="118"/>
      <c r="EVI368" s="118"/>
      <c r="EVM368" s="118"/>
      <c r="EVQ368" s="118"/>
      <c r="EVU368" s="118"/>
      <c r="EVY368" s="118"/>
      <c r="EWC368" s="118"/>
      <c r="EWG368" s="118"/>
      <c r="EWK368" s="118"/>
      <c r="EWO368" s="118"/>
      <c r="EWS368" s="118"/>
      <c r="EWW368" s="118"/>
      <c r="EXA368" s="118"/>
      <c r="EXE368" s="118"/>
      <c r="EXI368" s="118"/>
      <c r="EXM368" s="118"/>
      <c r="EXQ368" s="118"/>
      <c r="EXU368" s="118"/>
      <c r="EXY368" s="118"/>
      <c r="EYC368" s="118"/>
      <c r="EYG368" s="118"/>
      <c r="EYK368" s="118"/>
      <c r="EYO368" s="118"/>
      <c r="EYS368" s="118"/>
      <c r="EYW368" s="118"/>
      <c r="EZA368" s="118"/>
      <c r="EZE368" s="118"/>
      <c r="EZI368" s="118"/>
      <c r="EZM368" s="118"/>
      <c r="EZQ368" s="118"/>
      <c r="EZU368" s="118"/>
      <c r="EZY368" s="118"/>
      <c r="FAC368" s="118"/>
      <c r="FAG368" s="118"/>
      <c r="FAK368" s="118"/>
      <c r="FAO368" s="118"/>
      <c r="FAS368" s="118"/>
      <c r="FAW368" s="118"/>
      <c r="FBA368" s="118"/>
      <c r="FBE368" s="118"/>
      <c r="FBI368" s="118"/>
      <c r="FBM368" s="118"/>
      <c r="FBQ368" s="118"/>
      <c r="FBU368" s="118"/>
      <c r="FBY368" s="118"/>
      <c r="FCC368" s="118"/>
      <c r="FCG368" s="118"/>
      <c r="FCK368" s="118"/>
      <c r="FCO368" s="118"/>
      <c r="FCS368" s="118"/>
      <c r="FCW368" s="118"/>
      <c r="FDA368" s="118"/>
      <c r="FDE368" s="118"/>
      <c r="FDI368" s="118"/>
      <c r="FDM368" s="118"/>
      <c r="FDQ368" s="118"/>
      <c r="FDU368" s="118"/>
      <c r="FDY368" s="118"/>
      <c r="FEC368" s="118"/>
      <c r="FEG368" s="118"/>
      <c r="FEK368" s="118"/>
      <c r="FEO368" s="118"/>
      <c r="FES368" s="118"/>
      <c r="FEW368" s="118"/>
      <c r="FFA368" s="118"/>
      <c r="FFE368" s="118"/>
      <c r="FFI368" s="118"/>
      <c r="FFM368" s="118"/>
      <c r="FFQ368" s="118"/>
      <c r="FFU368" s="118"/>
      <c r="FFY368" s="118"/>
      <c r="FGC368" s="118"/>
      <c r="FGG368" s="118"/>
      <c r="FGK368" s="118"/>
      <c r="FGO368" s="118"/>
      <c r="FGS368" s="118"/>
      <c r="FGW368" s="118"/>
      <c r="FHA368" s="118"/>
      <c r="FHE368" s="118"/>
      <c r="FHI368" s="118"/>
      <c r="FHM368" s="118"/>
      <c r="FHQ368" s="118"/>
      <c r="FHU368" s="118"/>
      <c r="FHY368" s="118"/>
      <c r="FIC368" s="118"/>
      <c r="FIG368" s="118"/>
      <c r="FIK368" s="118"/>
      <c r="FIO368" s="118"/>
      <c r="FIS368" s="118"/>
      <c r="FIW368" s="118"/>
      <c r="FJA368" s="118"/>
      <c r="FJE368" s="118"/>
      <c r="FJI368" s="118"/>
      <c r="FJM368" s="118"/>
      <c r="FJQ368" s="118"/>
      <c r="FJU368" s="118"/>
      <c r="FJY368" s="118"/>
      <c r="FKC368" s="118"/>
      <c r="FKG368" s="118"/>
      <c r="FKK368" s="118"/>
      <c r="FKO368" s="118"/>
      <c r="FKS368" s="118"/>
      <c r="FKW368" s="118"/>
      <c r="FLA368" s="118"/>
      <c r="FLE368" s="118"/>
      <c r="FLI368" s="118"/>
      <c r="FLM368" s="118"/>
      <c r="FLQ368" s="118"/>
      <c r="FLU368" s="118"/>
      <c r="FLY368" s="118"/>
      <c r="FMC368" s="118"/>
      <c r="FMG368" s="118"/>
      <c r="FMK368" s="118"/>
      <c r="FMO368" s="118"/>
      <c r="FMS368" s="118"/>
      <c r="FMW368" s="118"/>
      <c r="FNA368" s="118"/>
      <c r="FNE368" s="118"/>
      <c r="FNI368" s="118"/>
      <c r="FNM368" s="118"/>
      <c r="FNQ368" s="118"/>
      <c r="FNU368" s="118"/>
      <c r="FNY368" s="118"/>
      <c r="FOC368" s="118"/>
      <c r="FOG368" s="118"/>
      <c r="FOK368" s="118"/>
      <c r="FOO368" s="118"/>
      <c r="FOS368" s="118"/>
      <c r="FOW368" s="118"/>
      <c r="FPA368" s="118"/>
      <c r="FPE368" s="118"/>
      <c r="FPI368" s="118"/>
      <c r="FPM368" s="118"/>
      <c r="FPQ368" s="118"/>
      <c r="FPU368" s="118"/>
      <c r="FPY368" s="118"/>
      <c r="FQC368" s="118"/>
      <c r="FQG368" s="118"/>
      <c r="FQK368" s="118"/>
      <c r="FQO368" s="118"/>
      <c r="FQS368" s="118"/>
      <c r="FQW368" s="118"/>
      <c r="FRA368" s="118"/>
      <c r="FRE368" s="118"/>
      <c r="FRI368" s="118"/>
      <c r="FRM368" s="118"/>
      <c r="FRQ368" s="118"/>
      <c r="FRU368" s="118"/>
      <c r="FRY368" s="118"/>
      <c r="FSC368" s="118"/>
      <c r="FSG368" s="118"/>
      <c r="FSK368" s="118"/>
      <c r="FSO368" s="118"/>
      <c r="FSS368" s="118"/>
      <c r="FSW368" s="118"/>
      <c r="FTA368" s="118"/>
      <c r="FTE368" s="118"/>
      <c r="FTI368" s="118"/>
      <c r="FTM368" s="118"/>
      <c r="FTQ368" s="118"/>
      <c r="FTU368" s="118"/>
      <c r="FTY368" s="118"/>
      <c r="FUC368" s="118"/>
      <c r="FUG368" s="118"/>
      <c r="FUK368" s="118"/>
      <c r="FUO368" s="118"/>
      <c r="FUS368" s="118"/>
      <c r="FUW368" s="118"/>
      <c r="FVA368" s="118"/>
      <c r="FVE368" s="118"/>
      <c r="FVI368" s="118"/>
      <c r="FVM368" s="118"/>
      <c r="FVQ368" s="118"/>
      <c r="FVU368" s="118"/>
      <c r="FVY368" s="118"/>
      <c r="FWC368" s="118"/>
      <c r="FWG368" s="118"/>
      <c r="FWK368" s="118"/>
      <c r="FWO368" s="118"/>
      <c r="FWS368" s="118"/>
      <c r="FWW368" s="118"/>
      <c r="FXA368" s="118"/>
      <c r="FXE368" s="118"/>
      <c r="FXI368" s="118"/>
      <c r="FXM368" s="118"/>
      <c r="FXQ368" s="118"/>
      <c r="FXU368" s="118"/>
      <c r="FXY368" s="118"/>
      <c r="FYC368" s="118"/>
      <c r="FYG368" s="118"/>
      <c r="FYK368" s="118"/>
      <c r="FYO368" s="118"/>
      <c r="FYS368" s="118"/>
      <c r="FYW368" s="118"/>
      <c r="FZA368" s="118"/>
      <c r="FZE368" s="118"/>
      <c r="FZI368" s="118"/>
      <c r="FZM368" s="118"/>
      <c r="FZQ368" s="118"/>
      <c r="FZU368" s="118"/>
      <c r="FZY368" s="118"/>
      <c r="GAC368" s="118"/>
      <c r="GAG368" s="118"/>
      <c r="GAK368" s="118"/>
      <c r="GAO368" s="118"/>
      <c r="GAS368" s="118"/>
      <c r="GAW368" s="118"/>
      <c r="GBA368" s="118"/>
      <c r="GBE368" s="118"/>
      <c r="GBI368" s="118"/>
      <c r="GBM368" s="118"/>
      <c r="GBQ368" s="118"/>
      <c r="GBU368" s="118"/>
      <c r="GBY368" s="118"/>
      <c r="GCC368" s="118"/>
      <c r="GCG368" s="118"/>
      <c r="GCK368" s="118"/>
      <c r="GCO368" s="118"/>
      <c r="GCS368" s="118"/>
      <c r="GCW368" s="118"/>
      <c r="GDA368" s="118"/>
      <c r="GDE368" s="118"/>
      <c r="GDI368" s="118"/>
      <c r="GDM368" s="118"/>
      <c r="GDQ368" s="118"/>
      <c r="GDU368" s="118"/>
      <c r="GDY368" s="118"/>
      <c r="GEC368" s="118"/>
      <c r="GEG368" s="118"/>
      <c r="GEK368" s="118"/>
      <c r="GEO368" s="118"/>
      <c r="GES368" s="118"/>
      <c r="GEW368" s="118"/>
      <c r="GFA368" s="118"/>
      <c r="GFE368" s="118"/>
      <c r="GFI368" s="118"/>
      <c r="GFM368" s="118"/>
      <c r="GFQ368" s="118"/>
      <c r="GFU368" s="118"/>
      <c r="GFY368" s="118"/>
      <c r="GGC368" s="118"/>
      <c r="GGG368" s="118"/>
      <c r="GGK368" s="118"/>
      <c r="GGO368" s="118"/>
      <c r="GGS368" s="118"/>
      <c r="GGW368" s="118"/>
      <c r="GHA368" s="118"/>
      <c r="GHE368" s="118"/>
      <c r="GHI368" s="118"/>
      <c r="GHM368" s="118"/>
      <c r="GHQ368" s="118"/>
      <c r="GHU368" s="118"/>
      <c r="GHY368" s="118"/>
      <c r="GIC368" s="118"/>
      <c r="GIG368" s="118"/>
      <c r="GIK368" s="118"/>
      <c r="GIO368" s="118"/>
      <c r="GIS368" s="118"/>
      <c r="GIW368" s="118"/>
      <c r="GJA368" s="118"/>
      <c r="GJE368" s="118"/>
      <c r="GJI368" s="118"/>
      <c r="GJM368" s="118"/>
      <c r="GJQ368" s="118"/>
      <c r="GJU368" s="118"/>
      <c r="GJY368" s="118"/>
      <c r="GKC368" s="118"/>
      <c r="GKG368" s="118"/>
      <c r="GKK368" s="118"/>
      <c r="GKO368" s="118"/>
      <c r="GKS368" s="118"/>
      <c r="GKW368" s="118"/>
      <c r="GLA368" s="118"/>
      <c r="GLE368" s="118"/>
      <c r="GLI368" s="118"/>
      <c r="GLM368" s="118"/>
      <c r="GLQ368" s="118"/>
      <c r="GLU368" s="118"/>
      <c r="GLY368" s="118"/>
      <c r="GMC368" s="118"/>
      <c r="GMG368" s="118"/>
      <c r="GMK368" s="118"/>
      <c r="GMO368" s="118"/>
      <c r="GMS368" s="118"/>
      <c r="GMW368" s="118"/>
      <c r="GNA368" s="118"/>
      <c r="GNE368" s="118"/>
      <c r="GNI368" s="118"/>
      <c r="GNM368" s="118"/>
      <c r="GNQ368" s="118"/>
      <c r="GNU368" s="118"/>
      <c r="GNY368" s="118"/>
      <c r="GOC368" s="118"/>
      <c r="GOG368" s="118"/>
      <c r="GOK368" s="118"/>
      <c r="GOO368" s="118"/>
      <c r="GOS368" s="118"/>
      <c r="GOW368" s="118"/>
      <c r="GPA368" s="118"/>
      <c r="GPE368" s="118"/>
      <c r="GPI368" s="118"/>
      <c r="GPM368" s="118"/>
      <c r="GPQ368" s="118"/>
      <c r="GPU368" s="118"/>
      <c r="GPY368" s="118"/>
      <c r="GQC368" s="118"/>
      <c r="GQG368" s="118"/>
      <c r="GQK368" s="118"/>
      <c r="GQO368" s="118"/>
      <c r="GQS368" s="118"/>
      <c r="GQW368" s="118"/>
      <c r="GRA368" s="118"/>
      <c r="GRE368" s="118"/>
      <c r="GRI368" s="118"/>
      <c r="GRM368" s="118"/>
      <c r="GRQ368" s="118"/>
      <c r="GRU368" s="118"/>
      <c r="GRY368" s="118"/>
      <c r="GSC368" s="118"/>
      <c r="GSG368" s="118"/>
      <c r="GSK368" s="118"/>
      <c r="GSO368" s="118"/>
      <c r="GSS368" s="118"/>
      <c r="GSW368" s="118"/>
      <c r="GTA368" s="118"/>
      <c r="GTE368" s="118"/>
      <c r="GTI368" s="118"/>
      <c r="GTM368" s="118"/>
      <c r="GTQ368" s="118"/>
      <c r="GTU368" s="118"/>
      <c r="GTY368" s="118"/>
      <c r="GUC368" s="118"/>
      <c r="GUG368" s="118"/>
      <c r="GUK368" s="118"/>
      <c r="GUO368" s="118"/>
      <c r="GUS368" s="118"/>
      <c r="GUW368" s="118"/>
      <c r="GVA368" s="118"/>
      <c r="GVE368" s="118"/>
      <c r="GVI368" s="118"/>
      <c r="GVM368" s="118"/>
      <c r="GVQ368" s="118"/>
      <c r="GVU368" s="118"/>
      <c r="GVY368" s="118"/>
      <c r="GWC368" s="118"/>
      <c r="GWG368" s="118"/>
      <c r="GWK368" s="118"/>
      <c r="GWO368" s="118"/>
      <c r="GWS368" s="118"/>
      <c r="GWW368" s="118"/>
      <c r="GXA368" s="118"/>
      <c r="GXE368" s="118"/>
      <c r="GXI368" s="118"/>
      <c r="GXM368" s="118"/>
      <c r="GXQ368" s="118"/>
      <c r="GXU368" s="118"/>
      <c r="GXY368" s="118"/>
      <c r="GYC368" s="118"/>
      <c r="GYG368" s="118"/>
      <c r="GYK368" s="118"/>
      <c r="GYO368" s="118"/>
      <c r="GYS368" s="118"/>
      <c r="GYW368" s="118"/>
      <c r="GZA368" s="118"/>
      <c r="GZE368" s="118"/>
      <c r="GZI368" s="118"/>
      <c r="GZM368" s="118"/>
      <c r="GZQ368" s="118"/>
      <c r="GZU368" s="118"/>
      <c r="GZY368" s="118"/>
      <c r="HAC368" s="118"/>
      <c r="HAG368" s="118"/>
      <c r="HAK368" s="118"/>
      <c r="HAO368" s="118"/>
      <c r="HAS368" s="118"/>
      <c r="HAW368" s="118"/>
      <c r="HBA368" s="118"/>
      <c r="HBE368" s="118"/>
      <c r="HBI368" s="118"/>
      <c r="HBM368" s="118"/>
      <c r="HBQ368" s="118"/>
      <c r="HBU368" s="118"/>
      <c r="HBY368" s="118"/>
      <c r="HCC368" s="118"/>
      <c r="HCG368" s="118"/>
      <c r="HCK368" s="118"/>
      <c r="HCO368" s="118"/>
      <c r="HCS368" s="118"/>
      <c r="HCW368" s="118"/>
      <c r="HDA368" s="118"/>
      <c r="HDE368" s="118"/>
      <c r="HDI368" s="118"/>
      <c r="HDM368" s="118"/>
      <c r="HDQ368" s="118"/>
      <c r="HDU368" s="118"/>
      <c r="HDY368" s="118"/>
      <c r="HEC368" s="118"/>
      <c r="HEG368" s="118"/>
      <c r="HEK368" s="118"/>
      <c r="HEO368" s="118"/>
      <c r="HES368" s="118"/>
      <c r="HEW368" s="118"/>
      <c r="HFA368" s="118"/>
      <c r="HFE368" s="118"/>
      <c r="HFI368" s="118"/>
      <c r="HFM368" s="118"/>
      <c r="HFQ368" s="118"/>
      <c r="HFU368" s="118"/>
      <c r="HFY368" s="118"/>
      <c r="HGC368" s="118"/>
      <c r="HGG368" s="118"/>
      <c r="HGK368" s="118"/>
      <c r="HGO368" s="118"/>
      <c r="HGS368" s="118"/>
      <c r="HGW368" s="118"/>
      <c r="HHA368" s="118"/>
      <c r="HHE368" s="118"/>
      <c r="HHI368" s="118"/>
      <c r="HHM368" s="118"/>
      <c r="HHQ368" s="118"/>
      <c r="HHU368" s="118"/>
      <c r="HHY368" s="118"/>
      <c r="HIC368" s="118"/>
      <c r="HIG368" s="118"/>
      <c r="HIK368" s="118"/>
      <c r="HIO368" s="118"/>
      <c r="HIS368" s="118"/>
      <c r="HIW368" s="118"/>
      <c r="HJA368" s="118"/>
      <c r="HJE368" s="118"/>
      <c r="HJI368" s="118"/>
      <c r="HJM368" s="118"/>
      <c r="HJQ368" s="118"/>
      <c r="HJU368" s="118"/>
      <c r="HJY368" s="118"/>
      <c r="HKC368" s="118"/>
      <c r="HKG368" s="118"/>
      <c r="HKK368" s="118"/>
      <c r="HKO368" s="118"/>
      <c r="HKS368" s="118"/>
      <c r="HKW368" s="118"/>
      <c r="HLA368" s="118"/>
      <c r="HLE368" s="118"/>
      <c r="HLI368" s="118"/>
      <c r="HLM368" s="118"/>
      <c r="HLQ368" s="118"/>
      <c r="HLU368" s="118"/>
      <c r="HLY368" s="118"/>
      <c r="HMC368" s="118"/>
      <c r="HMG368" s="118"/>
      <c r="HMK368" s="118"/>
      <c r="HMO368" s="118"/>
      <c r="HMS368" s="118"/>
      <c r="HMW368" s="118"/>
      <c r="HNA368" s="118"/>
      <c r="HNE368" s="118"/>
      <c r="HNI368" s="118"/>
      <c r="HNM368" s="118"/>
      <c r="HNQ368" s="118"/>
      <c r="HNU368" s="118"/>
      <c r="HNY368" s="118"/>
      <c r="HOC368" s="118"/>
      <c r="HOG368" s="118"/>
      <c r="HOK368" s="118"/>
      <c r="HOO368" s="118"/>
      <c r="HOS368" s="118"/>
      <c r="HOW368" s="118"/>
      <c r="HPA368" s="118"/>
      <c r="HPE368" s="118"/>
      <c r="HPI368" s="118"/>
      <c r="HPM368" s="118"/>
      <c r="HPQ368" s="118"/>
      <c r="HPU368" s="118"/>
      <c r="HPY368" s="118"/>
      <c r="HQC368" s="118"/>
      <c r="HQG368" s="118"/>
      <c r="HQK368" s="118"/>
      <c r="HQO368" s="118"/>
      <c r="HQS368" s="118"/>
      <c r="HQW368" s="118"/>
      <c r="HRA368" s="118"/>
      <c r="HRE368" s="118"/>
      <c r="HRI368" s="118"/>
      <c r="HRM368" s="118"/>
      <c r="HRQ368" s="118"/>
      <c r="HRU368" s="118"/>
      <c r="HRY368" s="118"/>
      <c r="HSC368" s="118"/>
      <c r="HSG368" s="118"/>
      <c r="HSK368" s="118"/>
      <c r="HSO368" s="118"/>
      <c r="HSS368" s="118"/>
      <c r="HSW368" s="118"/>
      <c r="HTA368" s="118"/>
      <c r="HTE368" s="118"/>
      <c r="HTI368" s="118"/>
      <c r="HTM368" s="118"/>
      <c r="HTQ368" s="118"/>
      <c r="HTU368" s="118"/>
      <c r="HTY368" s="118"/>
      <c r="HUC368" s="118"/>
      <c r="HUG368" s="118"/>
      <c r="HUK368" s="118"/>
      <c r="HUO368" s="118"/>
      <c r="HUS368" s="118"/>
      <c r="HUW368" s="118"/>
      <c r="HVA368" s="118"/>
      <c r="HVE368" s="118"/>
      <c r="HVI368" s="118"/>
      <c r="HVM368" s="118"/>
      <c r="HVQ368" s="118"/>
      <c r="HVU368" s="118"/>
      <c r="HVY368" s="118"/>
      <c r="HWC368" s="118"/>
      <c r="HWG368" s="118"/>
      <c r="HWK368" s="118"/>
      <c r="HWO368" s="118"/>
      <c r="HWS368" s="118"/>
      <c r="HWW368" s="118"/>
      <c r="HXA368" s="118"/>
      <c r="HXE368" s="118"/>
      <c r="HXI368" s="118"/>
      <c r="HXM368" s="118"/>
      <c r="HXQ368" s="118"/>
      <c r="HXU368" s="118"/>
      <c r="HXY368" s="118"/>
      <c r="HYC368" s="118"/>
      <c r="HYG368" s="118"/>
      <c r="HYK368" s="118"/>
      <c r="HYO368" s="118"/>
      <c r="HYS368" s="118"/>
      <c r="HYW368" s="118"/>
      <c r="HZA368" s="118"/>
      <c r="HZE368" s="118"/>
      <c r="HZI368" s="118"/>
      <c r="HZM368" s="118"/>
      <c r="HZQ368" s="118"/>
      <c r="HZU368" s="118"/>
      <c r="HZY368" s="118"/>
      <c r="IAC368" s="118"/>
      <c r="IAG368" s="118"/>
      <c r="IAK368" s="118"/>
      <c r="IAO368" s="118"/>
      <c r="IAS368" s="118"/>
      <c r="IAW368" s="118"/>
      <c r="IBA368" s="118"/>
      <c r="IBE368" s="118"/>
      <c r="IBI368" s="118"/>
      <c r="IBM368" s="118"/>
      <c r="IBQ368" s="118"/>
      <c r="IBU368" s="118"/>
      <c r="IBY368" s="118"/>
      <c r="ICC368" s="118"/>
      <c r="ICG368" s="118"/>
      <c r="ICK368" s="118"/>
      <c r="ICO368" s="118"/>
      <c r="ICS368" s="118"/>
      <c r="ICW368" s="118"/>
      <c r="IDA368" s="118"/>
      <c r="IDE368" s="118"/>
      <c r="IDI368" s="118"/>
      <c r="IDM368" s="118"/>
      <c r="IDQ368" s="118"/>
      <c r="IDU368" s="118"/>
      <c r="IDY368" s="118"/>
      <c r="IEC368" s="118"/>
      <c r="IEG368" s="118"/>
      <c r="IEK368" s="118"/>
      <c r="IEO368" s="118"/>
      <c r="IES368" s="118"/>
      <c r="IEW368" s="118"/>
      <c r="IFA368" s="118"/>
      <c r="IFE368" s="118"/>
      <c r="IFI368" s="118"/>
      <c r="IFM368" s="118"/>
      <c r="IFQ368" s="118"/>
      <c r="IFU368" s="118"/>
      <c r="IFY368" s="118"/>
      <c r="IGC368" s="118"/>
      <c r="IGG368" s="118"/>
      <c r="IGK368" s="118"/>
      <c r="IGO368" s="118"/>
      <c r="IGS368" s="118"/>
      <c r="IGW368" s="118"/>
      <c r="IHA368" s="118"/>
      <c r="IHE368" s="118"/>
      <c r="IHI368" s="118"/>
      <c r="IHM368" s="118"/>
      <c r="IHQ368" s="118"/>
      <c r="IHU368" s="118"/>
      <c r="IHY368" s="118"/>
      <c r="IIC368" s="118"/>
      <c r="IIG368" s="118"/>
      <c r="IIK368" s="118"/>
      <c r="IIO368" s="118"/>
      <c r="IIS368" s="118"/>
      <c r="IIW368" s="118"/>
      <c r="IJA368" s="118"/>
      <c r="IJE368" s="118"/>
      <c r="IJI368" s="118"/>
      <c r="IJM368" s="118"/>
      <c r="IJQ368" s="118"/>
      <c r="IJU368" s="118"/>
      <c r="IJY368" s="118"/>
      <c r="IKC368" s="118"/>
      <c r="IKG368" s="118"/>
      <c r="IKK368" s="118"/>
      <c r="IKO368" s="118"/>
      <c r="IKS368" s="118"/>
      <c r="IKW368" s="118"/>
      <c r="ILA368" s="118"/>
      <c r="ILE368" s="118"/>
      <c r="ILI368" s="118"/>
      <c r="ILM368" s="118"/>
      <c r="ILQ368" s="118"/>
      <c r="ILU368" s="118"/>
      <c r="ILY368" s="118"/>
      <c r="IMC368" s="118"/>
      <c r="IMG368" s="118"/>
      <c r="IMK368" s="118"/>
      <c r="IMO368" s="118"/>
      <c r="IMS368" s="118"/>
      <c r="IMW368" s="118"/>
      <c r="INA368" s="118"/>
      <c r="INE368" s="118"/>
      <c r="INI368" s="118"/>
      <c r="INM368" s="118"/>
      <c r="INQ368" s="118"/>
      <c r="INU368" s="118"/>
      <c r="INY368" s="118"/>
      <c r="IOC368" s="118"/>
      <c r="IOG368" s="118"/>
      <c r="IOK368" s="118"/>
      <c r="IOO368" s="118"/>
      <c r="IOS368" s="118"/>
      <c r="IOW368" s="118"/>
      <c r="IPA368" s="118"/>
      <c r="IPE368" s="118"/>
      <c r="IPI368" s="118"/>
      <c r="IPM368" s="118"/>
      <c r="IPQ368" s="118"/>
      <c r="IPU368" s="118"/>
      <c r="IPY368" s="118"/>
      <c r="IQC368" s="118"/>
      <c r="IQG368" s="118"/>
      <c r="IQK368" s="118"/>
      <c r="IQO368" s="118"/>
      <c r="IQS368" s="118"/>
      <c r="IQW368" s="118"/>
      <c r="IRA368" s="118"/>
      <c r="IRE368" s="118"/>
      <c r="IRI368" s="118"/>
      <c r="IRM368" s="118"/>
      <c r="IRQ368" s="118"/>
      <c r="IRU368" s="118"/>
      <c r="IRY368" s="118"/>
      <c r="ISC368" s="118"/>
      <c r="ISG368" s="118"/>
      <c r="ISK368" s="118"/>
      <c r="ISO368" s="118"/>
      <c r="ISS368" s="118"/>
      <c r="ISW368" s="118"/>
      <c r="ITA368" s="118"/>
      <c r="ITE368" s="118"/>
      <c r="ITI368" s="118"/>
      <c r="ITM368" s="118"/>
      <c r="ITQ368" s="118"/>
      <c r="ITU368" s="118"/>
      <c r="ITY368" s="118"/>
      <c r="IUC368" s="118"/>
      <c r="IUG368" s="118"/>
      <c r="IUK368" s="118"/>
      <c r="IUO368" s="118"/>
      <c r="IUS368" s="118"/>
      <c r="IUW368" s="118"/>
      <c r="IVA368" s="118"/>
      <c r="IVE368" s="118"/>
      <c r="IVI368" s="118"/>
      <c r="IVM368" s="118"/>
      <c r="IVQ368" s="118"/>
      <c r="IVU368" s="118"/>
      <c r="IVY368" s="118"/>
      <c r="IWC368" s="118"/>
      <c r="IWG368" s="118"/>
      <c r="IWK368" s="118"/>
      <c r="IWO368" s="118"/>
      <c r="IWS368" s="118"/>
      <c r="IWW368" s="118"/>
      <c r="IXA368" s="118"/>
      <c r="IXE368" s="118"/>
      <c r="IXI368" s="118"/>
      <c r="IXM368" s="118"/>
      <c r="IXQ368" s="118"/>
      <c r="IXU368" s="118"/>
      <c r="IXY368" s="118"/>
      <c r="IYC368" s="118"/>
      <c r="IYG368" s="118"/>
      <c r="IYK368" s="118"/>
      <c r="IYO368" s="118"/>
      <c r="IYS368" s="118"/>
      <c r="IYW368" s="118"/>
      <c r="IZA368" s="118"/>
      <c r="IZE368" s="118"/>
      <c r="IZI368" s="118"/>
      <c r="IZM368" s="118"/>
      <c r="IZQ368" s="118"/>
      <c r="IZU368" s="118"/>
      <c r="IZY368" s="118"/>
      <c r="JAC368" s="118"/>
      <c r="JAG368" s="118"/>
      <c r="JAK368" s="118"/>
      <c r="JAO368" s="118"/>
      <c r="JAS368" s="118"/>
      <c r="JAW368" s="118"/>
      <c r="JBA368" s="118"/>
      <c r="JBE368" s="118"/>
      <c r="JBI368" s="118"/>
      <c r="JBM368" s="118"/>
      <c r="JBQ368" s="118"/>
      <c r="JBU368" s="118"/>
      <c r="JBY368" s="118"/>
      <c r="JCC368" s="118"/>
      <c r="JCG368" s="118"/>
      <c r="JCK368" s="118"/>
      <c r="JCO368" s="118"/>
      <c r="JCS368" s="118"/>
      <c r="JCW368" s="118"/>
      <c r="JDA368" s="118"/>
      <c r="JDE368" s="118"/>
      <c r="JDI368" s="118"/>
      <c r="JDM368" s="118"/>
      <c r="JDQ368" s="118"/>
      <c r="JDU368" s="118"/>
      <c r="JDY368" s="118"/>
      <c r="JEC368" s="118"/>
      <c r="JEG368" s="118"/>
      <c r="JEK368" s="118"/>
      <c r="JEO368" s="118"/>
      <c r="JES368" s="118"/>
      <c r="JEW368" s="118"/>
      <c r="JFA368" s="118"/>
      <c r="JFE368" s="118"/>
      <c r="JFI368" s="118"/>
      <c r="JFM368" s="118"/>
      <c r="JFQ368" s="118"/>
      <c r="JFU368" s="118"/>
      <c r="JFY368" s="118"/>
      <c r="JGC368" s="118"/>
      <c r="JGG368" s="118"/>
      <c r="JGK368" s="118"/>
      <c r="JGO368" s="118"/>
      <c r="JGS368" s="118"/>
      <c r="JGW368" s="118"/>
      <c r="JHA368" s="118"/>
      <c r="JHE368" s="118"/>
      <c r="JHI368" s="118"/>
      <c r="JHM368" s="118"/>
      <c r="JHQ368" s="118"/>
      <c r="JHU368" s="118"/>
      <c r="JHY368" s="118"/>
      <c r="JIC368" s="118"/>
      <c r="JIG368" s="118"/>
      <c r="JIK368" s="118"/>
      <c r="JIO368" s="118"/>
      <c r="JIS368" s="118"/>
      <c r="JIW368" s="118"/>
      <c r="JJA368" s="118"/>
      <c r="JJE368" s="118"/>
      <c r="JJI368" s="118"/>
      <c r="JJM368" s="118"/>
      <c r="JJQ368" s="118"/>
      <c r="JJU368" s="118"/>
      <c r="JJY368" s="118"/>
      <c r="JKC368" s="118"/>
      <c r="JKG368" s="118"/>
      <c r="JKK368" s="118"/>
      <c r="JKO368" s="118"/>
      <c r="JKS368" s="118"/>
      <c r="JKW368" s="118"/>
      <c r="JLA368" s="118"/>
      <c r="JLE368" s="118"/>
      <c r="JLI368" s="118"/>
      <c r="JLM368" s="118"/>
      <c r="JLQ368" s="118"/>
      <c r="JLU368" s="118"/>
      <c r="JLY368" s="118"/>
      <c r="JMC368" s="118"/>
      <c r="JMG368" s="118"/>
      <c r="JMK368" s="118"/>
      <c r="JMO368" s="118"/>
      <c r="JMS368" s="118"/>
      <c r="JMW368" s="118"/>
      <c r="JNA368" s="118"/>
      <c r="JNE368" s="118"/>
      <c r="JNI368" s="118"/>
      <c r="JNM368" s="118"/>
      <c r="JNQ368" s="118"/>
      <c r="JNU368" s="118"/>
      <c r="JNY368" s="118"/>
      <c r="JOC368" s="118"/>
      <c r="JOG368" s="118"/>
      <c r="JOK368" s="118"/>
      <c r="JOO368" s="118"/>
      <c r="JOS368" s="118"/>
      <c r="JOW368" s="118"/>
      <c r="JPA368" s="118"/>
      <c r="JPE368" s="118"/>
      <c r="JPI368" s="118"/>
      <c r="JPM368" s="118"/>
      <c r="JPQ368" s="118"/>
      <c r="JPU368" s="118"/>
      <c r="JPY368" s="118"/>
      <c r="JQC368" s="118"/>
      <c r="JQG368" s="118"/>
      <c r="JQK368" s="118"/>
      <c r="JQO368" s="118"/>
      <c r="JQS368" s="118"/>
      <c r="JQW368" s="118"/>
      <c r="JRA368" s="118"/>
      <c r="JRE368" s="118"/>
      <c r="JRI368" s="118"/>
      <c r="JRM368" s="118"/>
      <c r="JRQ368" s="118"/>
      <c r="JRU368" s="118"/>
      <c r="JRY368" s="118"/>
      <c r="JSC368" s="118"/>
      <c r="JSG368" s="118"/>
      <c r="JSK368" s="118"/>
      <c r="JSO368" s="118"/>
      <c r="JSS368" s="118"/>
      <c r="JSW368" s="118"/>
      <c r="JTA368" s="118"/>
      <c r="JTE368" s="118"/>
      <c r="JTI368" s="118"/>
      <c r="JTM368" s="118"/>
      <c r="JTQ368" s="118"/>
      <c r="JTU368" s="118"/>
      <c r="JTY368" s="118"/>
      <c r="JUC368" s="118"/>
      <c r="JUG368" s="118"/>
      <c r="JUK368" s="118"/>
      <c r="JUO368" s="118"/>
      <c r="JUS368" s="118"/>
      <c r="JUW368" s="118"/>
      <c r="JVA368" s="118"/>
      <c r="JVE368" s="118"/>
      <c r="JVI368" s="118"/>
      <c r="JVM368" s="118"/>
      <c r="JVQ368" s="118"/>
      <c r="JVU368" s="118"/>
      <c r="JVY368" s="118"/>
      <c r="JWC368" s="118"/>
      <c r="JWG368" s="118"/>
      <c r="JWK368" s="118"/>
      <c r="JWO368" s="118"/>
      <c r="JWS368" s="118"/>
      <c r="JWW368" s="118"/>
      <c r="JXA368" s="118"/>
      <c r="JXE368" s="118"/>
      <c r="JXI368" s="118"/>
      <c r="JXM368" s="118"/>
      <c r="JXQ368" s="118"/>
      <c r="JXU368" s="118"/>
      <c r="JXY368" s="118"/>
      <c r="JYC368" s="118"/>
      <c r="JYG368" s="118"/>
      <c r="JYK368" s="118"/>
      <c r="JYO368" s="118"/>
      <c r="JYS368" s="118"/>
      <c r="JYW368" s="118"/>
      <c r="JZA368" s="118"/>
      <c r="JZE368" s="118"/>
      <c r="JZI368" s="118"/>
      <c r="JZM368" s="118"/>
      <c r="JZQ368" s="118"/>
      <c r="JZU368" s="118"/>
      <c r="JZY368" s="118"/>
      <c r="KAC368" s="118"/>
      <c r="KAG368" s="118"/>
      <c r="KAK368" s="118"/>
      <c r="KAO368" s="118"/>
      <c r="KAS368" s="118"/>
      <c r="KAW368" s="118"/>
      <c r="KBA368" s="118"/>
      <c r="KBE368" s="118"/>
      <c r="KBI368" s="118"/>
      <c r="KBM368" s="118"/>
      <c r="KBQ368" s="118"/>
      <c r="KBU368" s="118"/>
      <c r="KBY368" s="118"/>
      <c r="KCC368" s="118"/>
      <c r="KCG368" s="118"/>
      <c r="KCK368" s="118"/>
      <c r="KCO368" s="118"/>
      <c r="KCS368" s="118"/>
      <c r="KCW368" s="118"/>
      <c r="KDA368" s="118"/>
      <c r="KDE368" s="118"/>
      <c r="KDI368" s="118"/>
      <c r="KDM368" s="118"/>
      <c r="KDQ368" s="118"/>
      <c r="KDU368" s="118"/>
      <c r="KDY368" s="118"/>
      <c r="KEC368" s="118"/>
      <c r="KEG368" s="118"/>
      <c r="KEK368" s="118"/>
      <c r="KEO368" s="118"/>
      <c r="KES368" s="118"/>
      <c r="KEW368" s="118"/>
      <c r="KFA368" s="118"/>
      <c r="KFE368" s="118"/>
      <c r="KFI368" s="118"/>
      <c r="KFM368" s="118"/>
      <c r="KFQ368" s="118"/>
      <c r="KFU368" s="118"/>
      <c r="KFY368" s="118"/>
      <c r="KGC368" s="118"/>
      <c r="KGG368" s="118"/>
      <c r="KGK368" s="118"/>
      <c r="KGO368" s="118"/>
      <c r="KGS368" s="118"/>
      <c r="KGW368" s="118"/>
      <c r="KHA368" s="118"/>
      <c r="KHE368" s="118"/>
      <c r="KHI368" s="118"/>
      <c r="KHM368" s="118"/>
      <c r="KHQ368" s="118"/>
      <c r="KHU368" s="118"/>
      <c r="KHY368" s="118"/>
      <c r="KIC368" s="118"/>
      <c r="KIG368" s="118"/>
      <c r="KIK368" s="118"/>
      <c r="KIO368" s="118"/>
      <c r="KIS368" s="118"/>
      <c r="KIW368" s="118"/>
      <c r="KJA368" s="118"/>
      <c r="KJE368" s="118"/>
      <c r="KJI368" s="118"/>
      <c r="KJM368" s="118"/>
      <c r="KJQ368" s="118"/>
      <c r="KJU368" s="118"/>
      <c r="KJY368" s="118"/>
      <c r="KKC368" s="118"/>
      <c r="KKG368" s="118"/>
      <c r="KKK368" s="118"/>
      <c r="KKO368" s="118"/>
      <c r="KKS368" s="118"/>
      <c r="KKW368" s="118"/>
      <c r="KLA368" s="118"/>
      <c r="KLE368" s="118"/>
      <c r="KLI368" s="118"/>
      <c r="KLM368" s="118"/>
      <c r="KLQ368" s="118"/>
      <c r="KLU368" s="118"/>
      <c r="KLY368" s="118"/>
      <c r="KMC368" s="118"/>
      <c r="KMG368" s="118"/>
      <c r="KMK368" s="118"/>
      <c r="KMO368" s="118"/>
      <c r="KMS368" s="118"/>
      <c r="KMW368" s="118"/>
      <c r="KNA368" s="118"/>
      <c r="KNE368" s="118"/>
      <c r="KNI368" s="118"/>
      <c r="KNM368" s="118"/>
      <c r="KNQ368" s="118"/>
      <c r="KNU368" s="118"/>
      <c r="KNY368" s="118"/>
      <c r="KOC368" s="118"/>
      <c r="KOG368" s="118"/>
      <c r="KOK368" s="118"/>
      <c r="KOO368" s="118"/>
      <c r="KOS368" s="118"/>
      <c r="KOW368" s="118"/>
      <c r="KPA368" s="118"/>
      <c r="KPE368" s="118"/>
      <c r="KPI368" s="118"/>
      <c r="KPM368" s="118"/>
      <c r="KPQ368" s="118"/>
      <c r="KPU368" s="118"/>
      <c r="KPY368" s="118"/>
      <c r="KQC368" s="118"/>
      <c r="KQG368" s="118"/>
      <c r="KQK368" s="118"/>
      <c r="KQO368" s="118"/>
      <c r="KQS368" s="118"/>
      <c r="KQW368" s="118"/>
      <c r="KRA368" s="118"/>
      <c r="KRE368" s="118"/>
      <c r="KRI368" s="118"/>
      <c r="KRM368" s="118"/>
      <c r="KRQ368" s="118"/>
      <c r="KRU368" s="118"/>
      <c r="KRY368" s="118"/>
      <c r="KSC368" s="118"/>
      <c r="KSG368" s="118"/>
      <c r="KSK368" s="118"/>
      <c r="KSO368" s="118"/>
      <c r="KSS368" s="118"/>
      <c r="KSW368" s="118"/>
      <c r="KTA368" s="118"/>
      <c r="KTE368" s="118"/>
      <c r="KTI368" s="118"/>
      <c r="KTM368" s="118"/>
      <c r="KTQ368" s="118"/>
      <c r="KTU368" s="118"/>
      <c r="KTY368" s="118"/>
      <c r="KUC368" s="118"/>
      <c r="KUG368" s="118"/>
      <c r="KUK368" s="118"/>
      <c r="KUO368" s="118"/>
      <c r="KUS368" s="118"/>
      <c r="KUW368" s="118"/>
      <c r="KVA368" s="118"/>
      <c r="KVE368" s="118"/>
      <c r="KVI368" s="118"/>
      <c r="KVM368" s="118"/>
      <c r="KVQ368" s="118"/>
      <c r="KVU368" s="118"/>
      <c r="KVY368" s="118"/>
      <c r="KWC368" s="118"/>
      <c r="KWG368" s="118"/>
      <c r="KWK368" s="118"/>
      <c r="KWO368" s="118"/>
      <c r="KWS368" s="118"/>
      <c r="KWW368" s="118"/>
      <c r="KXA368" s="118"/>
      <c r="KXE368" s="118"/>
      <c r="KXI368" s="118"/>
      <c r="KXM368" s="118"/>
      <c r="KXQ368" s="118"/>
      <c r="KXU368" s="118"/>
      <c r="KXY368" s="118"/>
      <c r="KYC368" s="118"/>
      <c r="KYG368" s="118"/>
      <c r="KYK368" s="118"/>
      <c r="KYO368" s="118"/>
      <c r="KYS368" s="118"/>
      <c r="KYW368" s="118"/>
      <c r="KZA368" s="118"/>
      <c r="KZE368" s="118"/>
      <c r="KZI368" s="118"/>
      <c r="KZM368" s="118"/>
      <c r="KZQ368" s="118"/>
      <c r="KZU368" s="118"/>
      <c r="KZY368" s="118"/>
      <c r="LAC368" s="118"/>
      <c r="LAG368" s="118"/>
      <c r="LAK368" s="118"/>
      <c r="LAO368" s="118"/>
      <c r="LAS368" s="118"/>
      <c r="LAW368" s="118"/>
      <c r="LBA368" s="118"/>
      <c r="LBE368" s="118"/>
      <c r="LBI368" s="118"/>
      <c r="LBM368" s="118"/>
      <c r="LBQ368" s="118"/>
      <c r="LBU368" s="118"/>
      <c r="LBY368" s="118"/>
      <c r="LCC368" s="118"/>
      <c r="LCG368" s="118"/>
      <c r="LCK368" s="118"/>
      <c r="LCO368" s="118"/>
      <c r="LCS368" s="118"/>
      <c r="LCW368" s="118"/>
      <c r="LDA368" s="118"/>
      <c r="LDE368" s="118"/>
      <c r="LDI368" s="118"/>
      <c r="LDM368" s="118"/>
      <c r="LDQ368" s="118"/>
      <c r="LDU368" s="118"/>
      <c r="LDY368" s="118"/>
      <c r="LEC368" s="118"/>
      <c r="LEG368" s="118"/>
      <c r="LEK368" s="118"/>
      <c r="LEO368" s="118"/>
      <c r="LES368" s="118"/>
      <c r="LEW368" s="118"/>
      <c r="LFA368" s="118"/>
      <c r="LFE368" s="118"/>
      <c r="LFI368" s="118"/>
      <c r="LFM368" s="118"/>
      <c r="LFQ368" s="118"/>
      <c r="LFU368" s="118"/>
      <c r="LFY368" s="118"/>
      <c r="LGC368" s="118"/>
      <c r="LGG368" s="118"/>
      <c r="LGK368" s="118"/>
      <c r="LGO368" s="118"/>
      <c r="LGS368" s="118"/>
      <c r="LGW368" s="118"/>
      <c r="LHA368" s="118"/>
      <c r="LHE368" s="118"/>
      <c r="LHI368" s="118"/>
      <c r="LHM368" s="118"/>
      <c r="LHQ368" s="118"/>
      <c r="LHU368" s="118"/>
      <c r="LHY368" s="118"/>
      <c r="LIC368" s="118"/>
      <c r="LIG368" s="118"/>
      <c r="LIK368" s="118"/>
      <c r="LIO368" s="118"/>
      <c r="LIS368" s="118"/>
      <c r="LIW368" s="118"/>
      <c r="LJA368" s="118"/>
      <c r="LJE368" s="118"/>
      <c r="LJI368" s="118"/>
      <c r="LJM368" s="118"/>
      <c r="LJQ368" s="118"/>
      <c r="LJU368" s="118"/>
      <c r="LJY368" s="118"/>
      <c r="LKC368" s="118"/>
      <c r="LKG368" s="118"/>
      <c r="LKK368" s="118"/>
      <c r="LKO368" s="118"/>
      <c r="LKS368" s="118"/>
      <c r="LKW368" s="118"/>
      <c r="LLA368" s="118"/>
      <c r="LLE368" s="118"/>
      <c r="LLI368" s="118"/>
      <c r="LLM368" s="118"/>
      <c r="LLQ368" s="118"/>
      <c r="LLU368" s="118"/>
      <c r="LLY368" s="118"/>
      <c r="LMC368" s="118"/>
      <c r="LMG368" s="118"/>
      <c r="LMK368" s="118"/>
      <c r="LMO368" s="118"/>
      <c r="LMS368" s="118"/>
      <c r="LMW368" s="118"/>
      <c r="LNA368" s="118"/>
      <c r="LNE368" s="118"/>
      <c r="LNI368" s="118"/>
      <c r="LNM368" s="118"/>
      <c r="LNQ368" s="118"/>
      <c r="LNU368" s="118"/>
      <c r="LNY368" s="118"/>
      <c r="LOC368" s="118"/>
      <c r="LOG368" s="118"/>
      <c r="LOK368" s="118"/>
      <c r="LOO368" s="118"/>
      <c r="LOS368" s="118"/>
      <c r="LOW368" s="118"/>
      <c r="LPA368" s="118"/>
      <c r="LPE368" s="118"/>
      <c r="LPI368" s="118"/>
      <c r="LPM368" s="118"/>
      <c r="LPQ368" s="118"/>
      <c r="LPU368" s="118"/>
      <c r="LPY368" s="118"/>
      <c r="LQC368" s="118"/>
      <c r="LQG368" s="118"/>
      <c r="LQK368" s="118"/>
      <c r="LQO368" s="118"/>
      <c r="LQS368" s="118"/>
      <c r="LQW368" s="118"/>
      <c r="LRA368" s="118"/>
      <c r="LRE368" s="118"/>
      <c r="LRI368" s="118"/>
      <c r="LRM368" s="118"/>
      <c r="LRQ368" s="118"/>
      <c r="LRU368" s="118"/>
      <c r="LRY368" s="118"/>
      <c r="LSC368" s="118"/>
      <c r="LSG368" s="118"/>
      <c r="LSK368" s="118"/>
      <c r="LSO368" s="118"/>
      <c r="LSS368" s="118"/>
      <c r="LSW368" s="118"/>
      <c r="LTA368" s="118"/>
      <c r="LTE368" s="118"/>
      <c r="LTI368" s="118"/>
      <c r="LTM368" s="118"/>
      <c r="LTQ368" s="118"/>
      <c r="LTU368" s="118"/>
      <c r="LTY368" s="118"/>
      <c r="LUC368" s="118"/>
      <c r="LUG368" s="118"/>
      <c r="LUK368" s="118"/>
      <c r="LUO368" s="118"/>
      <c r="LUS368" s="118"/>
      <c r="LUW368" s="118"/>
      <c r="LVA368" s="118"/>
      <c r="LVE368" s="118"/>
      <c r="LVI368" s="118"/>
      <c r="LVM368" s="118"/>
      <c r="LVQ368" s="118"/>
      <c r="LVU368" s="118"/>
      <c r="LVY368" s="118"/>
      <c r="LWC368" s="118"/>
      <c r="LWG368" s="118"/>
      <c r="LWK368" s="118"/>
      <c r="LWO368" s="118"/>
      <c r="LWS368" s="118"/>
      <c r="LWW368" s="118"/>
      <c r="LXA368" s="118"/>
      <c r="LXE368" s="118"/>
      <c r="LXI368" s="118"/>
      <c r="LXM368" s="118"/>
      <c r="LXQ368" s="118"/>
      <c r="LXU368" s="118"/>
      <c r="LXY368" s="118"/>
      <c r="LYC368" s="118"/>
      <c r="LYG368" s="118"/>
      <c r="LYK368" s="118"/>
      <c r="LYO368" s="118"/>
      <c r="LYS368" s="118"/>
      <c r="LYW368" s="118"/>
      <c r="LZA368" s="118"/>
      <c r="LZE368" s="118"/>
      <c r="LZI368" s="118"/>
      <c r="LZM368" s="118"/>
      <c r="LZQ368" s="118"/>
      <c r="LZU368" s="118"/>
      <c r="LZY368" s="118"/>
      <c r="MAC368" s="118"/>
      <c r="MAG368" s="118"/>
      <c r="MAK368" s="118"/>
      <c r="MAO368" s="118"/>
      <c r="MAS368" s="118"/>
      <c r="MAW368" s="118"/>
      <c r="MBA368" s="118"/>
      <c r="MBE368" s="118"/>
      <c r="MBI368" s="118"/>
      <c r="MBM368" s="118"/>
      <c r="MBQ368" s="118"/>
      <c r="MBU368" s="118"/>
      <c r="MBY368" s="118"/>
      <c r="MCC368" s="118"/>
      <c r="MCG368" s="118"/>
      <c r="MCK368" s="118"/>
      <c r="MCO368" s="118"/>
      <c r="MCS368" s="118"/>
      <c r="MCW368" s="118"/>
      <c r="MDA368" s="118"/>
      <c r="MDE368" s="118"/>
      <c r="MDI368" s="118"/>
      <c r="MDM368" s="118"/>
      <c r="MDQ368" s="118"/>
      <c r="MDU368" s="118"/>
      <c r="MDY368" s="118"/>
      <c r="MEC368" s="118"/>
      <c r="MEG368" s="118"/>
      <c r="MEK368" s="118"/>
      <c r="MEO368" s="118"/>
      <c r="MES368" s="118"/>
      <c r="MEW368" s="118"/>
      <c r="MFA368" s="118"/>
      <c r="MFE368" s="118"/>
      <c r="MFI368" s="118"/>
      <c r="MFM368" s="118"/>
      <c r="MFQ368" s="118"/>
      <c r="MFU368" s="118"/>
      <c r="MFY368" s="118"/>
      <c r="MGC368" s="118"/>
      <c r="MGG368" s="118"/>
      <c r="MGK368" s="118"/>
      <c r="MGO368" s="118"/>
      <c r="MGS368" s="118"/>
      <c r="MGW368" s="118"/>
      <c r="MHA368" s="118"/>
      <c r="MHE368" s="118"/>
      <c r="MHI368" s="118"/>
      <c r="MHM368" s="118"/>
      <c r="MHQ368" s="118"/>
      <c r="MHU368" s="118"/>
      <c r="MHY368" s="118"/>
      <c r="MIC368" s="118"/>
      <c r="MIG368" s="118"/>
      <c r="MIK368" s="118"/>
      <c r="MIO368" s="118"/>
      <c r="MIS368" s="118"/>
      <c r="MIW368" s="118"/>
      <c r="MJA368" s="118"/>
      <c r="MJE368" s="118"/>
      <c r="MJI368" s="118"/>
      <c r="MJM368" s="118"/>
      <c r="MJQ368" s="118"/>
      <c r="MJU368" s="118"/>
      <c r="MJY368" s="118"/>
      <c r="MKC368" s="118"/>
      <c r="MKG368" s="118"/>
      <c r="MKK368" s="118"/>
      <c r="MKO368" s="118"/>
      <c r="MKS368" s="118"/>
      <c r="MKW368" s="118"/>
      <c r="MLA368" s="118"/>
      <c r="MLE368" s="118"/>
      <c r="MLI368" s="118"/>
      <c r="MLM368" s="118"/>
      <c r="MLQ368" s="118"/>
      <c r="MLU368" s="118"/>
      <c r="MLY368" s="118"/>
      <c r="MMC368" s="118"/>
      <c r="MMG368" s="118"/>
      <c r="MMK368" s="118"/>
      <c r="MMO368" s="118"/>
      <c r="MMS368" s="118"/>
      <c r="MMW368" s="118"/>
      <c r="MNA368" s="118"/>
      <c r="MNE368" s="118"/>
      <c r="MNI368" s="118"/>
      <c r="MNM368" s="118"/>
      <c r="MNQ368" s="118"/>
      <c r="MNU368" s="118"/>
      <c r="MNY368" s="118"/>
      <c r="MOC368" s="118"/>
      <c r="MOG368" s="118"/>
      <c r="MOK368" s="118"/>
      <c r="MOO368" s="118"/>
      <c r="MOS368" s="118"/>
      <c r="MOW368" s="118"/>
      <c r="MPA368" s="118"/>
      <c r="MPE368" s="118"/>
      <c r="MPI368" s="118"/>
      <c r="MPM368" s="118"/>
      <c r="MPQ368" s="118"/>
      <c r="MPU368" s="118"/>
      <c r="MPY368" s="118"/>
      <c r="MQC368" s="118"/>
      <c r="MQG368" s="118"/>
      <c r="MQK368" s="118"/>
      <c r="MQO368" s="118"/>
      <c r="MQS368" s="118"/>
      <c r="MQW368" s="118"/>
      <c r="MRA368" s="118"/>
      <c r="MRE368" s="118"/>
      <c r="MRI368" s="118"/>
      <c r="MRM368" s="118"/>
      <c r="MRQ368" s="118"/>
      <c r="MRU368" s="118"/>
      <c r="MRY368" s="118"/>
      <c r="MSC368" s="118"/>
      <c r="MSG368" s="118"/>
      <c r="MSK368" s="118"/>
      <c r="MSO368" s="118"/>
      <c r="MSS368" s="118"/>
      <c r="MSW368" s="118"/>
      <c r="MTA368" s="118"/>
      <c r="MTE368" s="118"/>
      <c r="MTI368" s="118"/>
      <c r="MTM368" s="118"/>
      <c r="MTQ368" s="118"/>
      <c r="MTU368" s="118"/>
      <c r="MTY368" s="118"/>
      <c r="MUC368" s="118"/>
      <c r="MUG368" s="118"/>
      <c r="MUK368" s="118"/>
      <c r="MUO368" s="118"/>
      <c r="MUS368" s="118"/>
      <c r="MUW368" s="118"/>
      <c r="MVA368" s="118"/>
      <c r="MVE368" s="118"/>
      <c r="MVI368" s="118"/>
      <c r="MVM368" s="118"/>
      <c r="MVQ368" s="118"/>
      <c r="MVU368" s="118"/>
      <c r="MVY368" s="118"/>
      <c r="MWC368" s="118"/>
      <c r="MWG368" s="118"/>
      <c r="MWK368" s="118"/>
      <c r="MWO368" s="118"/>
      <c r="MWS368" s="118"/>
      <c r="MWW368" s="118"/>
      <c r="MXA368" s="118"/>
      <c r="MXE368" s="118"/>
      <c r="MXI368" s="118"/>
      <c r="MXM368" s="118"/>
      <c r="MXQ368" s="118"/>
      <c r="MXU368" s="118"/>
      <c r="MXY368" s="118"/>
      <c r="MYC368" s="118"/>
      <c r="MYG368" s="118"/>
      <c r="MYK368" s="118"/>
      <c r="MYO368" s="118"/>
      <c r="MYS368" s="118"/>
      <c r="MYW368" s="118"/>
      <c r="MZA368" s="118"/>
      <c r="MZE368" s="118"/>
      <c r="MZI368" s="118"/>
      <c r="MZM368" s="118"/>
      <c r="MZQ368" s="118"/>
      <c r="MZU368" s="118"/>
      <c r="MZY368" s="118"/>
      <c r="NAC368" s="118"/>
      <c r="NAG368" s="118"/>
      <c r="NAK368" s="118"/>
      <c r="NAO368" s="118"/>
      <c r="NAS368" s="118"/>
      <c r="NAW368" s="118"/>
      <c r="NBA368" s="118"/>
      <c r="NBE368" s="118"/>
      <c r="NBI368" s="118"/>
      <c r="NBM368" s="118"/>
      <c r="NBQ368" s="118"/>
      <c r="NBU368" s="118"/>
      <c r="NBY368" s="118"/>
      <c r="NCC368" s="118"/>
      <c r="NCG368" s="118"/>
      <c r="NCK368" s="118"/>
      <c r="NCO368" s="118"/>
      <c r="NCS368" s="118"/>
      <c r="NCW368" s="118"/>
      <c r="NDA368" s="118"/>
      <c r="NDE368" s="118"/>
      <c r="NDI368" s="118"/>
      <c r="NDM368" s="118"/>
      <c r="NDQ368" s="118"/>
      <c r="NDU368" s="118"/>
      <c r="NDY368" s="118"/>
      <c r="NEC368" s="118"/>
      <c r="NEG368" s="118"/>
      <c r="NEK368" s="118"/>
      <c r="NEO368" s="118"/>
      <c r="NES368" s="118"/>
      <c r="NEW368" s="118"/>
      <c r="NFA368" s="118"/>
      <c r="NFE368" s="118"/>
      <c r="NFI368" s="118"/>
      <c r="NFM368" s="118"/>
      <c r="NFQ368" s="118"/>
      <c r="NFU368" s="118"/>
      <c r="NFY368" s="118"/>
      <c r="NGC368" s="118"/>
      <c r="NGG368" s="118"/>
      <c r="NGK368" s="118"/>
      <c r="NGO368" s="118"/>
      <c r="NGS368" s="118"/>
      <c r="NGW368" s="118"/>
      <c r="NHA368" s="118"/>
      <c r="NHE368" s="118"/>
      <c r="NHI368" s="118"/>
      <c r="NHM368" s="118"/>
      <c r="NHQ368" s="118"/>
      <c r="NHU368" s="118"/>
      <c r="NHY368" s="118"/>
      <c r="NIC368" s="118"/>
      <c r="NIG368" s="118"/>
      <c r="NIK368" s="118"/>
      <c r="NIO368" s="118"/>
      <c r="NIS368" s="118"/>
      <c r="NIW368" s="118"/>
      <c r="NJA368" s="118"/>
      <c r="NJE368" s="118"/>
      <c r="NJI368" s="118"/>
      <c r="NJM368" s="118"/>
      <c r="NJQ368" s="118"/>
      <c r="NJU368" s="118"/>
      <c r="NJY368" s="118"/>
      <c r="NKC368" s="118"/>
      <c r="NKG368" s="118"/>
      <c r="NKK368" s="118"/>
      <c r="NKO368" s="118"/>
      <c r="NKS368" s="118"/>
      <c r="NKW368" s="118"/>
      <c r="NLA368" s="118"/>
      <c r="NLE368" s="118"/>
      <c r="NLI368" s="118"/>
      <c r="NLM368" s="118"/>
      <c r="NLQ368" s="118"/>
      <c r="NLU368" s="118"/>
      <c r="NLY368" s="118"/>
      <c r="NMC368" s="118"/>
      <c r="NMG368" s="118"/>
      <c r="NMK368" s="118"/>
      <c r="NMO368" s="118"/>
      <c r="NMS368" s="118"/>
      <c r="NMW368" s="118"/>
      <c r="NNA368" s="118"/>
      <c r="NNE368" s="118"/>
      <c r="NNI368" s="118"/>
      <c r="NNM368" s="118"/>
      <c r="NNQ368" s="118"/>
      <c r="NNU368" s="118"/>
      <c r="NNY368" s="118"/>
      <c r="NOC368" s="118"/>
      <c r="NOG368" s="118"/>
      <c r="NOK368" s="118"/>
      <c r="NOO368" s="118"/>
      <c r="NOS368" s="118"/>
      <c r="NOW368" s="118"/>
      <c r="NPA368" s="118"/>
      <c r="NPE368" s="118"/>
      <c r="NPI368" s="118"/>
      <c r="NPM368" s="118"/>
      <c r="NPQ368" s="118"/>
      <c r="NPU368" s="118"/>
      <c r="NPY368" s="118"/>
      <c r="NQC368" s="118"/>
      <c r="NQG368" s="118"/>
      <c r="NQK368" s="118"/>
      <c r="NQO368" s="118"/>
      <c r="NQS368" s="118"/>
      <c r="NQW368" s="118"/>
      <c r="NRA368" s="118"/>
      <c r="NRE368" s="118"/>
      <c r="NRI368" s="118"/>
      <c r="NRM368" s="118"/>
      <c r="NRQ368" s="118"/>
      <c r="NRU368" s="118"/>
      <c r="NRY368" s="118"/>
      <c r="NSC368" s="118"/>
      <c r="NSG368" s="118"/>
      <c r="NSK368" s="118"/>
      <c r="NSO368" s="118"/>
      <c r="NSS368" s="118"/>
      <c r="NSW368" s="118"/>
      <c r="NTA368" s="118"/>
      <c r="NTE368" s="118"/>
      <c r="NTI368" s="118"/>
      <c r="NTM368" s="118"/>
      <c r="NTQ368" s="118"/>
      <c r="NTU368" s="118"/>
      <c r="NTY368" s="118"/>
      <c r="NUC368" s="118"/>
      <c r="NUG368" s="118"/>
      <c r="NUK368" s="118"/>
      <c r="NUO368" s="118"/>
      <c r="NUS368" s="118"/>
      <c r="NUW368" s="118"/>
      <c r="NVA368" s="118"/>
      <c r="NVE368" s="118"/>
      <c r="NVI368" s="118"/>
      <c r="NVM368" s="118"/>
      <c r="NVQ368" s="118"/>
      <c r="NVU368" s="118"/>
      <c r="NVY368" s="118"/>
      <c r="NWC368" s="118"/>
      <c r="NWG368" s="118"/>
      <c r="NWK368" s="118"/>
      <c r="NWO368" s="118"/>
      <c r="NWS368" s="118"/>
      <c r="NWW368" s="118"/>
      <c r="NXA368" s="118"/>
      <c r="NXE368" s="118"/>
      <c r="NXI368" s="118"/>
      <c r="NXM368" s="118"/>
      <c r="NXQ368" s="118"/>
      <c r="NXU368" s="118"/>
      <c r="NXY368" s="118"/>
      <c r="NYC368" s="118"/>
      <c r="NYG368" s="118"/>
      <c r="NYK368" s="118"/>
      <c r="NYO368" s="118"/>
      <c r="NYS368" s="118"/>
      <c r="NYW368" s="118"/>
      <c r="NZA368" s="118"/>
      <c r="NZE368" s="118"/>
      <c r="NZI368" s="118"/>
      <c r="NZM368" s="118"/>
      <c r="NZQ368" s="118"/>
      <c r="NZU368" s="118"/>
      <c r="NZY368" s="118"/>
      <c r="OAC368" s="118"/>
      <c r="OAG368" s="118"/>
      <c r="OAK368" s="118"/>
      <c r="OAO368" s="118"/>
      <c r="OAS368" s="118"/>
      <c r="OAW368" s="118"/>
      <c r="OBA368" s="118"/>
      <c r="OBE368" s="118"/>
      <c r="OBI368" s="118"/>
      <c r="OBM368" s="118"/>
      <c r="OBQ368" s="118"/>
      <c r="OBU368" s="118"/>
      <c r="OBY368" s="118"/>
      <c r="OCC368" s="118"/>
      <c r="OCG368" s="118"/>
      <c r="OCK368" s="118"/>
      <c r="OCO368" s="118"/>
      <c r="OCS368" s="118"/>
      <c r="OCW368" s="118"/>
      <c r="ODA368" s="118"/>
      <c r="ODE368" s="118"/>
      <c r="ODI368" s="118"/>
      <c r="ODM368" s="118"/>
      <c r="ODQ368" s="118"/>
      <c r="ODU368" s="118"/>
      <c r="ODY368" s="118"/>
      <c r="OEC368" s="118"/>
      <c r="OEG368" s="118"/>
      <c r="OEK368" s="118"/>
      <c r="OEO368" s="118"/>
      <c r="OES368" s="118"/>
      <c r="OEW368" s="118"/>
      <c r="OFA368" s="118"/>
      <c r="OFE368" s="118"/>
      <c r="OFI368" s="118"/>
      <c r="OFM368" s="118"/>
      <c r="OFQ368" s="118"/>
      <c r="OFU368" s="118"/>
      <c r="OFY368" s="118"/>
      <c r="OGC368" s="118"/>
      <c r="OGG368" s="118"/>
      <c r="OGK368" s="118"/>
      <c r="OGO368" s="118"/>
      <c r="OGS368" s="118"/>
      <c r="OGW368" s="118"/>
      <c r="OHA368" s="118"/>
      <c r="OHE368" s="118"/>
      <c r="OHI368" s="118"/>
      <c r="OHM368" s="118"/>
      <c r="OHQ368" s="118"/>
      <c r="OHU368" s="118"/>
      <c r="OHY368" s="118"/>
      <c r="OIC368" s="118"/>
      <c r="OIG368" s="118"/>
      <c r="OIK368" s="118"/>
      <c r="OIO368" s="118"/>
      <c r="OIS368" s="118"/>
      <c r="OIW368" s="118"/>
      <c r="OJA368" s="118"/>
      <c r="OJE368" s="118"/>
      <c r="OJI368" s="118"/>
      <c r="OJM368" s="118"/>
      <c r="OJQ368" s="118"/>
      <c r="OJU368" s="118"/>
      <c r="OJY368" s="118"/>
      <c r="OKC368" s="118"/>
      <c r="OKG368" s="118"/>
      <c r="OKK368" s="118"/>
      <c r="OKO368" s="118"/>
      <c r="OKS368" s="118"/>
      <c r="OKW368" s="118"/>
      <c r="OLA368" s="118"/>
      <c r="OLE368" s="118"/>
      <c r="OLI368" s="118"/>
      <c r="OLM368" s="118"/>
      <c r="OLQ368" s="118"/>
      <c r="OLU368" s="118"/>
      <c r="OLY368" s="118"/>
      <c r="OMC368" s="118"/>
      <c r="OMG368" s="118"/>
      <c r="OMK368" s="118"/>
      <c r="OMO368" s="118"/>
      <c r="OMS368" s="118"/>
      <c r="OMW368" s="118"/>
      <c r="ONA368" s="118"/>
      <c r="ONE368" s="118"/>
      <c r="ONI368" s="118"/>
      <c r="ONM368" s="118"/>
      <c r="ONQ368" s="118"/>
      <c r="ONU368" s="118"/>
      <c r="ONY368" s="118"/>
      <c r="OOC368" s="118"/>
      <c r="OOG368" s="118"/>
      <c r="OOK368" s="118"/>
      <c r="OOO368" s="118"/>
      <c r="OOS368" s="118"/>
      <c r="OOW368" s="118"/>
      <c r="OPA368" s="118"/>
      <c r="OPE368" s="118"/>
      <c r="OPI368" s="118"/>
      <c r="OPM368" s="118"/>
      <c r="OPQ368" s="118"/>
      <c r="OPU368" s="118"/>
      <c r="OPY368" s="118"/>
      <c r="OQC368" s="118"/>
      <c r="OQG368" s="118"/>
      <c r="OQK368" s="118"/>
      <c r="OQO368" s="118"/>
      <c r="OQS368" s="118"/>
      <c r="OQW368" s="118"/>
      <c r="ORA368" s="118"/>
      <c r="ORE368" s="118"/>
      <c r="ORI368" s="118"/>
      <c r="ORM368" s="118"/>
      <c r="ORQ368" s="118"/>
      <c r="ORU368" s="118"/>
      <c r="ORY368" s="118"/>
      <c r="OSC368" s="118"/>
      <c r="OSG368" s="118"/>
      <c r="OSK368" s="118"/>
      <c r="OSO368" s="118"/>
      <c r="OSS368" s="118"/>
      <c r="OSW368" s="118"/>
      <c r="OTA368" s="118"/>
      <c r="OTE368" s="118"/>
      <c r="OTI368" s="118"/>
      <c r="OTM368" s="118"/>
      <c r="OTQ368" s="118"/>
      <c r="OTU368" s="118"/>
      <c r="OTY368" s="118"/>
      <c r="OUC368" s="118"/>
      <c r="OUG368" s="118"/>
      <c r="OUK368" s="118"/>
      <c r="OUO368" s="118"/>
      <c r="OUS368" s="118"/>
      <c r="OUW368" s="118"/>
      <c r="OVA368" s="118"/>
      <c r="OVE368" s="118"/>
      <c r="OVI368" s="118"/>
      <c r="OVM368" s="118"/>
      <c r="OVQ368" s="118"/>
      <c r="OVU368" s="118"/>
      <c r="OVY368" s="118"/>
      <c r="OWC368" s="118"/>
      <c r="OWG368" s="118"/>
      <c r="OWK368" s="118"/>
      <c r="OWO368" s="118"/>
      <c r="OWS368" s="118"/>
      <c r="OWW368" s="118"/>
      <c r="OXA368" s="118"/>
      <c r="OXE368" s="118"/>
      <c r="OXI368" s="118"/>
      <c r="OXM368" s="118"/>
      <c r="OXQ368" s="118"/>
      <c r="OXU368" s="118"/>
      <c r="OXY368" s="118"/>
      <c r="OYC368" s="118"/>
      <c r="OYG368" s="118"/>
      <c r="OYK368" s="118"/>
      <c r="OYO368" s="118"/>
      <c r="OYS368" s="118"/>
      <c r="OYW368" s="118"/>
      <c r="OZA368" s="118"/>
      <c r="OZE368" s="118"/>
      <c r="OZI368" s="118"/>
      <c r="OZM368" s="118"/>
      <c r="OZQ368" s="118"/>
      <c r="OZU368" s="118"/>
      <c r="OZY368" s="118"/>
      <c r="PAC368" s="118"/>
      <c r="PAG368" s="118"/>
      <c r="PAK368" s="118"/>
      <c r="PAO368" s="118"/>
      <c r="PAS368" s="118"/>
      <c r="PAW368" s="118"/>
      <c r="PBA368" s="118"/>
      <c r="PBE368" s="118"/>
      <c r="PBI368" s="118"/>
      <c r="PBM368" s="118"/>
      <c r="PBQ368" s="118"/>
      <c r="PBU368" s="118"/>
      <c r="PBY368" s="118"/>
      <c r="PCC368" s="118"/>
      <c r="PCG368" s="118"/>
      <c r="PCK368" s="118"/>
      <c r="PCO368" s="118"/>
      <c r="PCS368" s="118"/>
      <c r="PCW368" s="118"/>
      <c r="PDA368" s="118"/>
      <c r="PDE368" s="118"/>
      <c r="PDI368" s="118"/>
      <c r="PDM368" s="118"/>
      <c r="PDQ368" s="118"/>
      <c r="PDU368" s="118"/>
      <c r="PDY368" s="118"/>
      <c r="PEC368" s="118"/>
      <c r="PEG368" s="118"/>
      <c r="PEK368" s="118"/>
      <c r="PEO368" s="118"/>
      <c r="PES368" s="118"/>
      <c r="PEW368" s="118"/>
      <c r="PFA368" s="118"/>
      <c r="PFE368" s="118"/>
      <c r="PFI368" s="118"/>
      <c r="PFM368" s="118"/>
      <c r="PFQ368" s="118"/>
      <c r="PFU368" s="118"/>
      <c r="PFY368" s="118"/>
      <c r="PGC368" s="118"/>
      <c r="PGG368" s="118"/>
      <c r="PGK368" s="118"/>
      <c r="PGO368" s="118"/>
      <c r="PGS368" s="118"/>
      <c r="PGW368" s="118"/>
      <c r="PHA368" s="118"/>
      <c r="PHE368" s="118"/>
      <c r="PHI368" s="118"/>
      <c r="PHM368" s="118"/>
      <c r="PHQ368" s="118"/>
      <c r="PHU368" s="118"/>
      <c r="PHY368" s="118"/>
      <c r="PIC368" s="118"/>
      <c r="PIG368" s="118"/>
      <c r="PIK368" s="118"/>
      <c r="PIO368" s="118"/>
      <c r="PIS368" s="118"/>
      <c r="PIW368" s="118"/>
      <c r="PJA368" s="118"/>
      <c r="PJE368" s="118"/>
      <c r="PJI368" s="118"/>
      <c r="PJM368" s="118"/>
      <c r="PJQ368" s="118"/>
      <c r="PJU368" s="118"/>
      <c r="PJY368" s="118"/>
      <c r="PKC368" s="118"/>
      <c r="PKG368" s="118"/>
      <c r="PKK368" s="118"/>
      <c r="PKO368" s="118"/>
      <c r="PKS368" s="118"/>
      <c r="PKW368" s="118"/>
      <c r="PLA368" s="118"/>
      <c r="PLE368" s="118"/>
      <c r="PLI368" s="118"/>
      <c r="PLM368" s="118"/>
      <c r="PLQ368" s="118"/>
      <c r="PLU368" s="118"/>
      <c r="PLY368" s="118"/>
      <c r="PMC368" s="118"/>
      <c r="PMG368" s="118"/>
      <c r="PMK368" s="118"/>
      <c r="PMO368" s="118"/>
      <c r="PMS368" s="118"/>
      <c r="PMW368" s="118"/>
      <c r="PNA368" s="118"/>
      <c r="PNE368" s="118"/>
      <c r="PNI368" s="118"/>
      <c r="PNM368" s="118"/>
      <c r="PNQ368" s="118"/>
      <c r="PNU368" s="118"/>
      <c r="PNY368" s="118"/>
      <c r="POC368" s="118"/>
      <c r="POG368" s="118"/>
      <c r="POK368" s="118"/>
      <c r="POO368" s="118"/>
      <c r="POS368" s="118"/>
      <c r="POW368" s="118"/>
      <c r="PPA368" s="118"/>
      <c r="PPE368" s="118"/>
      <c r="PPI368" s="118"/>
      <c r="PPM368" s="118"/>
      <c r="PPQ368" s="118"/>
      <c r="PPU368" s="118"/>
      <c r="PPY368" s="118"/>
      <c r="PQC368" s="118"/>
      <c r="PQG368" s="118"/>
      <c r="PQK368" s="118"/>
      <c r="PQO368" s="118"/>
      <c r="PQS368" s="118"/>
      <c r="PQW368" s="118"/>
      <c r="PRA368" s="118"/>
      <c r="PRE368" s="118"/>
      <c r="PRI368" s="118"/>
      <c r="PRM368" s="118"/>
      <c r="PRQ368" s="118"/>
      <c r="PRU368" s="118"/>
      <c r="PRY368" s="118"/>
      <c r="PSC368" s="118"/>
      <c r="PSG368" s="118"/>
      <c r="PSK368" s="118"/>
      <c r="PSO368" s="118"/>
      <c r="PSS368" s="118"/>
      <c r="PSW368" s="118"/>
      <c r="PTA368" s="118"/>
      <c r="PTE368" s="118"/>
      <c r="PTI368" s="118"/>
      <c r="PTM368" s="118"/>
      <c r="PTQ368" s="118"/>
      <c r="PTU368" s="118"/>
      <c r="PTY368" s="118"/>
      <c r="PUC368" s="118"/>
      <c r="PUG368" s="118"/>
      <c r="PUK368" s="118"/>
      <c r="PUO368" s="118"/>
      <c r="PUS368" s="118"/>
      <c r="PUW368" s="118"/>
      <c r="PVA368" s="118"/>
      <c r="PVE368" s="118"/>
      <c r="PVI368" s="118"/>
      <c r="PVM368" s="118"/>
      <c r="PVQ368" s="118"/>
      <c r="PVU368" s="118"/>
      <c r="PVY368" s="118"/>
      <c r="PWC368" s="118"/>
      <c r="PWG368" s="118"/>
      <c r="PWK368" s="118"/>
      <c r="PWO368" s="118"/>
      <c r="PWS368" s="118"/>
      <c r="PWW368" s="118"/>
      <c r="PXA368" s="118"/>
      <c r="PXE368" s="118"/>
      <c r="PXI368" s="118"/>
      <c r="PXM368" s="118"/>
      <c r="PXQ368" s="118"/>
      <c r="PXU368" s="118"/>
      <c r="PXY368" s="118"/>
      <c r="PYC368" s="118"/>
      <c r="PYG368" s="118"/>
      <c r="PYK368" s="118"/>
      <c r="PYO368" s="118"/>
      <c r="PYS368" s="118"/>
      <c r="PYW368" s="118"/>
      <c r="PZA368" s="118"/>
      <c r="PZE368" s="118"/>
      <c r="PZI368" s="118"/>
      <c r="PZM368" s="118"/>
      <c r="PZQ368" s="118"/>
      <c r="PZU368" s="118"/>
      <c r="PZY368" s="118"/>
      <c r="QAC368" s="118"/>
      <c r="QAG368" s="118"/>
      <c r="QAK368" s="118"/>
      <c r="QAO368" s="118"/>
      <c r="QAS368" s="118"/>
      <c r="QAW368" s="118"/>
      <c r="QBA368" s="118"/>
      <c r="QBE368" s="118"/>
      <c r="QBI368" s="118"/>
      <c r="QBM368" s="118"/>
      <c r="QBQ368" s="118"/>
      <c r="QBU368" s="118"/>
      <c r="QBY368" s="118"/>
      <c r="QCC368" s="118"/>
      <c r="QCG368" s="118"/>
      <c r="QCK368" s="118"/>
      <c r="QCO368" s="118"/>
      <c r="QCS368" s="118"/>
      <c r="QCW368" s="118"/>
      <c r="QDA368" s="118"/>
      <c r="QDE368" s="118"/>
      <c r="QDI368" s="118"/>
      <c r="QDM368" s="118"/>
      <c r="QDQ368" s="118"/>
      <c r="QDU368" s="118"/>
      <c r="QDY368" s="118"/>
      <c r="QEC368" s="118"/>
      <c r="QEG368" s="118"/>
      <c r="QEK368" s="118"/>
      <c r="QEO368" s="118"/>
      <c r="QES368" s="118"/>
      <c r="QEW368" s="118"/>
      <c r="QFA368" s="118"/>
      <c r="QFE368" s="118"/>
      <c r="QFI368" s="118"/>
      <c r="QFM368" s="118"/>
      <c r="QFQ368" s="118"/>
      <c r="QFU368" s="118"/>
      <c r="QFY368" s="118"/>
      <c r="QGC368" s="118"/>
      <c r="QGG368" s="118"/>
      <c r="QGK368" s="118"/>
      <c r="QGO368" s="118"/>
      <c r="QGS368" s="118"/>
      <c r="QGW368" s="118"/>
      <c r="QHA368" s="118"/>
      <c r="QHE368" s="118"/>
      <c r="QHI368" s="118"/>
      <c r="QHM368" s="118"/>
      <c r="QHQ368" s="118"/>
      <c r="QHU368" s="118"/>
      <c r="QHY368" s="118"/>
      <c r="QIC368" s="118"/>
      <c r="QIG368" s="118"/>
      <c r="QIK368" s="118"/>
      <c r="QIO368" s="118"/>
      <c r="QIS368" s="118"/>
      <c r="QIW368" s="118"/>
      <c r="QJA368" s="118"/>
      <c r="QJE368" s="118"/>
      <c r="QJI368" s="118"/>
      <c r="QJM368" s="118"/>
      <c r="QJQ368" s="118"/>
      <c r="QJU368" s="118"/>
      <c r="QJY368" s="118"/>
      <c r="QKC368" s="118"/>
      <c r="QKG368" s="118"/>
      <c r="QKK368" s="118"/>
      <c r="QKO368" s="118"/>
      <c r="QKS368" s="118"/>
      <c r="QKW368" s="118"/>
      <c r="QLA368" s="118"/>
      <c r="QLE368" s="118"/>
      <c r="QLI368" s="118"/>
      <c r="QLM368" s="118"/>
      <c r="QLQ368" s="118"/>
      <c r="QLU368" s="118"/>
      <c r="QLY368" s="118"/>
      <c r="QMC368" s="118"/>
      <c r="QMG368" s="118"/>
      <c r="QMK368" s="118"/>
      <c r="QMO368" s="118"/>
      <c r="QMS368" s="118"/>
      <c r="QMW368" s="118"/>
      <c r="QNA368" s="118"/>
      <c r="QNE368" s="118"/>
      <c r="QNI368" s="118"/>
      <c r="QNM368" s="118"/>
      <c r="QNQ368" s="118"/>
      <c r="QNU368" s="118"/>
      <c r="QNY368" s="118"/>
      <c r="QOC368" s="118"/>
      <c r="QOG368" s="118"/>
      <c r="QOK368" s="118"/>
      <c r="QOO368" s="118"/>
      <c r="QOS368" s="118"/>
      <c r="QOW368" s="118"/>
      <c r="QPA368" s="118"/>
      <c r="QPE368" s="118"/>
      <c r="QPI368" s="118"/>
      <c r="QPM368" s="118"/>
      <c r="QPQ368" s="118"/>
      <c r="QPU368" s="118"/>
      <c r="QPY368" s="118"/>
      <c r="QQC368" s="118"/>
      <c r="QQG368" s="118"/>
      <c r="QQK368" s="118"/>
      <c r="QQO368" s="118"/>
      <c r="QQS368" s="118"/>
      <c r="QQW368" s="118"/>
      <c r="QRA368" s="118"/>
      <c r="QRE368" s="118"/>
      <c r="QRI368" s="118"/>
      <c r="QRM368" s="118"/>
      <c r="QRQ368" s="118"/>
      <c r="QRU368" s="118"/>
      <c r="QRY368" s="118"/>
      <c r="QSC368" s="118"/>
      <c r="QSG368" s="118"/>
      <c r="QSK368" s="118"/>
      <c r="QSO368" s="118"/>
      <c r="QSS368" s="118"/>
      <c r="QSW368" s="118"/>
      <c r="QTA368" s="118"/>
      <c r="QTE368" s="118"/>
      <c r="QTI368" s="118"/>
      <c r="QTM368" s="118"/>
      <c r="QTQ368" s="118"/>
      <c r="QTU368" s="118"/>
      <c r="QTY368" s="118"/>
      <c r="QUC368" s="118"/>
      <c r="QUG368" s="118"/>
      <c r="QUK368" s="118"/>
      <c r="QUO368" s="118"/>
      <c r="QUS368" s="118"/>
      <c r="QUW368" s="118"/>
      <c r="QVA368" s="118"/>
      <c r="QVE368" s="118"/>
      <c r="QVI368" s="118"/>
      <c r="QVM368" s="118"/>
      <c r="QVQ368" s="118"/>
      <c r="QVU368" s="118"/>
      <c r="QVY368" s="118"/>
      <c r="QWC368" s="118"/>
      <c r="QWG368" s="118"/>
      <c r="QWK368" s="118"/>
      <c r="QWO368" s="118"/>
      <c r="QWS368" s="118"/>
      <c r="QWW368" s="118"/>
      <c r="QXA368" s="118"/>
      <c r="QXE368" s="118"/>
      <c r="QXI368" s="118"/>
      <c r="QXM368" s="118"/>
      <c r="QXQ368" s="118"/>
      <c r="QXU368" s="118"/>
      <c r="QXY368" s="118"/>
      <c r="QYC368" s="118"/>
      <c r="QYG368" s="118"/>
      <c r="QYK368" s="118"/>
      <c r="QYO368" s="118"/>
      <c r="QYS368" s="118"/>
      <c r="QYW368" s="118"/>
      <c r="QZA368" s="118"/>
      <c r="QZE368" s="118"/>
      <c r="QZI368" s="118"/>
      <c r="QZM368" s="118"/>
      <c r="QZQ368" s="118"/>
      <c r="QZU368" s="118"/>
      <c r="QZY368" s="118"/>
      <c r="RAC368" s="118"/>
      <c r="RAG368" s="118"/>
      <c r="RAK368" s="118"/>
      <c r="RAO368" s="118"/>
      <c r="RAS368" s="118"/>
      <c r="RAW368" s="118"/>
      <c r="RBA368" s="118"/>
      <c r="RBE368" s="118"/>
      <c r="RBI368" s="118"/>
      <c r="RBM368" s="118"/>
      <c r="RBQ368" s="118"/>
      <c r="RBU368" s="118"/>
      <c r="RBY368" s="118"/>
      <c r="RCC368" s="118"/>
      <c r="RCG368" s="118"/>
      <c r="RCK368" s="118"/>
      <c r="RCO368" s="118"/>
      <c r="RCS368" s="118"/>
      <c r="RCW368" s="118"/>
      <c r="RDA368" s="118"/>
      <c r="RDE368" s="118"/>
      <c r="RDI368" s="118"/>
      <c r="RDM368" s="118"/>
      <c r="RDQ368" s="118"/>
      <c r="RDU368" s="118"/>
      <c r="RDY368" s="118"/>
      <c r="REC368" s="118"/>
      <c r="REG368" s="118"/>
      <c r="REK368" s="118"/>
      <c r="REO368" s="118"/>
      <c r="RES368" s="118"/>
      <c r="REW368" s="118"/>
      <c r="RFA368" s="118"/>
      <c r="RFE368" s="118"/>
      <c r="RFI368" s="118"/>
      <c r="RFM368" s="118"/>
      <c r="RFQ368" s="118"/>
      <c r="RFU368" s="118"/>
      <c r="RFY368" s="118"/>
      <c r="RGC368" s="118"/>
      <c r="RGG368" s="118"/>
      <c r="RGK368" s="118"/>
      <c r="RGO368" s="118"/>
      <c r="RGS368" s="118"/>
      <c r="RGW368" s="118"/>
      <c r="RHA368" s="118"/>
      <c r="RHE368" s="118"/>
      <c r="RHI368" s="118"/>
      <c r="RHM368" s="118"/>
      <c r="RHQ368" s="118"/>
      <c r="RHU368" s="118"/>
      <c r="RHY368" s="118"/>
      <c r="RIC368" s="118"/>
      <c r="RIG368" s="118"/>
      <c r="RIK368" s="118"/>
      <c r="RIO368" s="118"/>
      <c r="RIS368" s="118"/>
      <c r="RIW368" s="118"/>
      <c r="RJA368" s="118"/>
      <c r="RJE368" s="118"/>
      <c r="RJI368" s="118"/>
      <c r="RJM368" s="118"/>
      <c r="RJQ368" s="118"/>
      <c r="RJU368" s="118"/>
      <c r="RJY368" s="118"/>
      <c r="RKC368" s="118"/>
      <c r="RKG368" s="118"/>
      <c r="RKK368" s="118"/>
      <c r="RKO368" s="118"/>
      <c r="RKS368" s="118"/>
      <c r="RKW368" s="118"/>
      <c r="RLA368" s="118"/>
      <c r="RLE368" s="118"/>
      <c r="RLI368" s="118"/>
      <c r="RLM368" s="118"/>
      <c r="RLQ368" s="118"/>
      <c r="RLU368" s="118"/>
      <c r="RLY368" s="118"/>
      <c r="RMC368" s="118"/>
      <c r="RMG368" s="118"/>
      <c r="RMK368" s="118"/>
      <c r="RMO368" s="118"/>
      <c r="RMS368" s="118"/>
      <c r="RMW368" s="118"/>
      <c r="RNA368" s="118"/>
      <c r="RNE368" s="118"/>
      <c r="RNI368" s="118"/>
      <c r="RNM368" s="118"/>
      <c r="RNQ368" s="118"/>
      <c r="RNU368" s="118"/>
      <c r="RNY368" s="118"/>
      <c r="ROC368" s="118"/>
      <c r="ROG368" s="118"/>
      <c r="ROK368" s="118"/>
      <c r="ROO368" s="118"/>
      <c r="ROS368" s="118"/>
      <c r="ROW368" s="118"/>
      <c r="RPA368" s="118"/>
      <c r="RPE368" s="118"/>
      <c r="RPI368" s="118"/>
      <c r="RPM368" s="118"/>
      <c r="RPQ368" s="118"/>
      <c r="RPU368" s="118"/>
      <c r="RPY368" s="118"/>
      <c r="RQC368" s="118"/>
      <c r="RQG368" s="118"/>
      <c r="RQK368" s="118"/>
      <c r="RQO368" s="118"/>
      <c r="RQS368" s="118"/>
      <c r="RQW368" s="118"/>
      <c r="RRA368" s="118"/>
      <c r="RRE368" s="118"/>
      <c r="RRI368" s="118"/>
      <c r="RRM368" s="118"/>
      <c r="RRQ368" s="118"/>
      <c r="RRU368" s="118"/>
      <c r="RRY368" s="118"/>
      <c r="RSC368" s="118"/>
      <c r="RSG368" s="118"/>
      <c r="RSK368" s="118"/>
      <c r="RSO368" s="118"/>
      <c r="RSS368" s="118"/>
      <c r="RSW368" s="118"/>
      <c r="RTA368" s="118"/>
      <c r="RTE368" s="118"/>
      <c r="RTI368" s="118"/>
      <c r="RTM368" s="118"/>
      <c r="RTQ368" s="118"/>
      <c r="RTU368" s="118"/>
      <c r="RTY368" s="118"/>
      <c r="RUC368" s="118"/>
      <c r="RUG368" s="118"/>
      <c r="RUK368" s="118"/>
      <c r="RUO368" s="118"/>
      <c r="RUS368" s="118"/>
      <c r="RUW368" s="118"/>
      <c r="RVA368" s="118"/>
      <c r="RVE368" s="118"/>
      <c r="RVI368" s="118"/>
      <c r="RVM368" s="118"/>
      <c r="RVQ368" s="118"/>
      <c r="RVU368" s="118"/>
      <c r="RVY368" s="118"/>
      <c r="RWC368" s="118"/>
      <c r="RWG368" s="118"/>
      <c r="RWK368" s="118"/>
      <c r="RWO368" s="118"/>
      <c r="RWS368" s="118"/>
      <c r="RWW368" s="118"/>
      <c r="RXA368" s="118"/>
      <c r="RXE368" s="118"/>
      <c r="RXI368" s="118"/>
      <c r="RXM368" s="118"/>
      <c r="RXQ368" s="118"/>
      <c r="RXU368" s="118"/>
      <c r="RXY368" s="118"/>
      <c r="RYC368" s="118"/>
      <c r="RYG368" s="118"/>
      <c r="RYK368" s="118"/>
      <c r="RYO368" s="118"/>
      <c r="RYS368" s="118"/>
      <c r="RYW368" s="118"/>
      <c r="RZA368" s="118"/>
      <c r="RZE368" s="118"/>
      <c r="RZI368" s="118"/>
      <c r="RZM368" s="118"/>
      <c r="RZQ368" s="118"/>
      <c r="RZU368" s="118"/>
      <c r="RZY368" s="118"/>
      <c r="SAC368" s="118"/>
      <c r="SAG368" s="118"/>
      <c r="SAK368" s="118"/>
      <c r="SAO368" s="118"/>
      <c r="SAS368" s="118"/>
      <c r="SAW368" s="118"/>
      <c r="SBA368" s="118"/>
      <c r="SBE368" s="118"/>
      <c r="SBI368" s="118"/>
      <c r="SBM368" s="118"/>
      <c r="SBQ368" s="118"/>
      <c r="SBU368" s="118"/>
      <c r="SBY368" s="118"/>
      <c r="SCC368" s="118"/>
      <c r="SCG368" s="118"/>
      <c r="SCK368" s="118"/>
      <c r="SCO368" s="118"/>
      <c r="SCS368" s="118"/>
      <c r="SCW368" s="118"/>
      <c r="SDA368" s="118"/>
      <c r="SDE368" s="118"/>
      <c r="SDI368" s="118"/>
      <c r="SDM368" s="118"/>
      <c r="SDQ368" s="118"/>
      <c r="SDU368" s="118"/>
      <c r="SDY368" s="118"/>
      <c r="SEC368" s="118"/>
      <c r="SEG368" s="118"/>
      <c r="SEK368" s="118"/>
      <c r="SEO368" s="118"/>
      <c r="SES368" s="118"/>
      <c r="SEW368" s="118"/>
      <c r="SFA368" s="118"/>
      <c r="SFE368" s="118"/>
      <c r="SFI368" s="118"/>
      <c r="SFM368" s="118"/>
      <c r="SFQ368" s="118"/>
      <c r="SFU368" s="118"/>
      <c r="SFY368" s="118"/>
      <c r="SGC368" s="118"/>
      <c r="SGG368" s="118"/>
      <c r="SGK368" s="118"/>
      <c r="SGO368" s="118"/>
      <c r="SGS368" s="118"/>
      <c r="SGW368" s="118"/>
      <c r="SHA368" s="118"/>
      <c r="SHE368" s="118"/>
      <c r="SHI368" s="118"/>
      <c r="SHM368" s="118"/>
      <c r="SHQ368" s="118"/>
      <c r="SHU368" s="118"/>
      <c r="SHY368" s="118"/>
      <c r="SIC368" s="118"/>
      <c r="SIG368" s="118"/>
      <c r="SIK368" s="118"/>
      <c r="SIO368" s="118"/>
      <c r="SIS368" s="118"/>
      <c r="SIW368" s="118"/>
      <c r="SJA368" s="118"/>
      <c r="SJE368" s="118"/>
      <c r="SJI368" s="118"/>
      <c r="SJM368" s="118"/>
      <c r="SJQ368" s="118"/>
      <c r="SJU368" s="118"/>
      <c r="SJY368" s="118"/>
      <c r="SKC368" s="118"/>
      <c r="SKG368" s="118"/>
      <c r="SKK368" s="118"/>
      <c r="SKO368" s="118"/>
      <c r="SKS368" s="118"/>
      <c r="SKW368" s="118"/>
      <c r="SLA368" s="118"/>
      <c r="SLE368" s="118"/>
      <c r="SLI368" s="118"/>
      <c r="SLM368" s="118"/>
      <c r="SLQ368" s="118"/>
      <c r="SLU368" s="118"/>
      <c r="SLY368" s="118"/>
      <c r="SMC368" s="118"/>
      <c r="SMG368" s="118"/>
      <c r="SMK368" s="118"/>
      <c r="SMO368" s="118"/>
      <c r="SMS368" s="118"/>
      <c r="SMW368" s="118"/>
      <c r="SNA368" s="118"/>
      <c r="SNE368" s="118"/>
      <c r="SNI368" s="118"/>
      <c r="SNM368" s="118"/>
      <c r="SNQ368" s="118"/>
      <c r="SNU368" s="118"/>
      <c r="SNY368" s="118"/>
      <c r="SOC368" s="118"/>
      <c r="SOG368" s="118"/>
      <c r="SOK368" s="118"/>
      <c r="SOO368" s="118"/>
      <c r="SOS368" s="118"/>
      <c r="SOW368" s="118"/>
      <c r="SPA368" s="118"/>
      <c r="SPE368" s="118"/>
      <c r="SPI368" s="118"/>
      <c r="SPM368" s="118"/>
      <c r="SPQ368" s="118"/>
      <c r="SPU368" s="118"/>
      <c r="SPY368" s="118"/>
      <c r="SQC368" s="118"/>
      <c r="SQG368" s="118"/>
      <c r="SQK368" s="118"/>
      <c r="SQO368" s="118"/>
      <c r="SQS368" s="118"/>
      <c r="SQW368" s="118"/>
      <c r="SRA368" s="118"/>
      <c r="SRE368" s="118"/>
      <c r="SRI368" s="118"/>
      <c r="SRM368" s="118"/>
      <c r="SRQ368" s="118"/>
      <c r="SRU368" s="118"/>
      <c r="SRY368" s="118"/>
      <c r="SSC368" s="118"/>
      <c r="SSG368" s="118"/>
      <c r="SSK368" s="118"/>
      <c r="SSO368" s="118"/>
      <c r="SSS368" s="118"/>
      <c r="SSW368" s="118"/>
      <c r="STA368" s="118"/>
      <c r="STE368" s="118"/>
      <c r="STI368" s="118"/>
      <c r="STM368" s="118"/>
      <c r="STQ368" s="118"/>
      <c r="STU368" s="118"/>
      <c r="STY368" s="118"/>
      <c r="SUC368" s="118"/>
      <c r="SUG368" s="118"/>
      <c r="SUK368" s="118"/>
      <c r="SUO368" s="118"/>
      <c r="SUS368" s="118"/>
      <c r="SUW368" s="118"/>
      <c r="SVA368" s="118"/>
      <c r="SVE368" s="118"/>
      <c r="SVI368" s="118"/>
      <c r="SVM368" s="118"/>
      <c r="SVQ368" s="118"/>
      <c r="SVU368" s="118"/>
      <c r="SVY368" s="118"/>
      <c r="SWC368" s="118"/>
      <c r="SWG368" s="118"/>
      <c r="SWK368" s="118"/>
      <c r="SWO368" s="118"/>
      <c r="SWS368" s="118"/>
      <c r="SWW368" s="118"/>
      <c r="SXA368" s="118"/>
      <c r="SXE368" s="118"/>
      <c r="SXI368" s="118"/>
      <c r="SXM368" s="118"/>
      <c r="SXQ368" s="118"/>
      <c r="SXU368" s="118"/>
      <c r="SXY368" s="118"/>
      <c r="SYC368" s="118"/>
      <c r="SYG368" s="118"/>
      <c r="SYK368" s="118"/>
      <c r="SYO368" s="118"/>
      <c r="SYS368" s="118"/>
      <c r="SYW368" s="118"/>
      <c r="SZA368" s="118"/>
      <c r="SZE368" s="118"/>
      <c r="SZI368" s="118"/>
      <c r="SZM368" s="118"/>
      <c r="SZQ368" s="118"/>
      <c r="SZU368" s="118"/>
      <c r="SZY368" s="118"/>
      <c r="TAC368" s="118"/>
      <c r="TAG368" s="118"/>
      <c r="TAK368" s="118"/>
      <c r="TAO368" s="118"/>
      <c r="TAS368" s="118"/>
      <c r="TAW368" s="118"/>
      <c r="TBA368" s="118"/>
      <c r="TBE368" s="118"/>
      <c r="TBI368" s="118"/>
      <c r="TBM368" s="118"/>
      <c r="TBQ368" s="118"/>
      <c r="TBU368" s="118"/>
      <c r="TBY368" s="118"/>
      <c r="TCC368" s="118"/>
      <c r="TCG368" s="118"/>
      <c r="TCK368" s="118"/>
      <c r="TCO368" s="118"/>
      <c r="TCS368" s="118"/>
      <c r="TCW368" s="118"/>
      <c r="TDA368" s="118"/>
      <c r="TDE368" s="118"/>
      <c r="TDI368" s="118"/>
      <c r="TDM368" s="118"/>
      <c r="TDQ368" s="118"/>
      <c r="TDU368" s="118"/>
      <c r="TDY368" s="118"/>
      <c r="TEC368" s="118"/>
      <c r="TEG368" s="118"/>
      <c r="TEK368" s="118"/>
      <c r="TEO368" s="118"/>
      <c r="TES368" s="118"/>
      <c r="TEW368" s="118"/>
      <c r="TFA368" s="118"/>
      <c r="TFE368" s="118"/>
      <c r="TFI368" s="118"/>
      <c r="TFM368" s="118"/>
      <c r="TFQ368" s="118"/>
      <c r="TFU368" s="118"/>
      <c r="TFY368" s="118"/>
      <c r="TGC368" s="118"/>
      <c r="TGG368" s="118"/>
      <c r="TGK368" s="118"/>
      <c r="TGO368" s="118"/>
      <c r="TGS368" s="118"/>
      <c r="TGW368" s="118"/>
      <c r="THA368" s="118"/>
      <c r="THE368" s="118"/>
      <c r="THI368" s="118"/>
      <c r="THM368" s="118"/>
      <c r="THQ368" s="118"/>
      <c r="THU368" s="118"/>
      <c r="THY368" s="118"/>
      <c r="TIC368" s="118"/>
      <c r="TIG368" s="118"/>
      <c r="TIK368" s="118"/>
      <c r="TIO368" s="118"/>
      <c r="TIS368" s="118"/>
      <c r="TIW368" s="118"/>
      <c r="TJA368" s="118"/>
      <c r="TJE368" s="118"/>
      <c r="TJI368" s="118"/>
      <c r="TJM368" s="118"/>
      <c r="TJQ368" s="118"/>
      <c r="TJU368" s="118"/>
      <c r="TJY368" s="118"/>
      <c r="TKC368" s="118"/>
      <c r="TKG368" s="118"/>
      <c r="TKK368" s="118"/>
      <c r="TKO368" s="118"/>
      <c r="TKS368" s="118"/>
      <c r="TKW368" s="118"/>
      <c r="TLA368" s="118"/>
      <c r="TLE368" s="118"/>
      <c r="TLI368" s="118"/>
      <c r="TLM368" s="118"/>
      <c r="TLQ368" s="118"/>
      <c r="TLU368" s="118"/>
      <c r="TLY368" s="118"/>
      <c r="TMC368" s="118"/>
      <c r="TMG368" s="118"/>
      <c r="TMK368" s="118"/>
      <c r="TMO368" s="118"/>
      <c r="TMS368" s="118"/>
      <c r="TMW368" s="118"/>
      <c r="TNA368" s="118"/>
      <c r="TNE368" s="118"/>
      <c r="TNI368" s="118"/>
      <c r="TNM368" s="118"/>
      <c r="TNQ368" s="118"/>
      <c r="TNU368" s="118"/>
      <c r="TNY368" s="118"/>
      <c r="TOC368" s="118"/>
      <c r="TOG368" s="118"/>
      <c r="TOK368" s="118"/>
      <c r="TOO368" s="118"/>
      <c r="TOS368" s="118"/>
      <c r="TOW368" s="118"/>
      <c r="TPA368" s="118"/>
      <c r="TPE368" s="118"/>
      <c r="TPI368" s="118"/>
      <c r="TPM368" s="118"/>
      <c r="TPQ368" s="118"/>
      <c r="TPU368" s="118"/>
      <c r="TPY368" s="118"/>
      <c r="TQC368" s="118"/>
      <c r="TQG368" s="118"/>
      <c r="TQK368" s="118"/>
      <c r="TQO368" s="118"/>
      <c r="TQS368" s="118"/>
      <c r="TQW368" s="118"/>
      <c r="TRA368" s="118"/>
      <c r="TRE368" s="118"/>
      <c r="TRI368" s="118"/>
      <c r="TRM368" s="118"/>
      <c r="TRQ368" s="118"/>
      <c r="TRU368" s="118"/>
      <c r="TRY368" s="118"/>
      <c r="TSC368" s="118"/>
      <c r="TSG368" s="118"/>
      <c r="TSK368" s="118"/>
      <c r="TSO368" s="118"/>
      <c r="TSS368" s="118"/>
      <c r="TSW368" s="118"/>
      <c r="TTA368" s="118"/>
      <c r="TTE368" s="118"/>
      <c r="TTI368" s="118"/>
      <c r="TTM368" s="118"/>
      <c r="TTQ368" s="118"/>
      <c r="TTU368" s="118"/>
      <c r="TTY368" s="118"/>
      <c r="TUC368" s="118"/>
      <c r="TUG368" s="118"/>
      <c r="TUK368" s="118"/>
      <c r="TUO368" s="118"/>
      <c r="TUS368" s="118"/>
      <c r="TUW368" s="118"/>
      <c r="TVA368" s="118"/>
      <c r="TVE368" s="118"/>
      <c r="TVI368" s="118"/>
      <c r="TVM368" s="118"/>
      <c r="TVQ368" s="118"/>
      <c r="TVU368" s="118"/>
      <c r="TVY368" s="118"/>
      <c r="TWC368" s="118"/>
      <c r="TWG368" s="118"/>
      <c r="TWK368" s="118"/>
      <c r="TWO368" s="118"/>
      <c r="TWS368" s="118"/>
      <c r="TWW368" s="118"/>
      <c r="TXA368" s="118"/>
      <c r="TXE368" s="118"/>
      <c r="TXI368" s="118"/>
      <c r="TXM368" s="118"/>
      <c r="TXQ368" s="118"/>
      <c r="TXU368" s="118"/>
      <c r="TXY368" s="118"/>
      <c r="TYC368" s="118"/>
      <c r="TYG368" s="118"/>
      <c r="TYK368" s="118"/>
      <c r="TYO368" s="118"/>
      <c r="TYS368" s="118"/>
      <c r="TYW368" s="118"/>
      <c r="TZA368" s="118"/>
      <c r="TZE368" s="118"/>
      <c r="TZI368" s="118"/>
      <c r="TZM368" s="118"/>
      <c r="TZQ368" s="118"/>
      <c r="TZU368" s="118"/>
      <c r="TZY368" s="118"/>
      <c r="UAC368" s="118"/>
      <c r="UAG368" s="118"/>
      <c r="UAK368" s="118"/>
      <c r="UAO368" s="118"/>
      <c r="UAS368" s="118"/>
      <c r="UAW368" s="118"/>
      <c r="UBA368" s="118"/>
      <c r="UBE368" s="118"/>
      <c r="UBI368" s="118"/>
      <c r="UBM368" s="118"/>
      <c r="UBQ368" s="118"/>
      <c r="UBU368" s="118"/>
      <c r="UBY368" s="118"/>
      <c r="UCC368" s="118"/>
      <c r="UCG368" s="118"/>
      <c r="UCK368" s="118"/>
      <c r="UCO368" s="118"/>
      <c r="UCS368" s="118"/>
      <c r="UCW368" s="118"/>
      <c r="UDA368" s="118"/>
      <c r="UDE368" s="118"/>
      <c r="UDI368" s="118"/>
      <c r="UDM368" s="118"/>
      <c r="UDQ368" s="118"/>
      <c r="UDU368" s="118"/>
      <c r="UDY368" s="118"/>
      <c r="UEC368" s="118"/>
      <c r="UEG368" s="118"/>
      <c r="UEK368" s="118"/>
      <c r="UEO368" s="118"/>
      <c r="UES368" s="118"/>
      <c r="UEW368" s="118"/>
      <c r="UFA368" s="118"/>
      <c r="UFE368" s="118"/>
      <c r="UFI368" s="118"/>
      <c r="UFM368" s="118"/>
      <c r="UFQ368" s="118"/>
      <c r="UFU368" s="118"/>
      <c r="UFY368" s="118"/>
      <c r="UGC368" s="118"/>
      <c r="UGG368" s="118"/>
      <c r="UGK368" s="118"/>
      <c r="UGO368" s="118"/>
      <c r="UGS368" s="118"/>
      <c r="UGW368" s="118"/>
      <c r="UHA368" s="118"/>
      <c r="UHE368" s="118"/>
      <c r="UHI368" s="118"/>
      <c r="UHM368" s="118"/>
      <c r="UHQ368" s="118"/>
      <c r="UHU368" s="118"/>
      <c r="UHY368" s="118"/>
      <c r="UIC368" s="118"/>
      <c r="UIG368" s="118"/>
      <c r="UIK368" s="118"/>
      <c r="UIO368" s="118"/>
      <c r="UIS368" s="118"/>
      <c r="UIW368" s="118"/>
      <c r="UJA368" s="118"/>
      <c r="UJE368" s="118"/>
      <c r="UJI368" s="118"/>
      <c r="UJM368" s="118"/>
      <c r="UJQ368" s="118"/>
      <c r="UJU368" s="118"/>
      <c r="UJY368" s="118"/>
      <c r="UKC368" s="118"/>
      <c r="UKG368" s="118"/>
      <c r="UKK368" s="118"/>
      <c r="UKO368" s="118"/>
      <c r="UKS368" s="118"/>
      <c r="UKW368" s="118"/>
      <c r="ULA368" s="118"/>
      <c r="ULE368" s="118"/>
      <c r="ULI368" s="118"/>
      <c r="ULM368" s="118"/>
      <c r="ULQ368" s="118"/>
      <c r="ULU368" s="118"/>
      <c r="ULY368" s="118"/>
      <c r="UMC368" s="118"/>
      <c r="UMG368" s="118"/>
      <c r="UMK368" s="118"/>
      <c r="UMO368" s="118"/>
      <c r="UMS368" s="118"/>
      <c r="UMW368" s="118"/>
      <c r="UNA368" s="118"/>
      <c r="UNE368" s="118"/>
      <c r="UNI368" s="118"/>
      <c r="UNM368" s="118"/>
      <c r="UNQ368" s="118"/>
      <c r="UNU368" s="118"/>
      <c r="UNY368" s="118"/>
      <c r="UOC368" s="118"/>
      <c r="UOG368" s="118"/>
      <c r="UOK368" s="118"/>
      <c r="UOO368" s="118"/>
      <c r="UOS368" s="118"/>
      <c r="UOW368" s="118"/>
      <c r="UPA368" s="118"/>
      <c r="UPE368" s="118"/>
      <c r="UPI368" s="118"/>
      <c r="UPM368" s="118"/>
      <c r="UPQ368" s="118"/>
      <c r="UPU368" s="118"/>
      <c r="UPY368" s="118"/>
      <c r="UQC368" s="118"/>
      <c r="UQG368" s="118"/>
      <c r="UQK368" s="118"/>
      <c r="UQO368" s="118"/>
      <c r="UQS368" s="118"/>
      <c r="UQW368" s="118"/>
      <c r="URA368" s="118"/>
      <c r="URE368" s="118"/>
      <c r="URI368" s="118"/>
      <c r="URM368" s="118"/>
      <c r="URQ368" s="118"/>
      <c r="URU368" s="118"/>
      <c r="URY368" s="118"/>
      <c r="USC368" s="118"/>
      <c r="USG368" s="118"/>
      <c r="USK368" s="118"/>
      <c r="USO368" s="118"/>
      <c r="USS368" s="118"/>
      <c r="USW368" s="118"/>
      <c r="UTA368" s="118"/>
      <c r="UTE368" s="118"/>
      <c r="UTI368" s="118"/>
      <c r="UTM368" s="118"/>
      <c r="UTQ368" s="118"/>
      <c r="UTU368" s="118"/>
      <c r="UTY368" s="118"/>
      <c r="UUC368" s="118"/>
      <c r="UUG368" s="118"/>
      <c r="UUK368" s="118"/>
      <c r="UUO368" s="118"/>
      <c r="UUS368" s="118"/>
      <c r="UUW368" s="118"/>
      <c r="UVA368" s="118"/>
      <c r="UVE368" s="118"/>
      <c r="UVI368" s="118"/>
      <c r="UVM368" s="118"/>
      <c r="UVQ368" s="118"/>
      <c r="UVU368" s="118"/>
      <c r="UVY368" s="118"/>
      <c r="UWC368" s="118"/>
      <c r="UWG368" s="118"/>
      <c r="UWK368" s="118"/>
      <c r="UWO368" s="118"/>
      <c r="UWS368" s="118"/>
      <c r="UWW368" s="118"/>
      <c r="UXA368" s="118"/>
      <c r="UXE368" s="118"/>
      <c r="UXI368" s="118"/>
      <c r="UXM368" s="118"/>
      <c r="UXQ368" s="118"/>
      <c r="UXU368" s="118"/>
      <c r="UXY368" s="118"/>
      <c r="UYC368" s="118"/>
      <c r="UYG368" s="118"/>
      <c r="UYK368" s="118"/>
      <c r="UYO368" s="118"/>
      <c r="UYS368" s="118"/>
      <c r="UYW368" s="118"/>
      <c r="UZA368" s="118"/>
      <c r="UZE368" s="118"/>
      <c r="UZI368" s="118"/>
      <c r="UZM368" s="118"/>
      <c r="UZQ368" s="118"/>
      <c r="UZU368" s="118"/>
      <c r="UZY368" s="118"/>
      <c r="VAC368" s="118"/>
      <c r="VAG368" s="118"/>
      <c r="VAK368" s="118"/>
      <c r="VAO368" s="118"/>
      <c r="VAS368" s="118"/>
      <c r="VAW368" s="118"/>
      <c r="VBA368" s="118"/>
      <c r="VBE368" s="118"/>
      <c r="VBI368" s="118"/>
      <c r="VBM368" s="118"/>
      <c r="VBQ368" s="118"/>
      <c r="VBU368" s="118"/>
      <c r="VBY368" s="118"/>
      <c r="VCC368" s="118"/>
      <c r="VCG368" s="118"/>
      <c r="VCK368" s="118"/>
      <c r="VCO368" s="118"/>
      <c r="VCS368" s="118"/>
      <c r="VCW368" s="118"/>
      <c r="VDA368" s="118"/>
      <c r="VDE368" s="118"/>
      <c r="VDI368" s="118"/>
      <c r="VDM368" s="118"/>
      <c r="VDQ368" s="118"/>
      <c r="VDU368" s="118"/>
      <c r="VDY368" s="118"/>
      <c r="VEC368" s="118"/>
      <c r="VEG368" s="118"/>
      <c r="VEK368" s="118"/>
      <c r="VEO368" s="118"/>
      <c r="VES368" s="118"/>
      <c r="VEW368" s="118"/>
      <c r="VFA368" s="118"/>
      <c r="VFE368" s="118"/>
      <c r="VFI368" s="118"/>
      <c r="VFM368" s="118"/>
      <c r="VFQ368" s="118"/>
      <c r="VFU368" s="118"/>
      <c r="VFY368" s="118"/>
      <c r="VGC368" s="118"/>
      <c r="VGG368" s="118"/>
      <c r="VGK368" s="118"/>
      <c r="VGO368" s="118"/>
      <c r="VGS368" s="118"/>
      <c r="VGW368" s="118"/>
      <c r="VHA368" s="118"/>
      <c r="VHE368" s="118"/>
      <c r="VHI368" s="118"/>
      <c r="VHM368" s="118"/>
      <c r="VHQ368" s="118"/>
      <c r="VHU368" s="118"/>
      <c r="VHY368" s="118"/>
      <c r="VIC368" s="118"/>
      <c r="VIG368" s="118"/>
      <c r="VIK368" s="118"/>
      <c r="VIO368" s="118"/>
      <c r="VIS368" s="118"/>
      <c r="VIW368" s="118"/>
      <c r="VJA368" s="118"/>
      <c r="VJE368" s="118"/>
      <c r="VJI368" s="118"/>
      <c r="VJM368" s="118"/>
      <c r="VJQ368" s="118"/>
      <c r="VJU368" s="118"/>
      <c r="VJY368" s="118"/>
      <c r="VKC368" s="118"/>
      <c r="VKG368" s="118"/>
      <c r="VKK368" s="118"/>
      <c r="VKO368" s="118"/>
      <c r="VKS368" s="118"/>
      <c r="VKW368" s="118"/>
      <c r="VLA368" s="118"/>
      <c r="VLE368" s="118"/>
      <c r="VLI368" s="118"/>
      <c r="VLM368" s="118"/>
      <c r="VLQ368" s="118"/>
      <c r="VLU368" s="118"/>
      <c r="VLY368" s="118"/>
      <c r="VMC368" s="118"/>
      <c r="VMG368" s="118"/>
      <c r="VMK368" s="118"/>
      <c r="VMO368" s="118"/>
      <c r="VMS368" s="118"/>
      <c r="VMW368" s="118"/>
      <c r="VNA368" s="118"/>
      <c r="VNE368" s="118"/>
      <c r="VNI368" s="118"/>
      <c r="VNM368" s="118"/>
      <c r="VNQ368" s="118"/>
      <c r="VNU368" s="118"/>
      <c r="VNY368" s="118"/>
      <c r="VOC368" s="118"/>
      <c r="VOG368" s="118"/>
      <c r="VOK368" s="118"/>
      <c r="VOO368" s="118"/>
      <c r="VOS368" s="118"/>
      <c r="VOW368" s="118"/>
      <c r="VPA368" s="118"/>
      <c r="VPE368" s="118"/>
      <c r="VPI368" s="118"/>
      <c r="VPM368" s="118"/>
      <c r="VPQ368" s="118"/>
      <c r="VPU368" s="118"/>
      <c r="VPY368" s="118"/>
      <c r="VQC368" s="118"/>
      <c r="VQG368" s="118"/>
      <c r="VQK368" s="118"/>
      <c r="VQO368" s="118"/>
      <c r="VQS368" s="118"/>
      <c r="VQW368" s="118"/>
      <c r="VRA368" s="118"/>
      <c r="VRE368" s="118"/>
      <c r="VRI368" s="118"/>
      <c r="VRM368" s="118"/>
      <c r="VRQ368" s="118"/>
      <c r="VRU368" s="118"/>
      <c r="VRY368" s="118"/>
      <c r="VSC368" s="118"/>
      <c r="VSG368" s="118"/>
      <c r="VSK368" s="118"/>
      <c r="VSO368" s="118"/>
      <c r="VSS368" s="118"/>
      <c r="VSW368" s="118"/>
      <c r="VTA368" s="118"/>
      <c r="VTE368" s="118"/>
      <c r="VTI368" s="118"/>
      <c r="VTM368" s="118"/>
      <c r="VTQ368" s="118"/>
      <c r="VTU368" s="118"/>
      <c r="VTY368" s="118"/>
      <c r="VUC368" s="118"/>
      <c r="VUG368" s="118"/>
      <c r="VUK368" s="118"/>
      <c r="VUO368" s="118"/>
      <c r="VUS368" s="118"/>
      <c r="VUW368" s="118"/>
      <c r="VVA368" s="118"/>
      <c r="VVE368" s="118"/>
      <c r="VVI368" s="118"/>
      <c r="VVM368" s="118"/>
      <c r="VVQ368" s="118"/>
      <c r="VVU368" s="118"/>
      <c r="VVY368" s="118"/>
      <c r="VWC368" s="118"/>
      <c r="VWG368" s="118"/>
      <c r="VWK368" s="118"/>
      <c r="VWO368" s="118"/>
      <c r="VWS368" s="118"/>
      <c r="VWW368" s="118"/>
      <c r="VXA368" s="118"/>
      <c r="VXE368" s="118"/>
      <c r="VXI368" s="118"/>
      <c r="VXM368" s="118"/>
      <c r="VXQ368" s="118"/>
      <c r="VXU368" s="118"/>
      <c r="VXY368" s="118"/>
      <c r="VYC368" s="118"/>
      <c r="VYG368" s="118"/>
      <c r="VYK368" s="118"/>
      <c r="VYO368" s="118"/>
      <c r="VYS368" s="118"/>
      <c r="VYW368" s="118"/>
      <c r="VZA368" s="118"/>
      <c r="VZE368" s="118"/>
      <c r="VZI368" s="118"/>
      <c r="VZM368" s="118"/>
      <c r="VZQ368" s="118"/>
      <c r="VZU368" s="118"/>
      <c r="VZY368" s="118"/>
      <c r="WAC368" s="118"/>
      <c r="WAG368" s="118"/>
      <c r="WAK368" s="118"/>
      <c r="WAO368" s="118"/>
      <c r="WAS368" s="118"/>
      <c r="WAW368" s="118"/>
      <c r="WBA368" s="118"/>
      <c r="WBE368" s="118"/>
      <c r="WBI368" s="118"/>
      <c r="WBM368" s="118"/>
      <c r="WBQ368" s="118"/>
      <c r="WBU368" s="118"/>
      <c r="WBY368" s="118"/>
      <c r="WCC368" s="118"/>
      <c r="WCG368" s="118"/>
      <c r="WCK368" s="118"/>
      <c r="WCO368" s="118"/>
      <c r="WCS368" s="118"/>
      <c r="WCW368" s="118"/>
      <c r="WDA368" s="118"/>
      <c r="WDE368" s="118"/>
      <c r="WDI368" s="118"/>
      <c r="WDM368" s="118"/>
      <c r="WDQ368" s="118"/>
      <c r="WDU368" s="118"/>
      <c r="WDY368" s="118"/>
      <c r="WEC368" s="118"/>
      <c r="WEG368" s="118"/>
      <c r="WEK368" s="118"/>
      <c r="WEO368" s="118"/>
      <c r="WES368" s="118"/>
      <c r="WEW368" s="118"/>
      <c r="WFA368" s="118"/>
      <c r="WFE368" s="118"/>
      <c r="WFI368" s="118"/>
      <c r="WFM368" s="118"/>
      <c r="WFQ368" s="118"/>
      <c r="WFU368" s="118"/>
      <c r="WFY368" s="118"/>
      <c r="WGC368" s="118"/>
      <c r="WGG368" s="118"/>
      <c r="WGK368" s="118"/>
      <c r="WGO368" s="118"/>
      <c r="WGS368" s="118"/>
      <c r="WGW368" s="118"/>
      <c r="WHA368" s="118"/>
      <c r="WHE368" s="118"/>
      <c r="WHI368" s="118"/>
      <c r="WHM368" s="118"/>
      <c r="WHQ368" s="118"/>
      <c r="WHU368" s="118"/>
      <c r="WHY368" s="118"/>
      <c r="WIC368" s="118"/>
      <c r="WIG368" s="118"/>
      <c r="WIK368" s="118"/>
      <c r="WIO368" s="118"/>
      <c r="WIS368" s="118"/>
      <c r="WIW368" s="118"/>
      <c r="WJA368" s="118"/>
      <c r="WJE368" s="118"/>
      <c r="WJI368" s="118"/>
      <c r="WJM368" s="118"/>
      <c r="WJQ368" s="118"/>
      <c r="WJU368" s="118"/>
      <c r="WJY368" s="118"/>
      <c r="WKC368" s="118"/>
      <c r="WKG368" s="118"/>
      <c r="WKK368" s="118"/>
      <c r="WKO368" s="118"/>
      <c r="WKS368" s="118"/>
      <c r="WKW368" s="118"/>
      <c r="WLA368" s="118"/>
      <c r="WLE368" s="118"/>
      <c r="WLI368" s="118"/>
      <c r="WLM368" s="118"/>
      <c r="WLQ368" s="118"/>
      <c r="WLU368" s="118"/>
      <c r="WLY368" s="118"/>
      <c r="WMC368" s="118"/>
      <c r="WMG368" s="118"/>
      <c r="WMK368" s="118"/>
      <c r="WMO368" s="118"/>
      <c r="WMS368" s="118"/>
      <c r="WMW368" s="118"/>
      <c r="WNA368" s="118"/>
      <c r="WNE368" s="118"/>
      <c r="WNI368" s="118"/>
      <c r="WNM368" s="118"/>
      <c r="WNQ368" s="118"/>
      <c r="WNU368" s="118"/>
      <c r="WNY368" s="118"/>
      <c r="WOC368" s="118"/>
      <c r="WOG368" s="118"/>
      <c r="WOK368" s="118"/>
      <c r="WOO368" s="118"/>
      <c r="WOS368" s="118"/>
      <c r="WOW368" s="118"/>
      <c r="WPA368" s="118"/>
      <c r="WPE368" s="118"/>
      <c r="WPI368" s="118"/>
      <c r="WPM368" s="118"/>
      <c r="WPQ368" s="118"/>
      <c r="WPU368" s="118"/>
      <c r="WPY368" s="118"/>
      <c r="WQC368" s="118"/>
      <c r="WQG368" s="118"/>
      <c r="WQK368" s="118"/>
      <c r="WQO368" s="118"/>
      <c r="WQS368" s="118"/>
      <c r="WQW368" s="118"/>
      <c r="WRA368" s="118"/>
      <c r="WRE368" s="118"/>
      <c r="WRI368" s="118"/>
      <c r="WRM368" s="118"/>
      <c r="WRQ368" s="118"/>
      <c r="WRU368" s="118"/>
      <c r="WRY368" s="118"/>
      <c r="WSC368" s="118"/>
      <c r="WSG368" s="118"/>
      <c r="WSK368" s="118"/>
      <c r="WSO368" s="118"/>
      <c r="WSS368" s="118"/>
      <c r="WSW368" s="118"/>
      <c r="WTA368" s="118"/>
      <c r="WTE368" s="118"/>
      <c r="WTI368" s="118"/>
      <c r="WTM368" s="118"/>
      <c r="WTQ368" s="118"/>
      <c r="WTU368" s="118"/>
      <c r="WTY368" s="118"/>
      <c r="WUC368" s="118"/>
      <c r="WUG368" s="118"/>
      <c r="WUK368" s="118"/>
      <c r="WUO368" s="118"/>
      <c r="WUS368" s="118"/>
      <c r="WUW368" s="118"/>
      <c r="WVA368" s="118"/>
      <c r="WVE368" s="118"/>
      <c r="WVI368" s="118"/>
      <c r="WVM368" s="118"/>
      <c r="WVQ368" s="118"/>
      <c r="WVU368" s="118"/>
      <c r="WVY368" s="118"/>
      <c r="WWC368" s="118"/>
      <c r="WWG368" s="118"/>
      <c r="WWK368" s="118"/>
      <c r="WWO368" s="118"/>
      <c r="WWS368" s="118"/>
      <c r="WWW368" s="118"/>
      <c r="WXA368" s="118"/>
      <c r="WXE368" s="118"/>
      <c r="WXI368" s="118"/>
      <c r="WXM368" s="118"/>
      <c r="WXQ368" s="118"/>
      <c r="WXU368" s="118"/>
      <c r="WXY368" s="118"/>
      <c r="WYC368" s="118"/>
      <c r="WYG368" s="118"/>
      <c r="WYK368" s="118"/>
      <c r="WYO368" s="118"/>
      <c r="WYS368" s="118"/>
      <c r="WYW368" s="118"/>
      <c r="WZA368" s="118"/>
      <c r="WZE368" s="118"/>
      <c r="WZI368" s="118"/>
      <c r="WZM368" s="118"/>
      <c r="WZQ368" s="118"/>
      <c r="WZU368" s="118"/>
      <c r="WZY368" s="118"/>
      <c r="XAC368" s="118"/>
      <c r="XAG368" s="118"/>
      <c r="XAK368" s="118"/>
      <c r="XAO368" s="118"/>
      <c r="XAS368" s="118"/>
      <c r="XAW368" s="118"/>
      <c r="XBA368" s="118"/>
      <c r="XBE368" s="118"/>
      <c r="XBI368" s="118"/>
      <c r="XBM368" s="118"/>
      <c r="XBQ368" s="118"/>
      <c r="XBU368" s="118"/>
      <c r="XBY368" s="118"/>
      <c r="XCC368" s="118"/>
      <c r="XCG368" s="118"/>
      <c r="XCK368" s="118"/>
      <c r="XCO368" s="118"/>
      <c r="XCS368" s="118"/>
      <c r="XCW368" s="118"/>
      <c r="XDA368" s="118"/>
      <c r="XDE368" s="118"/>
      <c r="XDI368" s="118"/>
      <c r="XDM368" s="118"/>
      <c r="XDQ368" s="118"/>
      <c r="XDU368" s="118"/>
      <c r="XDY368" s="118"/>
      <c r="XEC368" s="118"/>
      <c r="XEG368" s="118"/>
      <c r="XEK368" s="118"/>
      <c r="XEO368" s="118"/>
      <c r="XES368" s="118"/>
      <c r="XEW368" s="118"/>
      <c r="XFA368" s="118"/>
    </row>
    <row r="369" spans="1:1021 1025:2045 2049:3069 3073:4093 4097:5117 5121:6141 6145:7165 7169:8189 8193:9213 9217:10237 10241:11261 11265:12285 12289:13309 13313:14333 14337:15357 15361:16381">
      <c r="C369" s="65" t="s">
        <v>678</v>
      </c>
      <c r="D369" s="162">
        <v>3922442</v>
      </c>
      <c r="E369" s="162">
        <v>3922442</v>
      </c>
      <c r="F369" s="162">
        <v>3900000</v>
      </c>
    </row>
    <row r="370" spans="1:1021 1025:2045 2049:3069 3073:4093 4097:5117 5121:6141 6145:7165 7169:8189 8193:9213 9217:10237 10241:11261 11265:12285 12289:13309 13313:14333 14337:15357 15361:16381">
      <c r="C370" s="65" t="s">
        <v>679</v>
      </c>
      <c r="D370" s="162">
        <v>355985</v>
      </c>
      <c r="E370" s="162">
        <v>0</v>
      </c>
      <c r="F370" s="162">
        <v>0</v>
      </c>
    </row>
    <row r="371" spans="1:1021 1025:2045 2049:3069 3073:4093 4097:5117 5121:6141 6145:7165 7169:8189 8193:9213 9217:10237 10241:11261 11265:12285 12289:13309 13313:14333 14337:15357 15361:16381">
      <c r="C371" s="65" t="s">
        <v>680</v>
      </c>
      <c r="D371" s="162">
        <v>5000000</v>
      </c>
      <c r="E371" s="162">
        <v>5000000</v>
      </c>
      <c r="F371" s="162">
        <v>0</v>
      </c>
    </row>
    <row r="372" spans="1:1021 1025:2045 2049:3069 3073:4093 4097:5117 5121:6141 6145:7165 7169:8189 8193:9213 9217:10237 10241:11261 11265:12285 12289:13309 13313:14333 14337:15357 15361:16381">
      <c r="C372" s="65" t="s">
        <v>681</v>
      </c>
      <c r="D372" s="162">
        <v>43156382</v>
      </c>
      <c r="E372" s="162">
        <v>40998565</v>
      </c>
      <c r="F372" s="162">
        <v>0</v>
      </c>
    </row>
    <row r="373" spans="1:1021 1025:2045 2049:3069 3073:4093 4097:5117 5121:6141 6145:7165 7169:8189 8193:9213 9217:10237 10241:11261 11265:12285 12289:13309 13313:14333 14337:15357 15361:16381">
      <c r="C373" s="65" t="s">
        <v>666</v>
      </c>
      <c r="D373" s="162">
        <v>45000000</v>
      </c>
      <c r="E373" s="162">
        <v>147645125</v>
      </c>
      <c r="F373" s="162">
        <v>133986777.33</v>
      </c>
    </row>
    <row r="374" spans="1:1021 1025:2045 2049:3069 3073:4093 4097:5117 5121:6141 6145:7165 7169:8189 8193:9213 9217:10237 10241:11261 11265:12285 12289:13309 13313:14333 14337:15357 15361:16381">
      <c r="C374" s="65" t="s">
        <v>675</v>
      </c>
      <c r="D374" s="162">
        <v>1000000</v>
      </c>
      <c r="E374" s="162">
        <v>1000000</v>
      </c>
      <c r="F374" s="162">
        <v>560263.77</v>
      </c>
    </row>
    <row r="375" spans="1:1021 1025:2045 2049:3069 3073:4093 4097:5117 5121:6141 6145:7165 7169:8189 8193:9213 9217:10237 10241:11261 11265:12285 12289:13309 13313:14333 14337:15357 15361:16381" s="162" customFormat="1" ht="12.75">
      <c r="A375" s="118"/>
      <c r="C375" s="162" t="s">
        <v>329</v>
      </c>
      <c r="D375" s="162">
        <v>237320066</v>
      </c>
      <c r="E375" s="118">
        <v>237320066</v>
      </c>
      <c r="F375" s="162">
        <v>0</v>
      </c>
      <c r="I375" s="118"/>
      <c r="M375" s="118"/>
      <c r="Q375" s="118"/>
      <c r="U375" s="118"/>
      <c r="Y375" s="118"/>
      <c r="AC375" s="118"/>
      <c r="AG375" s="118"/>
      <c r="AK375" s="118"/>
      <c r="AO375" s="118"/>
      <c r="AS375" s="118"/>
      <c r="AW375" s="118"/>
      <c r="BA375" s="118"/>
      <c r="BE375" s="118"/>
      <c r="BI375" s="118"/>
      <c r="BM375" s="118"/>
      <c r="BQ375" s="118"/>
      <c r="BU375" s="118"/>
      <c r="BY375" s="118"/>
      <c r="CC375" s="118"/>
      <c r="CG375" s="118"/>
      <c r="CK375" s="118"/>
      <c r="CO375" s="118"/>
      <c r="CS375" s="118"/>
      <c r="CW375" s="118"/>
      <c r="DA375" s="118"/>
      <c r="DE375" s="118"/>
      <c r="DI375" s="118"/>
      <c r="DM375" s="118"/>
      <c r="DQ375" s="118"/>
      <c r="DU375" s="118"/>
      <c r="DY375" s="118"/>
      <c r="EC375" s="118"/>
      <c r="EG375" s="118"/>
      <c r="EK375" s="118"/>
      <c r="EO375" s="118"/>
      <c r="ES375" s="118"/>
      <c r="EW375" s="118"/>
      <c r="FA375" s="118"/>
      <c r="FE375" s="118"/>
      <c r="FI375" s="118"/>
      <c r="FM375" s="118"/>
      <c r="FQ375" s="118"/>
      <c r="FU375" s="118"/>
      <c r="FY375" s="118"/>
      <c r="GC375" s="118"/>
      <c r="GG375" s="118"/>
      <c r="GK375" s="118"/>
      <c r="GO375" s="118"/>
      <c r="GS375" s="118"/>
      <c r="GW375" s="118"/>
      <c r="HA375" s="118"/>
      <c r="HE375" s="118"/>
      <c r="HI375" s="118"/>
      <c r="HM375" s="118"/>
      <c r="HQ375" s="118"/>
      <c r="HU375" s="118"/>
      <c r="HY375" s="118"/>
      <c r="IC375" s="118"/>
      <c r="IG375" s="118"/>
      <c r="IK375" s="118"/>
      <c r="IO375" s="118"/>
      <c r="IS375" s="118"/>
      <c r="IW375" s="118"/>
      <c r="JA375" s="118"/>
      <c r="JE375" s="118"/>
      <c r="JI375" s="118"/>
      <c r="JM375" s="118"/>
      <c r="JQ375" s="118"/>
      <c r="JU375" s="118"/>
      <c r="JY375" s="118"/>
      <c r="KC375" s="118"/>
      <c r="KG375" s="118"/>
      <c r="KK375" s="118"/>
      <c r="KO375" s="118"/>
      <c r="KS375" s="118"/>
      <c r="KW375" s="118"/>
      <c r="LA375" s="118"/>
      <c r="LE375" s="118"/>
      <c r="LI375" s="118"/>
      <c r="LM375" s="118"/>
      <c r="LQ375" s="118"/>
      <c r="LU375" s="118"/>
      <c r="LY375" s="118"/>
      <c r="MC375" s="118"/>
      <c r="MG375" s="118"/>
      <c r="MK375" s="118"/>
      <c r="MO375" s="118"/>
      <c r="MS375" s="118"/>
      <c r="MW375" s="118"/>
      <c r="NA375" s="118"/>
      <c r="NE375" s="118"/>
      <c r="NI375" s="118"/>
      <c r="NM375" s="118"/>
      <c r="NQ375" s="118"/>
      <c r="NU375" s="118"/>
      <c r="NY375" s="118"/>
      <c r="OC375" s="118"/>
      <c r="OG375" s="118"/>
      <c r="OK375" s="118"/>
      <c r="OO375" s="118"/>
      <c r="OS375" s="118"/>
      <c r="OW375" s="118"/>
      <c r="PA375" s="118"/>
      <c r="PE375" s="118"/>
      <c r="PI375" s="118"/>
      <c r="PM375" s="118"/>
      <c r="PQ375" s="118"/>
      <c r="PU375" s="118"/>
      <c r="PY375" s="118"/>
      <c r="QC375" s="118"/>
      <c r="QG375" s="118"/>
      <c r="QK375" s="118"/>
      <c r="QO375" s="118"/>
      <c r="QS375" s="118"/>
      <c r="QW375" s="118"/>
      <c r="RA375" s="118"/>
      <c r="RE375" s="118"/>
      <c r="RI375" s="118"/>
      <c r="RM375" s="118"/>
      <c r="RQ375" s="118"/>
      <c r="RU375" s="118"/>
      <c r="RY375" s="118"/>
      <c r="SC375" s="118"/>
      <c r="SG375" s="118"/>
      <c r="SK375" s="118"/>
      <c r="SO375" s="118"/>
      <c r="SS375" s="118"/>
      <c r="SW375" s="118"/>
      <c r="TA375" s="118"/>
      <c r="TE375" s="118"/>
      <c r="TI375" s="118"/>
      <c r="TM375" s="118"/>
      <c r="TQ375" s="118"/>
      <c r="TU375" s="118"/>
      <c r="TY375" s="118"/>
      <c r="UC375" s="118"/>
      <c r="UG375" s="118"/>
      <c r="UK375" s="118"/>
      <c r="UO375" s="118"/>
      <c r="US375" s="118"/>
      <c r="UW375" s="118"/>
      <c r="VA375" s="118"/>
      <c r="VE375" s="118"/>
      <c r="VI375" s="118"/>
      <c r="VM375" s="118"/>
      <c r="VQ375" s="118"/>
      <c r="VU375" s="118"/>
      <c r="VY375" s="118"/>
      <c r="WC375" s="118"/>
      <c r="WG375" s="118"/>
      <c r="WK375" s="118"/>
      <c r="WO375" s="118"/>
      <c r="WS375" s="118"/>
      <c r="WW375" s="118"/>
      <c r="XA375" s="118"/>
      <c r="XE375" s="118"/>
      <c r="XI375" s="118"/>
      <c r="XM375" s="118"/>
      <c r="XQ375" s="118"/>
      <c r="XU375" s="118"/>
      <c r="XY375" s="118"/>
      <c r="YC375" s="118"/>
      <c r="YG375" s="118"/>
      <c r="YK375" s="118"/>
      <c r="YO375" s="118"/>
      <c r="YS375" s="118"/>
      <c r="YW375" s="118"/>
      <c r="ZA375" s="118"/>
      <c r="ZE375" s="118"/>
      <c r="ZI375" s="118"/>
      <c r="ZM375" s="118"/>
      <c r="ZQ375" s="118"/>
      <c r="ZU375" s="118"/>
      <c r="ZY375" s="118"/>
      <c r="AAC375" s="118"/>
      <c r="AAG375" s="118"/>
      <c r="AAK375" s="118"/>
      <c r="AAO375" s="118"/>
      <c r="AAS375" s="118"/>
      <c r="AAW375" s="118"/>
      <c r="ABA375" s="118"/>
      <c r="ABE375" s="118"/>
      <c r="ABI375" s="118"/>
      <c r="ABM375" s="118"/>
      <c r="ABQ375" s="118"/>
      <c r="ABU375" s="118"/>
      <c r="ABY375" s="118"/>
      <c r="ACC375" s="118"/>
      <c r="ACG375" s="118"/>
      <c r="ACK375" s="118"/>
      <c r="ACO375" s="118"/>
      <c r="ACS375" s="118"/>
      <c r="ACW375" s="118"/>
      <c r="ADA375" s="118"/>
      <c r="ADE375" s="118"/>
      <c r="ADI375" s="118"/>
      <c r="ADM375" s="118"/>
      <c r="ADQ375" s="118"/>
      <c r="ADU375" s="118"/>
      <c r="ADY375" s="118"/>
      <c r="AEC375" s="118"/>
      <c r="AEG375" s="118"/>
      <c r="AEK375" s="118"/>
      <c r="AEO375" s="118"/>
      <c r="AES375" s="118"/>
      <c r="AEW375" s="118"/>
      <c r="AFA375" s="118"/>
      <c r="AFE375" s="118"/>
      <c r="AFI375" s="118"/>
      <c r="AFM375" s="118"/>
      <c r="AFQ375" s="118"/>
      <c r="AFU375" s="118"/>
      <c r="AFY375" s="118"/>
      <c r="AGC375" s="118"/>
      <c r="AGG375" s="118"/>
      <c r="AGK375" s="118"/>
      <c r="AGO375" s="118"/>
      <c r="AGS375" s="118"/>
      <c r="AGW375" s="118"/>
      <c r="AHA375" s="118"/>
      <c r="AHE375" s="118"/>
      <c r="AHI375" s="118"/>
      <c r="AHM375" s="118"/>
      <c r="AHQ375" s="118"/>
      <c r="AHU375" s="118"/>
      <c r="AHY375" s="118"/>
      <c r="AIC375" s="118"/>
      <c r="AIG375" s="118"/>
      <c r="AIK375" s="118"/>
      <c r="AIO375" s="118"/>
      <c r="AIS375" s="118"/>
      <c r="AIW375" s="118"/>
      <c r="AJA375" s="118"/>
      <c r="AJE375" s="118"/>
      <c r="AJI375" s="118"/>
      <c r="AJM375" s="118"/>
      <c r="AJQ375" s="118"/>
      <c r="AJU375" s="118"/>
      <c r="AJY375" s="118"/>
      <c r="AKC375" s="118"/>
      <c r="AKG375" s="118"/>
      <c r="AKK375" s="118"/>
      <c r="AKO375" s="118"/>
      <c r="AKS375" s="118"/>
      <c r="AKW375" s="118"/>
      <c r="ALA375" s="118"/>
      <c r="ALE375" s="118"/>
      <c r="ALI375" s="118"/>
      <c r="ALM375" s="118"/>
      <c r="ALQ375" s="118"/>
      <c r="ALU375" s="118"/>
      <c r="ALY375" s="118"/>
      <c r="AMC375" s="118"/>
      <c r="AMG375" s="118"/>
      <c r="AMK375" s="118"/>
      <c r="AMO375" s="118"/>
      <c r="AMS375" s="118"/>
      <c r="AMW375" s="118"/>
      <c r="ANA375" s="118"/>
      <c r="ANE375" s="118"/>
      <c r="ANI375" s="118"/>
      <c r="ANM375" s="118"/>
      <c r="ANQ375" s="118"/>
      <c r="ANU375" s="118"/>
      <c r="ANY375" s="118"/>
      <c r="AOC375" s="118"/>
      <c r="AOG375" s="118"/>
      <c r="AOK375" s="118"/>
      <c r="AOO375" s="118"/>
      <c r="AOS375" s="118"/>
      <c r="AOW375" s="118"/>
      <c r="APA375" s="118"/>
      <c r="APE375" s="118"/>
      <c r="API375" s="118"/>
      <c r="APM375" s="118"/>
      <c r="APQ375" s="118"/>
      <c r="APU375" s="118"/>
      <c r="APY375" s="118"/>
      <c r="AQC375" s="118"/>
      <c r="AQG375" s="118"/>
      <c r="AQK375" s="118"/>
      <c r="AQO375" s="118"/>
      <c r="AQS375" s="118"/>
      <c r="AQW375" s="118"/>
      <c r="ARA375" s="118"/>
      <c r="ARE375" s="118"/>
      <c r="ARI375" s="118"/>
      <c r="ARM375" s="118"/>
      <c r="ARQ375" s="118"/>
      <c r="ARU375" s="118"/>
      <c r="ARY375" s="118"/>
      <c r="ASC375" s="118"/>
      <c r="ASG375" s="118"/>
      <c r="ASK375" s="118"/>
      <c r="ASO375" s="118"/>
      <c r="ASS375" s="118"/>
      <c r="ASW375" s="118"/>
      <c r="ATA375" s="118"/>
      <c r="ATE375" s="118"/>
      <c r="ATI375" s="118"/>
      <c r="ATM375" s="118"/>
      <c r="ATQ375" s="118"/>
      <c r="ATU375" s="118"/>
      <c r="ATY375" s="118"/>
      <c r="AUC375" s="118"/>
      <c r="AUG375" s="118"/>
      <c r="AUK375" s="118"/>
      <c r="AUO375" s="118"/>
      <c r="AUS375" s="118"/>
      <c r="AUW375" s="118"/>
      <c r="AVA375" s="118"/>
      <c r="AVE375" s="118"/>
      <c r="AVI375" s="118"/>
      <c r="AVM375" s="118"/>
      <c r="AVQ375" s="118"/>
      <c r="AVU375" s="118"/>
      <c r="AVY375" s="118"/>
      <c r="AWC375" s="118"/>
      <c r="AWG375" s="118"/>
      <c r="AWK375" s="118"/>
      <c r="AWO375" s="118"/>
      <c r="AWS375" s="118"/>
      <c r="AWW375" s="118"/>
      <c r="AXA375" s="118"/>
      <c r="AXE375" s="118"/>
      <c r="AXI375" s="118"/>
      <c r="AXM375" s="118"/>
      <c r="AXQ375" s="118"/>
      <c r="AXU375" s="118"/>
      <c r="AXY375" s="118"/>
      <c r="AYC375" s="118"/>
      <c r="AYG375" s="118"/>
      <c r="AYK375" s="118"/>
      <c r="AYO375" s="118"/>
      <c r="AYS375" s="118"/>
      <c r="AYW375" s="118"/>
      <c r="AZA375" s="118"/>
      <c r="AZE375" s="118"/>
      <c r="AZI375" s="118"/>
      <c r="AZM375" s="118"/>
      <c r="AZQ375" s="118"/>
      <c r="AZU375" s="118"/>
      <c r="AZY375" s="118"/>
      <c r="BAC375" s="118"/>
      <c r="BAG375" s="118"/>
      <c r="BAK375" s="118"/>
      <c r="BAO375" s="118"/>
      <c r="BAS375" s="118"/>
      <c r="BAW375" s="118"/>
      <c r="BBA375" s="118"/>
      <c r="BBE375" s="118"/>
      <c r="BBI375" s="118"/>
      <c r="BBM375" s="118"/>
      <c r="BBQ375" s="118"/>
      <c r="BBU375" s="118"/>
      <c r="BBY375" s="118"/>
      <c r="BCC375" s="118"/>
      <c r="BCG375" s="118"/>
      <c r="BCK375" s="118"/>
      <c r="BCO375" s="118"/>
      <c r="BCS375" s="118"/>
      <c r="BCW375" s="118"/>
      <c r="BDA375" s="118"/>
      <c r="BDE375" s="118"/>
      <c r="BDI375" s="118"/>
      <c r="BDM375" s="118"/>
      <c r="BDQ375" s="118"/>
      <c r="BDU375" s="118"/>
      <c r="BDY375" s="118"/>
      <c r="BEC375" s="118"/>
      <c r="BEG375" s="118"/>
      <c r="BEK375" s="118"/>
      <c r="BEO375" s="118"/>
      <c r="BES375" s="118"/>
      <c r="BEW375" s="118"/>
      <c r="BFA375" s="118"/>
      <c r="BFE375" s="118"/>
      <c r="BFI375" s="118"/>
      <c r="BFM375" s="118"/>
      <c r="BFQ375" s="118"/>
      <c r="BFU375" s="118"/>
      <c r="BFY375" s="118"/>
      <c r="BGC375" s="118"/>
      <c r="BGG375" s="118"/>
      <c r="BGK375" s="118"/>
      <c r="BGO375" s="118"/>
      <c r="BGS375" s="118"/>
      <c r="BGW375" s="118"/>
      <c r="BHA375" s="118"/>
      <c r="BHE375" s="118"/>
      <c r="BHI375" s="118"/>
      <c r="BHM375" s="118"/>
      <c r="BHQ375" s="118"/>
      <c r="BHU375" s="118"/>
      <c r="BHY375" s="118"/>
      <c r="BIC375" s="118"/>
      <c r="BIG375" s="118"/>
      <c r="BIK375" s="118"/>
      <c r="BIO375" s="118"/>
      <c r="BIS375" s="118"/>
      <c r="BIW375" s="118"/>
      <c r="BJA375" s="118"/>
      <c r="BJE375" s="118"/>
      <c r="BJI375" s="118"/>
      <c r="BJM375" s="118"/>
      <c r="BJQ375" s="118"/>
      <c r="BJU375" s="118"/>
      <c r="BJY375" s="118"/>
      <c r="BKC375" s="118"/>
      <c r="BKG375" s="118"/>
      <c r="BKK375" s="118"/>
      <c r="BKO375" s="118"/>
      <c r="BKS375" s="118"/>
      <c r="BKW375" s="118"/>
      <c r="BLA375" s="118"/>
      <c r="BLE375" s="118"/>
      <c r="BLI375" s="118"/>
      <c r="BLM375" s="118"/>
      <c r="BLQ375" s="118"/>
      <c r="BLU375" s="118"/>
      <c r="BLY375" s="118"/>
      <c r="BMC375" s="118"/>
      <c r="BMG375" s="118"/>
      <c r="BMK375" s="118"/>
      <c r="BMO375" s="118"/>
      <c r="BMS375" s="118"/>
      <c r="BMW375" s="118"/>
      <c r="BNA375" s="118"/>
      <c r="BNE375" s="118"/>
      <c r="BNI375" s="118"/>
      <c r="BNM375" s="118"/>
      <c r="BNQ375" s="118"/>
      <c r="BNU375" s="118"/>
      <c r="BNY375" s="118"/>
      <c r="BOC375" s="118"/>
      <c r="BOG375" s="118"/>
      <c r="BOK375" s="118"/>
      <c r="BOO375" s="118"/>
      <c r="BOS375" s="118"/>
      <c r="BOW375" s="118"/>
      <c r="BPA375" s="118"/>
      <c r="BPE375" s="118"/>
      <c r="BPI375" s="118"/>
      <c r="BPM375" s="118"/>
      <c r="BPQ375" s="118"/>
      <c r="BPU375" s="118"/>
      <c r="BPY375" s="118"/>
      <c r="BQC375" s="118"/>
      <c r="BQG375" s="118"/>
      <c r="BQK375" s="118"/>
      <c r="BQO375" s="118"/>
      <c r="BQS375" s="118"/>
      <c r="BQW375" s="118"/>
      <c r="BRA375" s="118"/>
      <c r="BRE375" s="118"/>
      <c r="BRI375" s="118"/>
      <c r="BRM375" s="118"/>
      <c r="BRQ375" s="118"/>
      <c r="BRU375" s="118"/>
      <c r="BRY375" s="118"/>
      <c r="BSC375" s="118"/>
      <c r="BSG375" s="118"/>
      <c r="BSK375" s="118"/>
      <c r="BSO375" s="118"/>
      <c r="BSS375" s="118"/>
      <c r="BSW375" s="118"/>
      <c r="BTA375" s="118"/>
      <c r="BTE375" s="118"/>
      <c r="BTI375" s="118"/>
      <c r="BTM375" s="118"/>
      <c r="BTQ375" s="118"/>
      <c r="BTU375" s="118"/>
      <c r="BTY375" s="118"/>
      <c r="BUC375" s="118"/>
      <c r="BUG375" s="118"/>
      <c r="BUK375" s="118"/>
      <c r="BUO375" s="118"/>
      <c r="BUS375" s="118"/>
      <c r="BUW375" s="118"/>
      <c r="BVA375" s="118"/>
      <c r="BVE375" s="118"/>
      <c r="BVI375" s="118"/>
      <c r="BVM375" s="118"/>
      <c r="BVQ375" s="118"/>
      <c r="BVU375" s="118"/>
      <c r="BVY375" s="118"/>
      <c r="BWC375" s="118"/>
      <c r="BWG375" s="118"/>
      <c r="BWK375" s="118"/>
      <c r="BWO375" s="118"/>
      <c r="BWS375" s="118"/>
      <c r="BWW375" s="118"/>
      <c r="BXA375" s="118"/>
      <c r="BXE375" s="118"/>
      <c r="BXI375" s="118"/>
      <c r="BXM375" s="118"/>
      <c r="BXQ375" s="118"/>
      <c r="BXU375" s="118"/>
      <c r="BXY375" s="118"/>
      <c r="BYC375" s="118"/>
      <c r="BYG375" s="118"/>
      <c r="BYK375" s="118"/>
      <c r="BYO375" s="118"/>
      <c r="BYS375" s="118"/>
      <c r="BYW375" s="118"/>
      <c r="BZA375" s="118"/>
      <c r="BZE375" s="118"/>
      <c r="BZI375" s="118"/>
      <c r="BZM375" s="118"/>
      <c r="BZQ375" s="118"/>
      <c r="BZU375" s="118"/>
      <c r="BZY375" s="118"/>
      <c r="CAC375" s="118"/>
      <c r="CAG375" s="118"/>
      <c r="CAK375" s="118"/>
      <c r="CAO375" s="118"/>
      <c r="CAS375" s="118"/>
      <c r="CAW375" s="118"/>
      <c r="CBA375" s="118"/>
      <c r="CBE375" s="118"/>
      <c r="CBI375" s="118"/>
      <c r="CBM375" s="118"/>
      <c r="CBQ375" s="118"/>
      <c r="CBU375" s="118"/>
      <c r="CBY375" s="118"/>
      <c r="CCC375" s="118"/>
      <c r="CCG375" s="118"/>
      <c r="CCK375" s="118"/>
      <c r="CCO375" s="118"/>
      <c r="CCS375" s="118"/>
      <c r="CCW375" s="118"/>
      <c r="CDA375" s="118"/>
      <c r="CDE375" s="118"/>
      <c r="CDI375" s="118"/>
      <c r="CDM375" s="118"/>
      <c r="CDQ375" s="118"/>
      <c r="CDU375" s="118"/>
      <c r="CDY375" s="118"/>
      <c r="CEC375" s="118"/>
      <c r="CEG375" s="118"/>
      <c r="CEK375" s="118"/>
      <c r="CEO375" s="118"/>
      <c r="CES375" s="118"/>
      <c r="CEW375" s="118"/>
      <c r="CFA375" s="118"/>
      <c r="CFE375" s="118"/>
      <c r="CFI375" s="118"/>
      <c r="CFM375" s="118"/>
      <c r="CFQ375" s="118"/>
      <c r="CFU375" s="118"/>
      <c r="CFY375" s="118"/>
      <c r="CGC375" s="118"/>
      <c r="CGG375" s="118"/>
      <c r="CGK375" s="118"/>
      <c r="CGO375" s="118"/>
      <c r="CGS375" s="118"/>
      <c r="CGW375" s="118"/>
      <c r="CHA375" s="118"/>
      <c r="CHE375" s="118"/>
      <c r="CHI375" s="118"/>
      <c r="CHM375" s="118"/>
      <c r="CHQ375" s="118"/>
      <c r="CHU375" s="118"/>
      <c r="CHY375" s="118"/>
      <c r="CIC375" s="118"/>
      <c r="CIG375" s="118"/>
      <c r="CIK375" s="118"/>
      <c r="CIO375" s="118"/>
      <c r="CIS375" s="118"/>
      <c r="CIW375" s="118"/>
      <c r="CJA375" s="118"/>
      <c r="CJE375" s="118"/>
      <c r="CJI375" s="118"/>
      <c r="CJM375" s="118"/>
      <c r="CJQ375" s="118"/>
      <c r="CJU375" s="118"/>
      <c r="CJY375" s="118"/>
      <c r="CKC375" s="118"/>
      <c r="CKG375" s="118"/>
      <c r="CKK375" s="118"/>
      <c r="CKO375" s="118"/>
      <c r="CKS375" s="118"/>
      <c r="CKW375" s="118"/>
      <c r="CLA375" s="118"/>
      <c r="CLE375" s="118"/>
      <c r="CLI375" s="118"/>
      <c r="CLM375" s="118"/>
      <c r="CLQ375" s="118"/>
      <c r="CLU375" s="118"/>
      <c r="CLY375" s="118"/>
      <c r="CMC375" s="118"/>
      <c r="CMG375" s="118"/>
      <c r="CMK375" s="118"/>
      <c r="CMO375" s="118"/>
      <c r="CMS375" s="118"/>
      <c r="CMW375" s="118"/>
      <c r="CNA375" s="118"/>
      <c r="CNE375" s="118"/>
      <c r="CNI375" s="118"/>
      <c r="CNM375" s="118"/>
      <c r="CNQ375" s="118"/>
      <c r="CNU375" s="118"/>
      <c r="CNY375" s="118"/>
      <c r="COC375" s="118"/>
      <c r="COG375" s="118"/>
      <c r="COK375" s="118"/>
      <c r="COO375" s="118"/>
      <c r="COS375" s="118"/>
      <c r="COW375" s="118"/>
      <c r="CPA375" s="118"/>
      <c r="CPE375" s="118"/>
      <c r="CPI375" s="118"/>
      <c r="CPM375" s="118"/>
      <c r="CPQ375" s="118"/>
      <c r="CPU375" s="118"/>
      <c r="CPY375" s="118"/>
      <c r="CQC375" s="118"/>
      <c r="CQG375" s="118"/>
      <c r="CQK375" s="118"/>
      <c r="CQO375" s="118"/>
      <c r="CQS375" s="118"/>
      <c r="CQW375" s="118"/>
      <c r="CRA375" s="118"/>
      <c r="CRE375" s="118"/>
      <c r="CRI375" s="118"/>
      <c r="CRM375" s="118"/>
      <c r="CRQ375" s="118"/>
      <c r="CRU375" s="118"/>
      <c r="CRY375" s="118"/>
      <c r="CSC375" s="118"/>
      <c r="CSG375" s="118"/>
      <c r="CSK375" s="118"/>
      <c r="CSO375" s="118"/>
      <c r="CSS375" s="118"/>
      <c r="CSW375" s="118"/>
      <c r="CTA375" s="118"/>
      <c r="CTE375" s="118"/>
      <c r="CTI375" s="118"/>
      <c r="CTM375" s="118"/>
      <c r="CTQ375" s="118"/>
      <c r="CTU375" s="118"/>
      <c r="CTY375" s="118"/>
      <c r="CUC375" s="118"/>
      <c r="CUG375" s="118"/>
      <c r="CUK375" s="118"/>
      <c r="CUO375" s="118"/>
      <c r="CUS375" s="118"/>
      <c r="CUW375" s="118"/>
      <c r="CVA375" s="118"/>
      <c r="CVE375" s="118"/>
      <c r="CVI375" s="118"/>
      <c r="CVM375" s="118"/>
      <c r="CVQ375" s="118"/>
      <c r="CVU375" s="118"/>
      <c r="CVY375" s="118"/>
      <c r="CWC375" s="118"/>
      <c r="CWG375" s="118"/>
      <c r="CWK375" s="118"/>
      <c r="CWO375" s="118"/>
      <c r="CWS375" s="118"/>
      <c r="CWW375" s="118"/>
      <c r="CXA375" s="118"/>
      <c r="CXE375" s="118"/>
      <c r="CXI375" s="118"/>
      <c r="CXM375" s="118"/>
      <c r="CXQ375" s="118"/>
      <c r="CXU375" s="118"/>
      <c r="CXY375" s="118"/>
      <c r="CYC375" s="118"/>
      <c r="CYG375" s="118"/>
      <c r="CYK375" s="118"/>
      <c r="CYO375" s="118"/>
      <c r="CYS375" s="118"/>
      <c r="CYW375" s="118"/>
      <c r="CZA375" s="118"/>
      <c r="CZE375" s="118"/>
      <c r="CZI375" s="118"/>
      <c r="CZM375" s="118"/>
      <c r="CZQ375" s="118"/>
      <c r="CZU375" s="118"/>
      <c r="CZY375" s="118"/>
      <c r="DAC375" s="118"/>
      <c r="DAG375" s="118"/>
      <c r="DAK375" s="118"/>
      <c r="DAO375" s="118"/>
      <c r="DAS375" s="118"/>
      <c r="DAW375" s="118"/>
      <c r="DBA375" s="118"/>
      <c r="DBE375" s="118"/>
      <c r="DBI375" s="118"/>
      <c r="DBM375" s="118"/>
      <c r="DBQ375" s="118"/>
      <c r="DBU375" s="118"/>
      <c r="DBY375" s="118"/>
      <c r="DCC375" s="118"/>
      <c r="DCG375" s="118"/>
      <c r="DCK375" s="118"/>
      <c r="DCO375" s="118"/>
      <c r="DCS375" s="118"/>
      <c r="DCW375" s="118"/>
      <c r="DDA375" s="118"/>
      <c r="DDE375" s="118"/>
      <c r="DDI375" s="118"/>
      <c r="DDM375" s="118"/>
      <c r="DDQ375" s="118"/>
      <c r="DDU375" s="118"/>
      <c r="DDY375" s="118"/>
      <c r="DEC375" s="118"/>
      <c r="DEG375" s="118"/>
      <c r="DEK375" s="118"/>
      <c r="DEO375" s="118"/>
      <c r="DES375" s="118"/>
      <c r="DEW375" s="118"/>
      <c r="DFA375" s="118"/>
      <c r="DFE375" s="118"/>
      <c r="DFI375" s="118"/>
      <c r="DFM375" s="118"/>
      <c r="DFQ375" s="118"/>
      <c r="DFU375" s="118"/>
      <c r="DFY375" s="118"/>
      <c r="DGC375" s="118"/>
      <c r="DGG375" s="118"/>
      <c r="DGK375" s="118"/>
      <c r="DGO375" s="118"/>
      <c r="DGS375" s="118"/>
      <c r="DGW375" s="118"/>
      <c r="DHA375" s="118"/>
      <c r="DHE375" s="118"/>
      <c r="DHI375" s="118"/>
      <c r="DHM375" s="118"/>
      <c r="DHQ375" s="118"/>
      <c r="DHU375" s="118"/>
      <c r="DHY375" s="118"/>
      <c r="DIC375" s="118"/>
      <c r="DIG375" s="118"/>
      <c r="DIK375" s="118"/>
      <c r="DIO375" s="118"/>
      <c r="DIS375" s="118"/>
      <c r="DIW375" s="118"/>
      <c r="DJA375" s="118"/>
      <c r="DJE375" s="118"/>
      <c r="DJI375" s="118"/>
      <c r="DJM375" s="118"/>
      <c r="DJQ375" s="118"/>
      <c r="DJU375" s="118"/>
      <c r="DJY375" s="118"/>
      <c r="DKC375" s="118"/>
      <c r="DKG375" s="118"/>
      <c r="DKK375" s="118"/>
      <c r="DKO375" s="118"/>
      <c r="DKS375" s="118"/>
      <c r="DKW375" s="118"/>
      <c r="DLA375" s="118"/>
      <c r="DLE375" s="118"/>
      <c r="DLI375" s="118"/>
      <c r="DLM375" s="118"/>
      <c r="DLQ375" s="118"/>
      <c r="DLU375" s="118"/>
      <c r="DLY375" s="118"/>
      <c r="DMC375" s="118"/>
      <c r="DMG375" s="118"/>
      <c r="DMK375" s="118"/>
      <c r="DMO375" s="118"/>
      <c r="DMS375" s="118"/>
      <c r="DMW375" s="118"/>
      <c r="DNA375" s="118"/>
      <c r="DNE375" s="118"/>
      <c r="DNI375" s="118"/>
      <c r="DNM375" s="118"/>
      <c r="DNQ375" s="118"/>
      <c r="DNU375" s="118"/>
      <c r="DNY375" s="118"/>
      <c r="DOC375" s="118"/>
      <c r="DOG375" s="118"/>
      <c r="DOK375" s="118"/>
      <c r="DOO375" s="118"/>
      <c r="DOS375" s="118"/>
      <c r="DOW375" s="118"/>
      <c r="DPA375" s="118"/>
      <c r="DPE375" s="118"/>
      <c r="DPI375" s="118"/>
      <c r="DPM375" s="118"/>
      <c r="DPQ375" s="118"/>
      <c r="DPU375" s="118"/>
      <c r="DPY375" s="118"/>
      <c r="DQC375" s="118"/>
      <c r="DQG375" s="118"/>
      <c r="DQK375" s="118"/>
      <c r="DQO375" s="118"/>
      <c r="DQS375" s="118"/>
      <c r="DQW375" s="118"/>
      <c r="DRA375" s="118"/>
      <c r="DRE375" s="118"/>
      <c r="DRI375" s="118"/>
      <c r="DRM375" s="118"/>
      <c r="DRQ375" s="118"/>
      <c r="DRU375" s="118"/>
      <c r="DRY375" s="118"/>
      <c r="DSC375" s="118"/>
      <c r="DSG375" s="118"/>
      <c r="DSK375" s="118"/>
      <c r="DSO375" s="118"/>
      <c r="DSS375" s="118"/>
      <c r="DSW375" s="118"/>
      <c r="DTA375" s="118"/>
      <c r="DTE375" s="118"/>
      <c r="DTI375" s="118"/>
      <c r="DTM375" s="118"/>
      <c r="DTQ375" s="118"/>
      <c r="DTU375" s="118"/>
      <c r="DTY375" s="118"/>
      <c r="DUC375" s="118"/>
      <c r="DUG375" s="118"/>
      <c r="DUK375" s="118"/>
      <c r="DUO375" s="118"/>
      <c r="DUS375" s="118"/>
      <c r="DUW375" s="118"/>
      <c r="DVA375" s="118"/>
      <c r="DVE375" s="118"/>
      <c r="DVI375" s="118"/>
      <c r="DVM375" s="118"/>
      <c r="DVQ375" s="118"/>
      <c r="DVU375" s="118"/>
      <c r="DVY375" s="118"/>
      <c r="DWC375" s="118"/>
      <c r="DWG375" s="118"/>
      <c r="DWK375" s="118"/>
      <c r="DWO375" s="118"/>
      <c r="DWS375" s="118"/>
      <c r="DWW375" s="118"/>
      <c r="DXA375" s="118"/>
      <c r="DXE375" s="118"/>
      <c r="DXI375" s="118"/>
      <c r="DXM375" s="118"/>
      <c r="DXQ375" s="118"/>
      <c r="DXU375" s="118"/>
      <c r="DXY375" s="118"/>
      <c r="DYC375" s="118"/>
      <c r="DYG375" s="118"/>
      <c r="DYK375" s="118"/>
      <c r="DYO375" s="118"/>
      <c r="DYS375" s="118"/>
      <c r="DYW375" s="118"/>
      <c r="DZA375" s="118"/>
      <c r="DZE375" s="118"/>
      <c r="DZI375" s="118"/>
      <c r="DZM375" s="118"/>
      <c r="DZQ375" s="118"/>
      <c r="DZU375" s="118"/>
      <c r="DZY375" s="118"/>
      <c r="EAC375" s="118"/>
      <c r="EAG375" s="118"/>
      <c r="EAK375" s="118"/>
      <c r="EAO375" s="118"/>
      <c r="EAS375" s="118"/>
      <c r="EAW375" s="118"/>
      <c r="EBA375" s="118"/>
      <c r="EBE375" s="118"/>
      <c r="EBI375" s="118"/>
      <c r="EBM375" s="118"/>
      <c r="EBQ375" s="118"/>
      <c r="EBU375" s="118"/>
      <c r="EBY375" s="118"/>
      <c r="ECC375" s="118"/>
      <c r="ECG375" s="118"/>
      <c r="ECK375" s="118"/>
      <c r="ECO375" s="118"/>
      <c r="ECS375" s="118"/>
      <c r="ECW375" s="118"/>
      <c r="EDA375" s="118"/>
      <c r="EDE375" s="118"/>
      <c r="EDI375" s="118"/>
      <c r="EDM375" s="118"/>
      <c r="EDQ375" s="118"/>
      <c r="EDU375" s="118"/>
      <c r="EDY375" s="118"/>
      <c r="EEC375" s="118"/>
      <c r="EEG375" s="118"/>
      <c r="EEK375" s="118"/>
      <c r="EEO375" s="118"/>
      <c r="EES375" s="118"/>
      <c r="EEW375" s="118"/>
      <c r="EFA375" s="118"/>
      <c r="EFE375" s="118"/>
      <c r="EFI375" s="118"/>
      <c r="EFM375" s="118"/>
      <c r="EFQ375" s="118"/>
      <c r="EFU375" s="118"/>
      <c r="EFY375" s="118"/>
      <c r="EGC375" s="118"/>
      <c r="EGG375" s="118"/>
      <c r="EGK375" s="118"/>
      <c r="EGO375" s="118"/>
      <c r="EGS375" s="118"/>
      <c r="EGW375" s="118"/>
      <c r="EHA375" s="118"/>
      <c r="EHE375" s="118"/>
      <c r="EHI375" s="118"/>
      <c r="EHM375" s="118"/>
      <c r="EHQ375" s="118"/>
      <c r="EHU375" s="118"/>
      <c r="EHY375" s="118"/>
      <c r="EIC375" s="118"/>
      <c r="EIG375" s="118"/>
      <c r="EIK375" s="118"/>
      <c r="EIO375" s="118"/>
      <c r="EIS375" s="118"/>
      <c r="EIW375" s="118"/>
      <c r="EJA375" s="118"/>
      <c r="EJE375" s="118"/>
      <c r="EJI375" s="118"/>
      <c r="EJM375" s="118"/>
      <c r="EJQ375" s="118"/>
      <c r="EJU375" s="118"/>
      <c r="EJY375" s="118"/>
      <c r="EKC375" s="118"/>
      <c r="EKG375" s="118"/>
      <c r="EKK375" s="118"/>
      <c r="EKO375" s="118"/>
      <c r="EKS375" s="118"/>
      <c r="EKW375" s="118"/>
      <c r="ELA375" s="118"/>
      <c r="ELE375" s="118"/>
      <c r="ELI375" s="118"/>
      <c r="ELM375" s="118"/>
      <c r="ELQ375" s="118"/>
      <c r="ELU375" s="118"/>
      <c r="ELY375" s="118"/>
      <c r="EMC375" s="118"/>
      <c r="EMG375" s="118"/>
      <c r="EMK375" s="118"/>
      <c r="EMO375" s="118"/>
      <c r="EMS375" s="118"/>
      <c r="EMW375" s="118"/>
      <c r="ENA375" s="118"/>
      <c r="ENE375" s="118"/>
      <c r="ENI375" s="118"/>
      <c r="ENM375" s="118"/>
      <c r="ENQ375" s="118"/>
      <c r="ENU375" s="118"/>
      <c r="ENY375" s="118"/>
      <c r="EOC375" s="118"/>
      <c r="EOG375" s="118"/>
      <c r="EOK375" s="118"/>
      <c r="EOO375" s="118"/>
      <c r="EOS375" s="118"/>
      <c r="EOW375" s="118"/>
      <c r="EPA375" s="118"/>
      <c r="EPE375" s="118"/>
      <c r="EPI375" s="118"/>
      <c r="EPM375" s="118"/>
      <c r="EPQ375" s="118"/>
      <c r="EPU375" s="118"/>
      <c r="EPY375" s="118"/>
      <c r="EQC375" s="118"/>
      <c r="EQG375" s="118"/>
      <c r="EQK375" s="118"/>
      <c r="EQO375" s="118"/>
      <c r="EQS375" s="118"/>
      <c r="EQW375" s="118"/>
      <c r="ERA375" s="118"/>
      <c r="ERE375" s="118"/>
      <c r="ERI375" s="118"/>
      <c r="ERM375" s="118"/>
      <c r="ERQ375" s="118"/>
      <c r="ERU375" s="118"/>
      <c r="ERY375" s="118"/>
      <c r="ESC375" s="118"/>
      <c r="ESG375" s="118"/>
      <c r="ESK375" s="118"/>
      <c r="ESO375" s="118"/>
      <c r="ESS375" s="118"/>
      <c r="ESW375" s="118"/>
      <c r="ETA375" s="118"/>
      <c r="ETE375" s="118"/>
      <c r="ETI375" s="118"/>
      <c r="ETM375" s="118"/>
      <c r="ETQ375" s="118"/>
      <c r="ETU375" s="118"/>
      <c r="ETY375" s="118"/>
      <c r="EUC375" s="118"/>
      <c r="EUG375" s="118"/>
      <c r="EUK375" s="118"/>
      <c r="EUO375" s="118"/>
      <c r="EUS375" s="118"/>
      <c r="EUW375" s="118"/>
      <c r="EVA375" s="118"/>
      <c r="EVE375" s="118"/>
      <c r="EVI375" s="118"/>
      <c r="EVM375" s="118"/>
      <c r="EVQ375" s="118"/>
      <c r="EVU375" s="118"/>
      <c r="EVY375" s="118"/>
      <c r="EWC375" s="118"/>
      <c r="EWG375" s="118"/>
      <c r="EWK375" s="118"/>
      <c r="EWO375" s="118"/>
      <c r="EWS375" s="118"/>
      <c r="EWW375" s="118"/>
      <c r="EXA375" s="118"/>
      <c r="EXE375" s="118"/>
      <c r="EXI375" s="118"/>
      <c r="EXM375" s="118"/>
      <c r="EXQ375" s="118"/>
      <c r="EXU375" s="118"/>
      <c r="EXY375" s="118"/>
      <c r="EYC375" s="118"/>
      <c r="EYG375" s="118"/>
      <c r="EYK375" s="118"/>
      <c r="EYO375" s="118"/>
      <c r="EYS375" s="118"/>
      <c r="EYW375" s="118"/>
      <c r="EZA375" s="118"/>
      <c r="EZE375" s="118"/>
      <c r="EZI375" s="118"/>
      <c r="EZM375" s="118"/>
      <c r="EZQ375" s="118"/>
      <c r="EZU375" s="118"/>
      <c r="EZY375" s="118"/>
      <c r="FAC375" s="118"/>
      <c r="FAG375" s="118"/>
      <c r="FAK375" s="118"/>
      <c r="FAO375" s="118"/>
      <c r="FAS375" s="118"/>
      <c r="FAW375" s="118"/>
      <c r="FBA375" s="118"/>
      <c r="FBE375" s="118"/>
      <c r="FBI375" s="118"/>
      <c r="FBM375" s="118"/>
      <c r="FBQ375" s="118"/>
      <c r="FBU375" s="118"/>
      <c r="FBY375" s="118"/>
      <c r="FCC375" s="118"/>
      <c r="FCG375" s="118"/>
      <c r="FCK375" s="118"/>
      <c r="FCO375" s="118"/>
      <c r="FCS375" s="118"/>
      <c r="FCW375" s="118"/>
      <c r="FDA375" s="118"/>
      <c r="FDE375" s="118"/>
      <c r="FDI375" s="118"/>
      <c r="FDM375" s="118"/>
      <c r="FDQ375" s="118"/>
      <c r="FDU375" s="118"/>
      <c r="FDY375" s="118"/>
      <c r="FEC375" s="118"/>
      <c r="FEG375" s="118"/>
      <c r="FEK375" s="118"/>
      <c r="FEO375" s="118"/>
      <c r="FES375" s="118"/>
      <c r="FEW375" s="118"/>
      <c r="FFA375" s="118"/>
      <c r="FFE375" s="118"/>
      <c r="FFI375" s="118"/>
      <c r="FFM375" s="118"/>
      <c r="FFQ375" s="118"/>
      <c r="FFU375" s="118"/>
      <c r="FFY375" s="118"/>
      <c r="FGC375" s="118"/>
      <c r="FGG375" s="118"/>
      <c r="FGK375" s="118"/>
      <c r="FGO375" s="118"/>
      <c r="FGS375" s="118"/>
      <c r="FGW375" s="118"/>
      <c r="FHA375" s="118"/>
      <c r="FHE375" s="118"/>
      <c r="FHI375" s="118"/>
      <c r="FHM375" s="118"/>
      <c r="FHQ375" s="118"/>
      <c r="FHU375" s="118"/>
      <c r="FHY375" s="118"/>
      <c r="FIC375" s="118"/>
      <c r="FIG375" s="118"/>
      <c r="FIK375" s="118"/>
      <c r="FIO375" s="118"/>
      <c r="FIS375" s="118"/>
      <c r="FIW375" s="118"/>
      <c r="FJA375" s="118"/>
      <c r="FJE375" s="118"/>
      <c r="FJI375" s="118"/>
      <c r="FJM375" s="118"/>
      <c r="FJQ375" s="118"/>
      <c r="FJU375" s="118"/>
      <c r="FJY375" s="118"/>
      <c r="FKC375" s="118"/>
      <c r="FKG375" s="118"/>
      <c r="FKK375" s="118"/>
      <c r="FKO375" s="118"/>
      <c r="FKS375" s="118"/>
      <c r="FKW375" s="118"/>
      <c r="FLA375" s="118"/>
      <c r="FLE375" s="118"/>
      <c r="FLI375" s="118"/>
      <c r="FLM375" s="118"/>
      <c r="FLQ375" s="118"/>
      <c r="FLU375" s="118"/>
      <c r="FLY375" s="118"/>
      <c r="FMC375" s="118"/>
      <c r="FMG375" s="118"/>
      <c r="FMK375" s="118"/>
      <c r="FMO375" s="118"/>
      <c r="FMS375" s="118"/>
      <c r="FMW375" s="118"/>
      <c r="FNA375" s="118"/>
      <c r="FNE375" s="118"/>
      <c r="FNI375" s="118"/>
      <c r="FNM375" s="118"/>
      <c r="FNQ375" s="118"/>
      <c r="FNU375" s="118"/>
      <c r="FNY375" s="118"/>
      <c r="FOC375" s="118"/>
      <c r="FOG375" s="118"/>
      <c r="FOK375" s="118"/>
      <c r="FOO375" s="118"/>
      <c r="FOS375" s="118"/>
      <c r="FOW375" s="118"/>
      <c r="FPA375" s="118"/>
      <c r="FPE375" s="118"/>
      <c r="FPI375" s="118"/>
      <c r="FPM375" s="118"/>
      <c r="FPQ375" s="118"/>
      <c r="FPU375" s="118"/>
      <c r="FPY375" s="118"/>
      <c r="FQC375" s="118"/>
      <c r="FQG375" s="118"/>
      <c r="FQK375" s="118"/>
      <c r="FQO375" s="118"/>
      <c r="FQS375" s="118"/>
      <c r="FQW375" s="118"/>
      <c r="FRA375" s="118"/>
      <c r="FRE375" s="118"/>
      <c r="FRI375" s="118"/>
      <c r="FRM375" s="118"/>
      <c r="FRQ375" s="118"/>
      <c r="FRU375" s="118"/>
      <c r="FRY375" s="118"/>
      <c r="FSC375" s="118"/>
      <c r="FSG375" s="118"/>
      <c r="FSK375" s="118"/>
      <c r="FSO375" s="118"/>
      <c r="FSS375" s="118"/>
      <c r="FSW375" s="118"/>
      <c r="FTA375" s="118"/>
      <c r="FTE375" s="118"/>
      <c r="FTI375" s="118"/>
      <c r="FTM375" s="118"/>
      <c r="FTQ375" s="118"/>
      <c r="FTU375" s="118"/>
      <c r="FTY375" s="118"/>
      <c r="FUC375" s="118"/>
      <c r="FUG375" s="118"/>
      <c r="FUK375" s="118"/>
      <c r="FUO375" s="118"/>
      <c r="FUS375" s="118"/>
      <c r="FUW375" s="118"/>
      <c r="FVA375" s="118"/>
      <c r="FVE375" s="118"/>
      <c r="FVI375" s="118"/>
      <c r="FVM375" s="118"/>
      <c r="FVQ375" s="118"/>
      <c r="FVU375" s="118"/>
      <c r="FVY375" s="118"/>
      <c r="FWC375" s="118"/>
      <c r="FWG375" s="118"/>
      <c r="FWK375" s="118"/>
      <c r="FWO375" s="118"/>
      <c r="FWS375" s="118"/>
      <c r="FWW375" s="118"/>
      <c r="FXA375" s="118"/>
      <c r="FXE375" s="118"/>
      <c r="FXI375" s="118"/>
      <c r="FXM375" s="118"/>
      <c r="FXQ375" s="118"/>
      <c r="FXU375" s="118"/>
      <c r="FXY375" s="118"/>
      <c r="FYC375" s="118"/>
      <c r="FYG375" s="118"/>
      <c r="FYK375" s="118"/>
      <c r="FYO375" s="118"/>
      <c r="FYS375" s="118"/>
      <c r="FYW375" s="118"/>
      <c r="FZA375" s="118"/>
      <c r="FZE375" s="118"/>
      <c r="FZI375" s="118"/>
      <c r="FZM375" s="118"/>
      <c r="FZQ375" s="118"/>
      <c r="FZU375" s="118"/>
      <c r="FZY375" s="118"/>
      <c r="GAC375" s="118"/>
      <c r="GAG375" s="118"/>
      <c r="GAK375" s="118"/>
      <c r="GAO375" s="118"/>
      <c r="GAS375" s="118"/>
      <c r="GAW375" s="118"/>
      <c r="GBA375" s="118"/>
      <c r="GBE375" s="118"/>
      <c r="GBI375" s="118"/>
      <c r="GBM375" s="118"/>
      <c r="GBQ375" s="118"/>
      <c r="GBU375" s="118"/>
      <c r="GBY375" s="118"/>
      <c r="GCC375" s="118"/>
      <c r="GCG375" s="118"/>
      <c r="GCK375" s="118"/>
      <c r="GCO375" s="118"/>
      <c r="GCS375" s="118"/>
      <c r="GCW375" s="118"/>
      <c r="GDA375" s="118"/>
      <c r="GDE375" s="118"/>
      <c r="GDI375" s="118"/>
      <c r="GDM375" s="118"/>
      <c r="GDQ375" s="118"/>
      <c r="GDU375" s="118"/>
      <c r="GDY375" s="118"/>
      <c r="GEC375" s="118"/>
      <c r="GEG375" s="118"/>
      <c r="GEK375" s="118"/>
      <c r="GEO375" s="118"/>
      <c r="GES375" s="118"/>
      <c r="GEW375" s="118"/>
      <c r="GFA375" s="118"/>
      <c r="GFE375" s="118"/>
      <c r="GFI375" s="118"/>
      <c r="GFM375" s="118"/>
      <c r="GFQ375" s="118"/>
      <c r="GFU375" s="118"/>
      <c r="GFY375" s="118"/>
      <c r="GGC375" s="118"/>
      <c r="GGG375" s="118"/>
      <c r="GGK375" s="118"/>
      <c r="GGO375" s="118"/>
      <c r="GGS375" s="118"/>
      <c r="GGW375" s="118"/>
      <c r="GHA375" s="118"/>
      <c r="GHE375" s="118"/>
      <c r="GHI375" s="118"/>
      <c r="GHM375" s="118"/>
      <c r="GHQ375" s="118"/>
      <c r="GHU375" s="118"/>
      <c r="GHY375" s="118"/>
      <c r="GIC375" s="118"/>
      <c r="GIG375" s="118"/>
      <c r="GIK375" s="118"/>
      <c r="GIO375" s="118"/>
      <c r="GIS375" s="118"/>
      <c r="GIW375" s="118"/>
      <c r="GJA375" s="118"/>
      <c r="GJE375" s="118"/>
      <c r="GJI375" s="118"/>
      <c r="GJM375" s="118"/>
      <c r="GJQ375" s="118"/>
      <c r="GJU375" s="118"/>
      <c r="GJY375" s="118"/>
      <c r="GKC375" s="118"/>
      <c r="GKG375" s="118"/>
      <c r="GKK375" s="118"/>
      <c r="GKO375" s="118"/>
      <c r="GKS375" s="118"/>
      <c r="GKW375" s="118"/>
      <c r="GLA375" s="118"/>
      <c r="GLE375" s="118"/>
      <c r="GLI375" s="118"/>
      <c r="GLM375" s="118"/>
      <c r="GLQ375" s="118"/>
      <c r="GLU375" s="118"/>
      <c r="GLY375" s="118"/>
      <c r="GMC375" s="118"/>
      <c r="GMG375" s="118"/>
      <c r="GMK375" s="118"/>
      <c r="GMO375" s="118"/>
      <c r="GMS375" s="118"/>
      <c r="GMW375" s="118"/>
      <c r="GNA375" s="118"/>
      <c r="GNE375" s="118"/>
      <c r="GNI375" s="118"/>
      <c r="GNM375" s="118"/>
      <c r="GNQ375" s="118"/>
      <c r="GNU375" s="118"/>
      <c r="GNY375" s="118"/>
      <c r="GOC375" s="118"/>
      <c r="GOG375" s="118"/>
      <c r="GOK375" s="118"/>
      <c r="GOO375" s="118"/>
      <c r="GOS375" s="118"/>
      <c r="GOW375" s="118"/>
      <c r="GPA375" s="118"/>
      <c r="GPE375" s="118"/>
      <c r="GPI375" s="118"/>
      <c r="GPM375" s="118"/>
      <c r="GPQ375" s="118"/>
      <c r="GPU375" s="118"/>
      <c r="GPY375" s="118"/>
      <c r="GQC375" s="118"/>
      <c r="GQG375" s="118"/>
      <c r="GQK375" s="118"/>
      <c r="GQO375" s="118"/>
      <c r="GQS375" s="118"/>
      <c r="GQW375" s="118"/>
      <c r="GRA375" s="118"/>
      <c r="GRE375" s="118"/>
      <c r="GRI375" s="118"/>
      <c r="GRM375" s="118"/>
      <c r="GRQ375" s="118"/>
      <c r="GRU375" s="118"/>
      <c r="GRY375" s="118"/>
      <c r="GSC375" s="118"/>
      <c r="GSG375" s="118"/>
      <c r="GSK375" s="118"/>
      <c r="GSO375" s="118"/>
      <c r="GSS375" s="118"/>
      <c r="GSW375" s="118"/>
      <c r="GTA375" s="118"/>
      <c r="GTE375" s="118"/>
      <c r="GTI375" s="118"/>
      <c r="GTM375" s="118"/>
      <c r="GTQ375" s="118"/>
      <c r="GTU375" s="118"/>
      <c r="GTY375" s="118"/>
      <c r="GUC375" s="118"/>
      <c r="GUG375" s="118"/>
      <c r="GUK375" s="118"/>
      <c r="GUO375" s="118"/>
      <c r="GUS375" s="118"/>
      <c r="GUW375" s="118"/>
      <c r="GVA375" s="118"/>
      <c r="GVE375" s="118"/>
      <c r="GVI375" s="118"/>
      <c r="GVM375" s="118"/>
      <c r="GVQ375" s="118"/>
      <c r="GVU375" s="118"/>
      <c r="GVY375" s="118"/>
      <c r="GWC375" s="118"/>
      <c r="GWG375" s="118"/>
      <c r="GWK375" s="118"/>
      <c r="GWO375" s="118"/>
      <c r="GWS375" s="118"/>
      <c r="GWW375" s="118"/>
      <c r="GXA375" s="118"/>
      <c r="GXE375" s="118"/>
      <c r="GXI375" s="118"/>
      <c r="GXM375" s="118"/>
      <c r="GXQ375" s="118"/>
      <c r="GXU375" s="118"/>
      <c r="GXY375" s="118"/>
      <c r="GYC375" s="118"/>
      <c r="GYG375" s="118"/>
      <c r="GYK375" s="118"/>
      <c r="GYO375" s="118"/>
      <c r="GYS375" s="118"/>
      <c r="GYW375" s="118"/>
      <c r="GZA375" s="118"/>
      <c r="GZE375" s="118"/>
      <c r="GZI375" s="118"/>
      <c r="GZM375" s="118"/>
      <c r="GZQ375" s="118"/>
      <c r="GZU375" s="118"/>
      <c r="GZY375" s="118"/>
      <c r="HAC375" s="118"/>
      <c r="HAG375" s="118"/>
      <c r="HAK375" s="118"/>
      <c r="HAO375" s="118"/>
      <c r="HAS375" s="118"/>
      <c r="HAW375" s="118"/>
      <c r="HBA375" s="118"/>
      <c r="HBE375" s="118"/>
      <c r="HBI375" s="118"/>
      <c r="HBM375" s="118"/>
      <c r="HBQ375" s="118"/>
      <c r="HBU375" s="118"/>
      <c r="HBY375" s="118"/>
      <c r="HCC375" s="118"/>
      <c r="HCG375" s="118"/>
      <c r="HCK375" s="118"/>
      <c r="HCO375" s="118"/>
      <c r="HCS375" s="118"/>
      <c r="HCW375" s="118"/>
      <c r="HDA375" s="118"/>
      <c r="HDE375" s="118"/>
      <c r="HDI375" s="118"/>
      <c r="HDM375" s="118"/>
      <c r="HDQ375" s="118"/>
      <c r="HDU375" s="118"/>
      <c r="HDY375" s="118"/>
      <c r="HEC375" s="118"/>
      <c r="HEG375" s="118"/>
      <c r="HEK375" s="118"/>
      <c r="HEO375" s="118"/>
      <c r="HES375" s="118"/>
      <c r="HEW375" s="118"/>
      <c r="HFA375" s="118"/>
      <c r="HFE375" s="118"/>
      <c r="HFI375" s="118"/>
      <c r="HFM375" s="118"/>
      <c r="HFQ375" s="118"/>
      <c r="HFU375" s="118"/>
      <c r="HFY375" s="118"/>
      <c r="HGC375" s="118"/>
      <c r="HGG375" s="118"/>
      <c r="HGK375" s="118"/>
      <c r="HGO375" s="118"/>
      <c r="HGS375" s="118"/>
      <c r="HGW375" s="118"/>
      <c r="HHA375" s="118"/>
      <c r="HHE375" s="118"/>
      <c r="HHI375" s="118"/>
      <c r="HHM375" s="118"/>
      <c r="HHQ375" s="118"/>
      <c r="HHU375" s="118"/>
      <c r="HHY375" s="118"/>
      <c r="HIC375" s="118"/>
      <c r="HIG375" s="118"/>
      <c r="HIK375" s="118"/>
      <c r="HIO375" s="118"/>
      <c r="HIS375" s="118"/>
      <c r="HIW375" s="118"/>
      <c r="HJA375" s="118"/>
      <c r="HJE375" s="118"/>
      <c r="HJI375" s="118"/>
      <c r="HJM375" s="118"/>
      <c r="HJQ375" s="118"/>
      <c r="HJU375" s="118"/>
      <c r="HJY375" s="118"/>
      <c r="HKC375" s="118"/>
      <c r="HKG375" s="118"/>
      <c r="HKK375" s="118"/>
      <c r="HKO375" s="118"/>
      <c r="HKS375" s="118"/>
      <c r="HKW375" s="118"/>
      <c r="HLA375" s="118"/>
      <c r="HLE375" s="118"/>
      <c r="HLI375" s="118"/>
      <c r="HLM375" s="118"/>
      <c r="HLQ375" s="118"/>
      <c r="HLU375" s="118"/>
      <c r="HLY375" s="118"/>
      <c r="HMC375" s="118"/>
      <c r="HMG375" s="118"/>
      <c r="HMK375" s="118"/>
      <c r="HMO375" s="118"/>
      <c r="HMS375" s="118"/>
      <c r="HMW375" s="118"/>
      <c r="HNA375" s="118"/>
      <c r="HNE375" s="118"/>
      <c r="HNI375" s="118"/>
      <c r="HNM375" s="118"/>
      <c r="HNQ375" s="118"/>
      <c r="HNU375" s="118"/>
      <c r="HNY375" s="118"/>
      <c r="HOC375" s="118"/>
      <c r="HOG375" s="118"/>
      <c r="HOK375" s="118"/>
      <c r="HOO375" s="118"/>
      <c r="HOS375" s="118"/>
      <c r="HOW375" s="118"/>
      <c r="HPA375" s="118"/>
      <c r="HPE375" s="118"/>
      <c r="HPI375" s="118"/>
      <c r="HPM375" s="118"/>
      <c r="HPQ375" s="118"/>
      <c r="HPU375" s="118"/>
      <c r="HPY375" s="118"/>
      <c r="HQC375" s="118"/>
      <c r="HQG375" s="118"/>
      <c r="HQK375" s="118"/>
      <c r="HQO375" s="118"/>
      <c r="HQS375" s="118"/>
      <c r="HQW375" s="118"/>
      <c r="HRA375" s="118"/>
      <c r="HRE375" s="118"/>
      <c r="HRI375" s="118"/>
      <c r="HRM375" s="118"/>
      <c r="HRQ375" s="118"/>
      <c r="HRU375" s="118"/>
      <c r="HRY375" s="118"/>
      <c r="HSC375" s="118"/>
      <c r="HSG375" s="118"/>
      <c r="HSK375" s="118"/>
      <c r="HSO375" s="118"/>
      <c r="HSS375" s="118"/>
      <c r="HSW375" s="118"/>
      <c r="HTA375" s="118"/>
      <c r="HTE375" s="118"/>
      <c r="HTI375" s="118"/>
      <c r="HTM375" s="118"/>
      <c r="HTQ375" s="118"/>
      <c r="HTU375" s="118"/>
      <c r="HTY375" s="118"/>
      <c r="HUC375" s="118"/>
      <c r="HUG375" s="118"/>
      <c r="HUK375" s="118"/>
      <c r="HUO375" s="118"/>
      <c r="HUS375" s="118"/>
      <c r="HUW375" s="118"/>
      <c r="HVA375" s="118"/>
      <c r="HVE375" s="118"/>
      <c r="HVI375" s="118"/>
      <c r="HVM375" s="118"/>
      <c r="HVQ375" s="118"/>
      <c r="HVU375" s="118"/>
      <c r="HVY375" s="118"/>
      <c r="HWC375" s="118"/>
      <c r="HWG375" s="118"/>
      <c r="HWK375" s="118"/>
      <c r="HWO375" s="118"/>
      <c r="HWS375" s="118"/>
      <c r="HWW375" s="118"/>
      <c r="HXA375" s="118"/>
      <c r="HXE375" s="118"/>
      <c r="HXI375" s="118"/>
      <c r="HXM375" s="118"/>
      <c r="HXQ375" s="118"/>
      <c r="HXU375" s="118"/>
      <c r="HXY375" s="118"/>
      <c r="HYC375" s="118"/>
      <c r="HYG375" s="118"/>
      <c r="HYK375" s="118"/>
      <c r="HYO375" s="118"/>
      <c r="HYS375" s="118"/>
      <c r="HYW375" s="118"/>
      <c r="HZA375" s="118"/>
      <c r="HZE375" s="118"/>
      <c r="HZI375" s="118"/>
      <c r="HZM375" s="118"/>
      <c r="HZQ375" s="118"/>
      <c r="HZU375" s="118"/>
      <c r="HZY375" s="118"/>
      <c r="IAC375" s="118"/>
      <c r="IAG375" s="118"/>
      <c r="IAK375" s="118"/>
      <c r="IAO375" s="118"/>
      <c r="IAS375" s="118"/>
      <c r="IAW375" s="118"/>
      <c r="IBA375" s="118"/>
      <c r="IBE375" s="118"/>
      <c r="IBI375" s="118"/>
      <c r="IBM375" s="118"/>
      <c r="IBQ375" s="118"/>
      <c r="IBU375" s="118"/>
      <c r="IBY375" s="118"/>
      <c r="ICC375" s="118"/>
      <c r="ICG375" s="118"/>
      <c r="ICK375" s="118"/>
      <c r="ICO375" s="118"/>
      <c r="ICS375" s="118"/>
      <c r="ICW375" s="118"/>
      <c r="IDA375" s="118"/>
      <c r="IDE375" s="118"/>
      <c r="IDI375" s="118"/>
      <c r="IDM375" s="118"/>
      <c r="IDQ375" s="118"/>
      <c r="IDU375" s="118"/>
      <c r="IDY375" s="118"/>
      <c r="IEC375" s="118"/>
      <c r="IEG375" s="118"/>
      <c r="IEK375" s="118"/>
      <c r="IEO375" s="118"/>
      <c r="IES375" s="118"/>
      <c r="IEW375" s="118"/>
      <c r="IFA375" s="118"/>
      <c r="IFE375" s="118"/>
      <c r="IFI375" s="118"/>
      <c r="IFM375" s="118"/>
      <c r="IFQ375" s="118"/>
      <c r="IFU375" s="118"/>
      <c r="IFY375" s="118"/>
      <c r="IGC375" s="118"/>
      <c r="IGG375" s="118"/>
      <c r="IGK375" s="118"/>
      <c r="IGO375" s="118"/>
      <c r="IGS375" s="118"/>
      <c r="IGW375" s="118"/>
      <c r="IHA375" s="118"/>
      <c r="IHE375" s="118"/>
      <c r="IHI375" s="118"/>
      <c r="IHM375" s="118"/>
      <c r="IHQ375" s="118"/>
      <c r="IHU375" s="118"/>
      <c r="IHY375" s="118"/>
      <c r="IIC375" s="118"/>
      <c r="IIG375" s="118"/>
      <c r="IIK375" s="118"/>
      <c r="IIO375" s="118"/>
      <c r="IIS375" s="118"/>
      <c r="IIW375" s="118"/>
      <c r="IJA375" s="118"/>
      <c r="IJE375" s="118"/>
      <c r="IJI375" s="118"/>
      <c r="IJM375" s="118"/>
      <c r="IJQ375" s="118"/>
      <c r="IJU375" s="118"/>
      <c r="IJY375" s="118"/>
      <c r="IKC375" s="118"/>
      <c r="IKG375" s="118"/>
      <c r="IKK375" s="118"/>
      <c r="IKO375" s="118"/>
      <c r="IKS375" s="118"/>
      <c r="IKW375" s="118"/>
      <c r="ILA375" s="118"/>
      <c r="ILE375" s="118"/>
      <c r="ILI375" s="118"/>
      <c r="ILM375" s="118"/>
      <c r="ILQ375" s="118"/>
      <c r="ILU375" s="118"/>
      <c r="ILY375" s="118"/>
      <c r="IMC375" s="118"/>
      <c r="IMG375" s="118"/>
      <c r="IMK375" s="118"/>
      <c r="IMO375" s="118"/>
      <c r="IMS375" s="118"/>
      <c r="IMW375" s="118"/>
      <c r="INA375" s="118"/>
      <c r="INE375" s="118"/>
      <c r="INI375" s="118"/>
      <c r="INM375" s="118"/>
      <c r="INQ375" s="118"/>
      <c r="INU375" s="118"/>
      <c r="INY375" s="118"/>
      <c r="IOC375" s="118"/>
      <c r="IOG375" s="118"/>
      <c r="IOK375" s="118"/>
      <c r="IOO375" s="118"/>
      <c r="IOS375" s="118"/>
      <c r="IOW375" s="118"/>
      <c r="IPA375" s="118"/>
      <c r="IPE375" s="118"/>
      <c r="IPI375" s="118"/>
      <c r="IPM375" s="118"/>
      <c r="IPQ375" s="118"/>
      <c r="IPU375" s="118"/>
      <c r="IPY375" s="118"/>
      <c r="IQC375" s="118"/>
      <c r="IQG375" s="118"/>
      <c r="IQK375" s="118"/>
      <c r="IQO375" s="118"/>
      <c r="IQS375" s="118"/>
      <c r="IQW375" s="118"/>
      <c r="IRA375" s="118"/>
      <c r="IRE375" s="118"/>
      <c r="IRI375" s="118"/>
      <c r="IRM375" s="118"/>
      <c r="IRQ375" s="118"/>
      <c r="IRU375" s="118"/>
      <c r="IRY375" s="118"/>
      <c r="ISC375" s="118"/>
      <c r="ISG375" s="118"/>
      <c r="ISK375" s="118"/>
      <c r="ISO375" s="118"/>
      <c r="ISS375" s="118"/>
      <c r="ISW375" s="118"/>
      <c r="ITA375" s="118"/>
      <c r="ITE375" s="118"/>
      <c r="ITI375" s="118"/>
      <c r="ITM375" s="118"/>
      <c r="ITQ375" s="118"/>
      <c r="ITU375" s="118"/>
      <c r="ITY375" s="118"/>
      <c r="IUC375" s="118"/>
      <c r="IUG375" s="118"/>
      <c r="IUK375" s="118"/>
      <c r="IUO375" s="118"/>
      <c r="IUS375" s="118"/>
      <c r="IUW375" s="118"/>
      <c r="IVA375" s="118"/>
      <c r="IVE375" s="118"/>
      <c r="IVI375" s="118"/>
      <c r="IVM375" s="118"/>
      <c r="IVQ375" s="118"/>
      <c r="IVU375" s="118"/>
      <c r="IVY375" s="118"/>
      <c r="IWC375" s="118"/>
      <c r="IWG375" s="118"/>
      <c r="IWK375" s="118"/>
      <c r="IWO375" s="118"/>
      <c r="IWS375" s="118"/>
      <c r="IWW375" s="118"/>
      <c r="IXA375" s="118"/>
      <c r="IXE375" s="118"/>
      <c r="IXI375" s="118"/>
      <c r="IXM375" s="118"/>
      <c r="IXQ375" s="118"/>
      <c r="IXU375" s="118"/>
      <c r="IXY375" s="118"/>
      <c r="IYC375" s="118"/>
      <c r="IYG375" s="118"/>
      <c r="IYK375" s="118"/>
      <c r="IYO375" s="118"/>
      <c r="IYS375" s="118"/>
      <c r="IYW375" s="118"/>
      <c r="IZA375" s="118"/>
      <c r="IZE375" s="118"/>
      <c r="IZI375" s="118"/>
      <c r="IZM375" s="118"/>
      <c r="IZQ375" s="118"/>
      <c r="IZU375" s="118"/>
      <c r="IZY375" s="118"/>
      <c r="JAC375" s="118"/>
      <c r="JAG375" s="118"/>
      <c r="JAK375" s="118"/>
      <c r="JAO375" s="118"/>
      <c r="JAS375" s="118"/>
      <c r="JAW375" s="118"/>
      <c r="JBA375" s="118"/>
      <c r="JBE375" s="118"/>
      <c r="JBI375" s="118"/>
      <c r="JBM375" s="118"/>
      <c r="JBQ375" s="118"/>
      <c r="JBU375" s="118"/>
      <c r="JBY375" s="118"/>
      <c r="JCC375" s="118"/>
      <c r="JCG375" s="118"/>
      <c r="JCK375" s="118"/>
      <c r="JCO375" s="118"/>
      <c r="JCS375" s="118"/>
      <c r="JCW375" s="118"/>
      <c r="JDA375" s="118"/>
      <c r="JDE375" s="118"/>
      <c r="JDI375" s="118"/>
      <c r="JDM375" s="118"/>
      <c r="JDQ375" s="118"/>
      <c r="JDU375" s="118"/>
      <c r="JDY375" s="118"/>
      <c r="JEC375" s="118"/>
      <c r="JEG375" s="118"/>
      <c r="JEK375" s="118"/>
      <c r="JEO375" s="118"/>
      <c r="JES375" s="118"/>
      <c r="JEW375" s="118"/>
      <c r="JFA375" s="118"/>
      <c r="JFE375" s="118"/>
      <c r="JFI375" s="118"/>
      <c r="JFM375" s="118"/>
      <c r="JFQ375" s="118"/>
      <c r="JFU375" s="118"/>
      <c r="JFY375" s="118"/>
      <c r="JGC375" s="118"/>
      <c r="JGG375" s="118"/>
      <c r="JGK375" s="118"/>
      <c r="JGO375" s="118"/>
      <c r="JGS375" s="118"/>
      <c r="JGW375" s="118"/>
      <c r="JHA375" s="118"/>
      <c r="JHE375" s="118"/>
      <c r="JHI375" s="118"/>
      <c r="JHM375" s="118"/>
      <c r="JHQ375" s="118"/>
      <c r="JHU375" s="118"/>
      <c r="JHY375" s="118"/>
      <c r="JIC375" s="118"/>
      <c r="JIG375" s="118"/>
      <c r="JIK375" s="118"/>
      <c r="JIO375" s="118"/>
      <c r="JIS375" s="118"/>
      <c r="JIW375" s="118"/>
      <c r="JJA375" s="118"/>
      <c r="JJE375" s="118"/>
      <c r="JJI375" s="118"/>
      <c r="JJM375" s="118"/>
      <c r="JJQ375" s="118"/>
      <c r="JJU375" s="118"/>
      <c r="JJY375" s="118"/>
      <c r="JKC375" s="118"/>
      <c r="JKG375" s="118"/>
      <c r="JKK375" s="118"/>
      <c r="JKO375" s="118"/>
      <c r="JKS375" s="118"/>
      <c r="JKW375" s="118"/>
      <c r="JLA375" s="118"/>
      <c r="JLE375" s="118"/>
      <c r="JLI375" s="118"/>
      <c r="JLM375" s="118"/>
      <c r="JLQ375" s="118"/>
      <c r="JLU375" s="118"/>
      <c r="JLY375" s="118"/>
      <c r="JMC375" s="118"/>
      <c r="JMG375" s="118"/>
      <c r="JMK375" s="118"/>
      <c r="JMO375" s="118"/>
      <c r="JMS375" s="118"/>
      <c r="JMW375" s="118"/>
      <c r="JNA375" s="118"/>
      <c r="JNE375" s="118"/>
      <c r="JNI375" s="118"/>
      <c r="JNM375" s="118"/>
      <c r="JNQ375" s="118"/>
      <c r="JNU375" s="118"/>
      <c r="JNY375" s="118"/>
      <c r="JOC375" s="118"/>
      <c r="JOG375" s="118"/>
      <c r="JOK375" s="118"/>
      <c r="JOO375" s="118"/>
      <c r="JOS375" s="118"/>
      <c r="JOW375" s="118"/>
      <c r="JPA375" s="118"/>
      <c r="JPE375" s="118"/>
      <c r="JPI375" s="118"/>
      <c r="JPM375" s="118"/>
      <c r="JPQ375" s="118"/>
      <c r="JPU375" s="118"/>
      <c r="JPY375" s="118"/>
      <c r="JQC375" s="118"/>
      <c r="JQG375" s="118"/>
      <c r="JQK375" s="118"/>
      <c r="JQO375" s="118"/>
      <c r="JQS375" s="118"/>
      <c r="JQW375" s="118"/>
      <c r="JRA375" s="118"/>
      <c r="JRE375" s="118"/>
      <c r="JRI375" s="118"/>
      <c r="JRM375" s="118"/>
      <c r="JRQ375" s="118"/>
      <c r="JRU375" s="118"/>
      <c r="JRY375" s="118"/>
      <c r="JSC375" s="118"/>
      <c r="JSG375" s="118"/>
      <c r="JSK375" s="118"/>
      <c r="JSO375" s="118"/>
      <c r="JSS375" s="118"/>
      <c r="JSW375" s="118"/>
      <c r="JTA375" s="118"/>
      <c r="JTE375" s="118"/>
      <c r="JTI375" s="118"/>
      <c r="JTM375" s="118"/>
      <c r="JTQ375" s="118"/>
      <c r="JTU375" s="118"/>
      <c r="JTY375" s="118"/>
      <c r="JUC375" s="118"/>
      <c r="JUG375" s="118"/>
      <c r="JUK375" s="118"/>
      <c r="JUO375" s="118"/>
      <c r="JUS375" s="118"/>
      <c r="JUW375" s="118"/>
      <c r="JVA375" s="118"/>
      <c r="JVE375" s="118"/>
      <c r="JVI375" s="118"/>
      <c r="JVM375" s="118"/>
      <c r="JVQ375" s="118"/>
      <c r="JVU375" s="118"/>
      <c r="JVY375" s="118"/>
      <c r="JWC375" s="118"/>
      <c r="JWG375" s="118"/>
      <c r="JWK375" s="118"/>
      <c r="JWO375" s="118"/>
      <c r="JWS375" s="118"/>
      <c r="JWW375" s="118"/>
      <c r="JXA375" s="118"/>
      <c r="JXE375" s="118"/>
      <c r="JXI375" s="118"/>
      <c r="JXM375" s="118"/>
      <c r="JXQ375" s="118"/>
      <c r="JXU375" s="118"/>
      <c r="JXY375" s="118"/>
      <c r="JYC375" s="118"/>
      <c r="JYG375" s="118"/>
      <c r="JYK375" s="118"/>
      <c r="JYO375" s="118"/>
      <c r="JYS375" s="118"/>
      <c r="JYW375" s="118"/>
      <c r="JZA375" s="118"/>
      <c r="JZE375" s="118"/>
      <c r="JZI375" s="118"/>
      <c r="JZM375" s="118"/>
      <c r="JZQ375" s="118"/>
      <c r="JZU375" s="118"/>
      <c r="JZY375" s="118"/>
      <c r="KAC375" s="118"/>
      <c r="KAG375" s="118"/>
      <c r="KAK375" s="118"/>
      <c r="KAO375" s="118"/>
      <c r="KAS375" s="118"/>
      <c r="KAW375" s="118"/>
      <c r="KBA375" s="118"/>
      <c r="KBE375" s="118"/>
      <c r="KBI375" s="118"/>
      <c r="KBM375" s="118"/>
      <c r="KBQ375" s="118"/>
      <c r="KBU375" s="118"/>
      <c r="KBY375" s="118"/>
      <c r="KCC375" s="118"/>
      <c r="KCG375" s="118"/>
      <c r="KCK375" s="118"/>
      <c r="KCO375" s="118"/>
      <c r="KCS375" s="118"/>
      <c r="KCW375" s="118"/>
      <c r="KDA375" s="118"/>
      <c r="KDE375" s="118"/>
      <c r="KDI375" s="118"/>
      <c r="KDM375" s="118"/>
      <c r="KDQ375" s="118"/>
      <c r="KDU375" s="118"/>
      <c r="KDY375" s="118"/>
      <c r="KEC375" s="118"/>
      <c r="KEG375" s="118"/>
      <c r="KEK375" s="118"/>
      <c r="KEO375" s="118"/>
      <c r="KES375" s="118"/>
      <c r="KEW375" s="118"/>
      <c r="KFA375" s="118"/>
      <c r="KFE375" s="118"/>
      <c r="KFI375" s="118"/>
      <c r="KFM375" s="118"/>
      <c r="KFQ375" s="118"/>
      <c r="KFU375" s="118"/>
      <c r="KFY375" s="118"/>
      <c r="KGC375" s="118"/>
      <c r="KGG375" s="118"/>
      <c r="KGK375" s="118"/>
      <c r="KGO375" s="118"/>
      <c r="KGS375" s="118"/>
      <c r="KGW375" s="118"/>
      <c r="KHA375" s="118"/>
      <c r="KHE375" s="118"/>
      <c r="KHI375" s="118"/>
      <c r="KHM375" s="118"/>
      <c r="KHQ375" s="118"/>
      <c r="KHU375" s="118"/>
      <c r="KHY375" s="118"/>
      <c r="KIC375" s="118"/>
      <c r="KIG375" s="118"/>
      <c r="KIK375" s="118"/>
      <c r="KIO375" s="118"/>
      <c r="KIS375" s="118"/>
      <c r="KIW375" s="118"/>
      <c r="KJA375" s="118"/>
      <c r="KJE375" s="118"/>
      <c r="KJI375" s="118"/>
      <c r="KJM375" s="118"/>
      <c r="KJQ375" s="118"/>
      <c r="KJU375" s="118"/>
      <c r="KJY375" s="118"/>
      <c r="KKC375" s="118"/>
      <c r="KKG375" s="118"/>
      <c r="KKK375" s="118"/>
      <c r="KKO375" s="118"/>
      <c r="KKS375" s="118"/>
      <c r="KKW375" s="118"/>
      <c r="KLA375" s="118"/>
      <c r="KLE375" s="118"/>
      <c r="KLI375" s="118"/>
      <c r="KLM375" s="118"/>
      <c r="KLQ375" s="118"/>
      <c r="KLU375" s="118"/>
      <c r="KLY375" s="118"/>
      <c r="KMC375" s="118"/>
      <c r="KMG375" s="118"/>
      <c r="KMK375" s="118"/>
      <c r="KMO375" s="118"/>
      <c r="KMS375" s="118"/>
      <c r="KMW375" s="118"/>
      <c r="KNA375" s="118"/>
      <c r="KNE375" s="118"/>
      <c r="KNI375" s="118"/>
      <c r="KNM375" s="118"/>
      <c r="KNQ375" s="118"/>
      <c r="KNU375" s="118"/>
      <c r="KNY375" s="118"/>
      <c r="KOC375" s="118"/>
      <c r="KOG375" s="118"/>
      <c r="KOK375" s="118"/>
      <c r="KOO375" s="118"/>
      <c r="KOS375" s="118"/>
      <c r="KOW375" s="118"/>
      <c r="KPA375" s="118"/>
      <c r="KPE375" s="118"/>
      <c r="KPI375" s="118"/>
      <c r="KPM375" s="118"/>
      <c r="KPQ375" s="118"/>
      <c r="KPU375" s="118"/>
      <c r="KPY375" s="118"/>
      <c r="KQC375" s="118"/>
      <c r="KQG375" s="118"/>
      <c r="KQK375" s="118"/>
      <c r="KQO375" s="118"/>
      <c r="KQS375" s="118"/>
      <c r="KQW375" s="118"/>
      <c r="KRA375" s="118"/>
      <c r="KRE375" s="118"/>
      <c r="KRI375" s="118"/>
      <c r="KRM375" s="118"/>
      <c r="KRQ375" s="118"/>
      <c r="KRU375" s="118"/>
      <c r="KRY375" s="118"/>
      <c r="KSC375" s="118"/>
      <c r="KSG375" s="118"/>
      <c r="KSK375" s="118"/>
      <c r="KSO375" s="118"/>
      <c r="KSS375" s="118"/>
      <c r="KSW375" s="118"/>
      <c r="KTA375" s="118"/>
      <c r="KTE375" s="118"/>
      <c r="KTI375" s="118"/>
      <c r="KTM375" s="118"/>
      <c r="KTQ375" s="118"/>
      <c r="KTU375" s="118"/>
      <c r="KTY375" s="118"/>
      <c r="KUC375" s="118"/>
      <c r="KUG375" s="118"/>
      <c r="KUK375" s="118"/>
      <c r="KUO375" s="118"/>
      <c r="KUS375" s="118"/>
      <c r="KUW375" s="118"/>
      <c r="KVA375" s="118"/>
      <c r="KVE375" s="118"/>
      <c r="KVI375" s="118"/>
      <c r="KVM375" s="118"/>
      <c r="KVQ375" s="118"/>
      <c r="KVU375" s="118"/>
      <c r="KVY375" s="118"/>
      <c r="KWC375" s="118"/>
      <c r="KWG375" s="118"/>
      <c r="KWK375" s="118"/>
      <c r="KWO375" s="118"/>
      <c r="KWS375" s="118"/>
      <c r="KWW375" s="118"/>
      <c r="KXA375" s="118"/>
      <c r="KXE375" s="118"/>
      <c r="KXI375" s="118"/>
      <c r="KXM375" s="118"/>
      <c r="KXQ375" s="118"/>
      <c r="KXU375" s="118"/>
      <c r="KXY375" s="118"/>
      <c r="KYC375" s="118"/>
      <c r="KYG375" s="118"/>
      <c r="KYK375" s="118"/>
      <c r="KYO375" s="118"/>
      <c r="KYS375" s="118"/>
      <c r="KYW375" s="118"/>
      <c r="KZA375" s="118"/>
      <c r="KZE375" s="118"/>
      <c r="KZI375" s="118"/>
      <c r="KZM375" s="118"/>
      <c r="KZQ375" s="118"/>
      <c r="KZU375" s="118"/>
      <c r="KZY375" s="118"/>
      <c r="LAC375" s="118"/>
      <c r="LAG375" s="118"/>
      <c r="LAK375" s="118"/>
      <c r="LAO375" s="118"/>
      <c r="LAS375" s="118"/>
      <c r="LAW375" s="118"/>
      <c r="LBA375" s="118"/>
      <c r="LBE375" s="118"/>
      <c r="LBI375" s="118"/>
      <c r="LBM375" s="118"/>
      <c r="LBQ375" s="118"/>
      <c r="LBU375" s="118"/>
      <c r="LBY375" s="118"/>
      <c r="LCC375" s="118"/>
      <c r="LCG375" s="118"/>
      <c r="LCK375" s="118"/>
      <c r="LCO375" s="118"/>
      <c r="LCS375" s="118"/>
      <c r="LCW375" s="118"/>
      <c r="LDA375" s="118"/>
      <c r="LDE375" s="118"/>
      <c r="LDI375" s="118"/>
      <c r="LDM375" s="118"/>
      <c r="LDQ375" s="118"/>
      <c r="LDU375" s="118"/>
      <c r="LDY375" s="118"/>
      <c r="LEC375" s="118"/>
      <c r="LEG375" s="118"/>
      <c r="LEK375" s="118"/>
      <c r="LEO375" s="118"/>
      <c r="LES375" s="118"/>
      <c r="LEW375" s="118"/>
      <c r="LFA375" s="118"/>
      <c r="LFE375" s="118"/>
      <c r="LFI375" s="118"/>
      <c r="LFM375" s="118"/>
      <c r="LFQ375" s="118"/>
      <c r="LFU375" s="118"/>
      <c r="LFY375" s="118"/>
      <c r="LGC375" s="118"/>
      <c r="LGG375" s="118"/>
      <c r="LGK375" s="118"/>
      <c r="LGO375" s="118"/>
      <c r="LGS375" s="118"/>
      <c r="LGW375" s="118"/>
      <c r="LHA375" s="118"/>
      <c r="LHE375" s="118"/>
      <c r="LHI375" s="118"/>
      <c r="LHM375" s="118"/>
      <c r="LHQ375" s="118"/>
      <c r="LHU375" s="118"/>
      <c r="LHY375" s="118"/>
      <c r="LIC375" s="118"/>
      <c r="LIG375" s="118"/>
      <c r="LIK375" s="118"/>
      <c r="LIO375" s="118"/>
      <c r="LIS375" s="118"/>
      <c r="LIW375" s="118"/>
      <c r="LJA375" s="118"/>
      <c r="LJE375" s="118"/>
      <c r="LJI375" s="118"/>
      <c r="LJM375" s="118"/>
      <c r="LJQ375" s="118"/>
      <c r="LJU375" s="118"/>
      <c r="LJY375" s="118"/>
      <c r="LKC375" s="118"/>
      <c r="LKG375" s="118"/>
      <c r="LKK375" s="118"/>
      <c r="LKO375" s="118"/>
      <c r="LKS375" s="118"/>
      <c r="LKW375" s="118"/>
      <c r="LLA375" s="118"/>
      <c r="LLE375" s="118"/>
      <c r="LLI375" s="118"/>
      <c r="LLM375" s="118"/>
      <c r="LLQ375" s="118"/>
      <c r="LLU375" s="118"/>
      <c r="LLY375" s="118"/>
      <c r="LMC375" s="118"/>
      <c r="LMG375" s="118"/>
      <c r="LMK375" s="118"/>
      <c r="LMO375" s="118"/>
      <c r="LMS375" s="118"/>
      <c r="LMW375" s="118"/>
      <c r="LNA375" s="118"/>
      <c r="LNE375" s="118"/>
      <c r="LNI375" s="118"/>
      <c r="LNM375" s="118"/>
      <c r="LNQ375" s="118"/>
      <c r="LNU375" s="118"/>
      <c r="LNY375" s="118"/>
      <c r="LOC375" s="118"/>
      <c r="LOG375" s="118"/>
      <c r="LOK375" s="118"/>
      <c r="LOO375" s="118"/>
      <c r="LOS375" s="118"/>
      <c r="LOW375" s="118"/>
      <c r="LPA375" s="118"/>
      <c r="LPE375" s="118"/>
      <c r="LPI375" s="118"/>
      <c r="LPM375" s="118"/>
      <c r="LPQ375" s="118"/>
      <c r="LPU375" s="118"/>
      <c r="LPY375" s="118"/>
      <c r="LQC375" s="118"/>
      <c r="LQG375" s="118"/>
      <c r="LQK375" s="118"/>
      <c r="LQO375" s="118"/>
      <c r="LQS375" s="118"/>
      <c r="LQW375" s="118"/>
      <c r="LRA375" s="118"/>
      <c r="LRE375" s="118"/>
      <c r="LRI375" s="118"/>
      <c r="LRM375" s="118"/>
      <c r="LRQ375" s="118"/>
      <c r="LRU375" s="118"/>
      <c r="LRY375" s="118"/>
      <c r="LSC375" s="118"/>
      <c r="LSG375" s="118"/>
      <c r="LSK375" s="118"/>
      <c r="LSO375" s="118"/>
      <c r="LSS375" s="118"/>
      <c r="LSW375" s="118"/>
      <c r="LTA375" s="118"/>
      <c r="LTE375" s="118"/>
      <c r="LTI375" s="118"/>
      <c r="LTM375" s="118"/>
      <c r="LTQ375" s="118"/>
      <c r="LTU375" s="118"/>
      <c r="LTY375" s="118"/>
      <c r="LUC375" s="118"/>
      <c r="LUG375" s="118"/>
      <c r="LUK375" s="118"/>
      <c r="LUO375" s="118"/>
      <c r="LUS375" s="118"/>
      <c r="LUW375" s="118"/>
      <c r="LVA375" s="118"/>
      <c r="LVE375" s="118"/>
      <c r="LVI375" s="118"/>
      <c r="LVM375" s="118"/>
      <c r="LVQ375" s="118"/>
      <c r="LVU375" s="118"/>
      <c r="LVY375" s="118"/>
      <c r="LWC375" s="118"/>
      <c r="LWG375" s="118"/>
      <c r="LWK375" s="118"/>
      <c r="LWO375" s="118"/>
      <c r="LWS375" s="118"/>
      <c r="LWW375" s="118"/>
      <c r="LXA375" s="118"/>
      <c r="LXE375" s="118"/>
      <c r="LXI375" s="118"/>
      <c r="LXM375" s="118"/>
      <c r="LXQ375" s="118"/>
      <c r="LXU375" s="118"/>
      <c r="LXY375" s="118"/>
      <c r="LYC375" s="118"/>
      <c r="LYG375" s="118"/>
      <c r="LYK375" s="118"/>
      <c r="LYO375" s="118"/>
      <c r="LYS375" s="118"/>
      <c r="LYW375" s="118"/>
      <c r="LZA375" s="118"/>
      <c r="LZE375" s="118"/>
      <c r="LZI375" s="118"/>
      <c r="LZM375" s="118"/>
      <c r="LZQ375" s="118"/>
      <c r="LZU375" s="118"/>
      <c r="LZY375" s="118"/>
      <c r="MAC375" s="118"/>
      <c r="MAG375" s="118"/>
      <c r="MAK375" s="118"/>
      <c r="MAO375" s="118"/>
      <c r="MAS375" s="118"/>
      <c r="MAW375" s="118"/>
      <c r="MBA375" s="118"/>
      <c r="MBE375" s="118"/>
      <c r="MBI375" s="118"/>
      <c r="MBM375" s="118"/>
      <c r="MBQ375" s="118"/>
      <c r="MBU375" s="118"/>
      <c r="MBY375" s="118"/>
      <c r="MCC375" s="118"/>
      <c r="MCG375" s="118"/>
      <c r="MCK375" s="118"/>
      <c r="MCO375" s="118"/>
      <c r="MCS375" s="118"/>
      <c r="MCW375" s="118"/>
      <c r="MDA375" s="118"/>
      <c r="MDE375" s="118"/>
      <c r="MDI375" s="118"/>
      <c r="MDM375" s="118"/>
      <c r="MDQ375" s="118"/>
      <c r="MDU375" s="118"/>
      <c r="MDY375" s="118"/>
      <c r="MEC375" s="118"/>
      <c r="MEG375" s="118"/>
      <c r="MEK375" s="118"/>
      <c r="MEO375" s="118"/>
      <c r="MES375" s="118"/>
      <c r="MEW375" s="118"/>
      <c r="MFA375" s="118"/>
      <c r="MFE375" s="118"/>
      <c r="MFI375" s="118"/>
      <c r="MFM375" s="118"/>
      <c r="MFQ375" s="118"/>
      <c r="MFU375" s="118"/>
      <c r="MFY375" s="118"/>
      <c r="MGC375" s="118"/>
      <c r="MGG375" s="118"/>
      <c r="MGK375" s="118"/>
      <c r="MGO375" s="118"/>
      <c r="MGS375" s="118"/>
      <c r="MGW375" s="118"/>
      <c r="MHA375" s="118"/>
      <c r="MHE375" s="118"/>
      <c r="MHI375" s="118"/>
      <c r="MHM375" s="118"/>
      <c r="MHQ375" s="118"/>
      <c r="MHU375" s="118"/>
      <c r="MHY375" s="118"/>
      <c r="MIC375" s="118"/>
      <c r="MIG375" s="118"/>
      <c r="MIK375" s="118"/>
      <c r="MIO375" s="118"/>
      <c r="MIS375" s="118"/>
      <c r="MIW375" s="118"/>
      <c r="MJA375" s="118"/>
      <c r="MJE375" s="118"/>
      <c r="MJI375" s="118"/>
      <c r="MJM375" s="118"/>
      <c r="MJQ375" s="118"/>
      <c r="MJU375" s="118"/>
      <c r="MJY375" s="118"/>
      <c r="MKC375" s="118"/>
      <c r="MKG375" s="118"/>
      <c r="MKK375" s="118"/>
      <c r="MKO375" s="118"/>
      <c r="MKS375" s="118"/>
      <c r="MKW375" s="118"/>
      <c r="MLA375" s="118"/>
      <c r="MLE375" s="118"/>
      <c r="MLI375" s="118"/>
      <c r="MLM375" s="118"/>
      <c r="MLQ375" s="118"/>
      <c r="MLU375" s="118"/>
      <c r="MLY375" s="118"/>
      <c r="MMC375" s="118"/>
      <c r="MMG375" s="118"/>
      <c r="MMK375" s="118"/>
      <c r="MMO375" s="118"/>
      <c r="MMS375" s="118"/>
      <c r="MMW375" s="118"/>
      <c r="MNA375" s="118"/>
      <c r="MNE375" s="118"/>
      <c r="MNI375" s="118"/>
      <c r="MNM375" s="118"/>
      <c r="MNQ375" s="118"/>
      <c r="MNU375" s="118"/>
      <c r="MNY375" s="118"/>
      <c r="MOC375" s="118"/>
      <c r="MOG375" s="118"/>
      <c r="MOK375" s="118"/>
      <c r="MOO375" s="118"/>
      <c r="MOS375" s="118"/>
      <c r="MOW375" s="118"/>
      <c r="MPA375" s="118"/>
      <c r="MPE375" s="118"/>
      <c r="MPI375" s="118"/>
      <c r="MPM375" s="118"/>
      <c r="MPQ375" s="118"/>
      <c r="MPU375" s="118"/>
      <c r="MPY375" s="118"/>
      <c r="MQC375" s="118"/>
      <c r="MQG375" s="118"/>
      <c r="MQK375" s="118"/>
      <c r="MQO375" s="118"/>
      <c r="MQS375" s="118"/>
      <c r="MQW375" s="118"/>
      <c r="MRA375" s="118"/>
      <c r="MRE375" s="118"/>
      <c r="MRI375" s="118"/>
      <c r="MRM375" s="118"/>
      <c r="MRQ375" s="118"/>
      <c r="MRU375" s="118"/>
      <c r="MRY375" s="118"/>
      <c r="MSC375" s="118"/>
      <c r="MSG375" s="118"/>
      <c r="MSK375" s="118"/>
      <c r="MSO375" s="118"/>
      <c r="MSS375" s="118"/>
      <c r="MSW375" s="118"/>
      <c r="MTA375" s="118"/>
      <c r="MTE375" s="118"/>
      <c r="MTI375" s="118"/>
      <c r="MTM375" s="118"/>
      <c r="MTQ375" s="118"/>
      <c r="MTU375" s="118"/>
      <c r="MTY375" s="118"/>
      <c r="MUC375" s="118"/>
      <c r="MUG375" s="118"/>
      <c r="MUK375" s="118"/>
      <c r="MUO375" s="118"/>
      <c r="MUS375" s="118"/>
      <c r="MUW375" s="118"/>
      <c r="MVA375" s="118"/>
      <c r="MVE375" s="118"/>
      <c r="MVI375" s="118"/>
      <c r="MVM375" s="118"/>
      <c r="MVQ375" s="118"/>
      <c r="MVU375" s="118"/>
      <c r="MVY375" s="118"/>
      <c r="MWC375" s="118"/>
      <c r="MWG375" s="118"/>
      <c r="MWK375" s="118"/>
      <c r="MWO375" s="118"/>
      <c r="MWS375" s="118"/>
      <c r="MWW375" s="118"/>
      <c r="MXA375" s="118"/>
      <c r="MXE375" s="118"/>
      <c r="MXI375" s="118"/>
      <c r="MXM375" s="118"/>
      <c r="MXQ375" s="118"/>
      <c r="MXU375" s="118"/>
      <c r="MXY375" s="118"/>
      <c r="MYC375" s="118"/>
      <c r="MYG375" s="118"/>
      <c r="MYK375" s="118"/>
      <c r="MYO375" s="118"/>
      <c r="MYS375" s="118"/>
      <c r="MYW375" s="118"/>
      <c r="MZA375" s="118"/>
      <c r="MZE375" s="118"/>
      <c r="MZI375" s="118"/>
      <c r="MZM375" s="118"/>
      <c r="MZQ375" s="118"/>
      <c r="MZU375" s="118"/>
      <c r="MZY375" s="118"/>
      <c r="NAC375" s="118"/>
      <c r="NAG375" s="118"/>
      <c r="NAK375" s="118"/>
      <c r="NAO375" s="118"/>
      <c r="NAS375" s="118"/>
      <c r="NAW375" s="118"/>
      <c r="NBA375" s="118"/>
      <c r="NBE375" s="118"/>
      <c r="NBI375" s="118"/>
      <c r="NBM375" s="118"/>
      <c r="NBQ375" s="118"/>
      <c r="NBU375" s="118"/>
      <c r="NBY375" s="118"/>
      <c r="NCC375" s="118"/>
      <c r="NCG375" s="118"/>
      <c r="NCK375" s="118"/>
      <c r="NCO375" s="118"/>
      <c r="NCS375" s="118"/>
      <c r="NCW375" s="118"/>
      <c r="NDA375" s="118"/>
      <c r="NDE375" s="118"/>
      <c r="NDI375" s="118"/>
      <c r="NDM375" s="118"/>
      <c r="NDQ375" s="118"/>
      <c r="NDU375" s="118"/>
      <c r="NDY375" s="118"/>
      <c r="NEC375" s="118"/>
      <c r="NEG375" s="118"/>
      <c r="NEK375" s="118"/>
      <c r="NEO375" s="118"/>
      <c r="NES375" s="118"/>
      <c r="NEW375" s="118"/>
      <c r="NFA375" s="118"/>
      <c r="NFE375" s="118"/>
      <c r="NFI375" s="118"/>
      <c r="NFM375" s="118"/>
      <c r="NFQ375" s="118"/>
      <c r="NFU375" s="118"/>
      <c r="NFY375" s="118"/>
      <c r="NGC375" s="118"/>
      <c r="NGG375" s="118"/>
      <c r="NGK375" s="118"/>
      <c r="NGO375" s="118"/>
      <c r="NGS375" s="118"/>
      <c r="NGW375" s="118"/>
      <c r="NHA375" s="118"/>
      <c r="NHE375" s="118"/>
      <c r="NHI375" s="118"/>
      <c r="NHM375" s="118"/>
      <c r="NHQ375" s="118"/>
      <c r="NHU375" s="118"/>
      <c r="NHY375" s="118"/>
      <c r="NIC375" s="118"/>
      <c r="NIG375" s="118"/>
      <c r="NIK375" s="118"/>
      <c r="NIO375" s="118"/>
      <c r="NIS375" s="118"/>
      <c r="NIW375" s="118"/>
      <c r="NJA375" s="118"/>
      <c r="NJE375" s="118"/>
      <c r="NJI375" s="118"/>
      <c r="NJM375" s="118"/>
      <c r="NJQ375" s="118"/>
      <c r="NJU375" s="118"/>
      <c r="NJY375" s="118"/>
      <c r="NKC375" s="118"/>
      <c r="NKG375" s="118"/>
      <c r="NKK375" s="118"/>
      <c r="NKO375" s="118"/>
      <c r="NKS375" s="118"/>
      <c r="NKW375" s="118"/>
      <c r="NLA375" s="118"/>
      <c r="NLE375" s="118"/>
      <c r="NLI375" s="118"/>
      <c r="NLM375" s="118"/>
      <c r="NLQ375" s="118"/>
      <c r="NLU375" s="118"/>
      <c r="NLY375" s="118"/>
      <c r="NMC375" s="118"/>
      <c r="NMG375" s="118"/>
      <c r="NMK375" s="118"/>
      <c r="NMO375" s="118"/>
      <c r="NMS375" s="118"/>
      <c r="NMW375" s="118"/>
      <c r="NNA375" s="118"/>
      <c r="NNE375" s="118"/>
      <c r="NNI375" s="118"/>
      <c r="NNM375" s="118"/>
      <c r="NNQ375" s="118"/>
      <c r="NNU375" s="118"/>
      <c r="NNY375" s="118"/>
      <c r="NOC375" s="118"/>
      <c r="NOG375" s="118"/>
      <c r="NOK375" s="118"/>
      <c r="NOO375" s="118"/>
      <c r="NOS375" s="118"/>
      <c r="NOW375" s="118"/>
      <c r="NPA375" s="118"/>
      <c r="NPE375" s="118"/>
      <c r="NPI375" s="118"/>
      <c r="NPM375" s="118"/>
      <c r="NPQ375" s="118"/>
      <c r="NPU375" s="118"/>
      <c r="NPY375" s="118"/>
      <c r="NQC375" s="118"/>
      <c r="NQG375" s="118"/>
      <c r="NQK375" s="118"/>
      <c r="NQO375" s="118"/>
      <c r="NQS375" s="118"/>
      <c r="NQW375" s="118"/>
      <c r="NRA375" s="118"/>
      <c r="NRE375" s="118"/>
      <c r="NRI375" s="118"/>
      <c r="NRM375" s="118"/>
      <c r="NRQ375" s="118"/>
      <c r="NRU375" s="118"/>
      <c r="NRY375" s="118"/>
      <c r="NSC375" s="118"/>
      <c r="NSG375" s="118"/>
      <c r="NSK375" s="118"/>
      <c r="NSO375" s="118"/>
      <c r="NSS375" s="118"/>
      <c r="NSW375" s="118"/>
      <c r="NTA375" s="118"/>
      <c r="NTE375" s="118"/>
      <c r="NTI375" s="118"/>
      <c r="NTM375" s="118"/>
      <c r="NTQ375" s="118"/>
      <c r="NTU375" s="118"/>
      <c r="NTY375" s="118"/>
      <c r="NUC375" s="118"/>
      <c r="NUG375" s="118"/>
      <c r="NUK375" s="118"/>
      <c r="NUO375" s="118"/>
      <c r="NUS375" s="118"/>
      <c r="NUW375" s="118"/>
      <c r="NVA375" s="118"/>
      <c r="NVE375" s="118"/>
      <c r="NVI375" s="118"/>
      <c r="NVM375" s="118"/>
      <c r="NVQ375" s="118"/>
      <c r="NVU375" s="118"/>
      <c r="NVY375" s="118"/>
      <c r="NWC375" s="118"/>
      <c r="NWG375" s="118"/>
      <c r="NWK375" s="118"/>
      <c r="NWO375" s="118"/>
      <c r="NWS375" s="118"/>
      <c r="NWW375" s="118"/>
      <c r="NXA375" s="118"/>
      <c r="NXE375" s="118"/>
      <c r="NXI375" s="118"/>
      <c r="NXM375" s="118"/>
      <c r="NXQ375" s="118"/>
      <c r="NXU375" s="118"/>
      <c r="NXY375" s="118"/>
      <c r="NYC375" s="118"/>
      <c r="NYG375" s="118"/>
      <c r="NYK375" s="118"/>
      <c r="NYO375" s="118"/>
      <c r="NYS375" s="118"/>
      <c r="NYW375" s="118"/>
      <c r="NZA375" s="118"/>
      <c r="NZE375" s="118"/>
      <c r="NZI375" s="118"/>
      <c r="NZM375" s="118"/>
      <c r="NZQ375" s="118"/>
      <c r="NZU375" s="118"/>
      <c r="NZY375" s="118"/>
      <c r="OAC375" s="118"/>
      <c r="OAG375" s="118"/>
      <c r="OAK375" s="118"/>
      <c r="OAO375" s="118"/>
      <c r="OAS375" s="118"/>
      <c r="OAW375" s="118"/>
      <c r="OBA375" s="118"/>
      <c r="OBE375" s="118"/>
      <c r="OBI375" s="118"/>
      <c r="OBM375" s="118"/>
      <c r="OBQ375" s="118"/>
      <c r="OBU375" s="118"/>
      <c r="OBY375" s="118"/>
      <c r="OCC375" s="118"/>
      <c r="OCG375" s="118"/>
      <c r="OCK375" s="118"/>
      <c r="OCO375" s="118"/>
      <c r="OCS375" s="118"/>
      <c r="OCW375" s="118"/>
      <c r="ODA375" s="118"/>
      <c r="ODE375" s="118"/>
      <c r="ODI375" s="118"/>
      <c r="ODM375" s="118"/>
      <c r="ODQ375" s="118"/>
      <c r="ODU375" s="118"/>
      <c r="ODY375" s="118"/>
      <c r="OEC375" s="118"/>
      <c r="OEG375" s="118"/>
      <c r="OEK375" s="118"/>
      <c r="OEO375" s="118"/>
      <c r="OES375" s="118"/>
      <c r="OEW375" s="118"/>
      <c r="OFA375" s="118"/>
      <c r="OFE375" s="118"/>
      <c r="OFI375" s="118"/>
      <c r="OFM375" s="118"/>
      <c r="OFQ375" s="118"/>
      <c r="OFU375" s="118"/>
      <c r="OFY375" s="118"/>
      <c r="OGC375" s="118"/>
      <c r="OGG375" s="118"/>
      <c r="OGK375" s="118"/>
      <c r="OGO375" s="118"/>
      <c r="OGS375" s="118"/>
      <c r="OGW375" s="118"/>
      <c r="OHA375" s="118"/>
      <c r="OHE375" s="118"/>
      <c r="OHI375" s="118"/>
      <c r="OHM375" s="118"/>
      <c r="OHQ375" s="118"/>
      <c r="OHU375" s="118"/>
      <c r="OHY375" s="118"/>
      <c r="OIC375" s="118"/>
      <c r="OIG375" s="118"/>
      <c r="OIK375" s="118"/>
      <c r="OIO375" s="118"/>
      <c r="OIS375" s="118"/>
      <c r="OIW375" s="118"/>
      <c r="OJA375" s="118"/>
      <c r="OJE375" s="118"/>
      <c r="OJI375" s="118"/>
      <c r="OJM375" s="118"/>
      <c r="OJQ375" s="118"/>
      <c r="OJU375" s="118"/>
      <c r="OJY375" s="118"/>
      <c r="OKC375" s="118"/>
      <c r="OKG375" s="118"/>
      <c r="OKK375" s="118"/>
      <c r="OKO375" s="118"/>
      <c r="OKS375" s="118"/>
      <c r="OKW375" s="118"/>
      <c r="OLA375" s="118"/>
      <c r="OLE375" s="118"/>
      <c r="OLI375" s="118"/>
      <c r="OLM375" s="118"/>
      <c r="OLQ375" s="118"/>
      <c r="OLU375" s="118"/>
      <c r="OLY375" s="118"/>
      <c r="OMC375" s="118"/>
      <c r="OMG375" s="118"/>
      <c r="OMK375" s="118"/>
      <c r="OMO375" s="118"/>
      <c r="OMS375" s="118"/>
      <c r="OMW375" s="118"/>
      <c r="ONA375" s="118"/>
      <c r="ONE375" s="118"/>
      <c r="ONI375" s="118"/>
      <c r="ONM375" s="118"/>
      <c r="ONQ375" s="118"/>
      <c r="ONU375" s="118"/>
      <c r="ONY375" s="118"/>
      <c r="OOC375" s="118"/>
      <c r="OOG375" s="118"/>
      <c r="OOK375" s="118"/>
      <c r="OOO375" s="118"/>
      <c r="OOS375" s="118"/>
      <c r="OOW375" s="118"/>
      <c r="OPA375" s="118"/>
      <c r="OPE375" s="118"/>
      <c r="OPI375" s="118"/>
      <c r="OPM375" s="118"/>
      <c r="OPQ375" s="118"/>
      <c r="OPU375" s="118"/>
      <c r="OPY375" s="118"/>
      <c r="OQC375" s="118"/>
      <c r="OQG375" s="118"/>
      <c r="OQK375" s="118"/>
      <c r="OQO375" s="118"/>
      <c r="OQS375" s="118"/>
      <c r="OQW375" s="118"/>
      <c r="ORA375" s="118"/>
      <c r="ORE375" s="118"/>
      <c r="ORI375" s="118"/>
      <c r="ORM375" s="118"/>
      <c r="ORQ375" s="118"/>
      <c r="ORU375" s="118"/>
      <c r="ORY375" s="118"/>
      <c r="OSC375" s="118"/>
      <c r="OSG375" s="118"/>
      <c r="OSK375" s="118"/>
      <c r="OSO375" s="118"/>
      <c r="OSS375" s="118"/>
      <c r="OSW375" s="118"/>
      <c r="OTA375" s="118"/>
      <c r="OTE375" s="118"/>
      <c r="OTI375" s="118"/>
      <c r="OTM375" s="118"/>
      <c r="OTQ375" s="118"/>
      <c r="OTU375" s="118"/>
      <c r="OTY375" s="118"/>
      <c r="OUC375" s="118"/>
      <c r="OUG375" s="118"/>
      <c r="OUK375" s="118"/>
      <c r="OUO375" s="118"/>
      <c r="OUS375" s="118"/>
      <c r="OUW375" s="118"/>
      <c r="OVA375" s="118"/>
      <c r="OVE375" s="118"/>
      <c r="OVI375" s="118"/>
      <c r="OVM375" s="118"/>
      <c r="OVQ375" s="118"/>
      <c r="OVU375" s="118"/>
      <c r="OVY375" s="118"/>
      <c r="OWC375" s="118"/>
      <c r="OWG375" s="118"/>
      <c r="OWK375" s="118"/>
      <c r="OWO375" s="118"/>
      <c r="OWS375" s="118"/>
      <c r="OWW375" s="118"/>
      <c r="OXA375" s="118"/>
      <c r="OXE375" s="118"/>
      <c r="OXI375" s="118"/>
      <c r="OXM375" s="118"/>
      <c r="OXQ375" s="118"/>
      <c r="OXU375" s="118"/>
      <c r="OXY375" s="118"/>
      <c r="OYC375" s="118"/>
      <c r="OYG375" s="118"/>
      <c r="OYK375" s="118"/>
      <c r="OYO375" s="118"/>
      <c r="OYS375" s="118"/>
      <c r="OYW375" s="118"/>
      <c r="OZA375" s="118"/>
      <c r="OZE375" s="118"/>
      <c r="OZI375" s="118"/>
      <c r="OZM375" s="118"/>
      <c r="OZQ375" s="118"/>
      <c r="OZU375" s="118"/>
      <c r="OZY375" s="118"/>
      <c r="PAC375" s="118"/>
      <c r="PAG375" s="118"/>
      <c r="PAK375" s="118"/>
      <c r="PAO375" s="118"/>
      <c r="PAS375" s="118"/>
      <c r="PAW375" s="118"/>
      <c r="PBA375" s="118"/>
      <c r="PBE375" s="118"/>
      <c r="PBI375" s="118"/>
      <c r="PBM375" s="118"/>
      <c r="PBQ375" s="118"/>
      <c r="PBU375" s="118"/>
      <c r="PBY375" s="118"/>
      <c r="PCC375" s="118"/>
      <c r="PCG375" s="118"/>
      <c r="PCK375" s="118"/>
      <c r="PCO375" s="118"/>
      <c r="PCS375" s="118"/>
      <c r="PCW375" s="118"/>
      <c r="PDA375" s="118"/>
      <c r="PDE375" s="118"/>
      <c r="PDI375" s="118"/>
      <c r="PDM375" s="118"/>
      <c r="PDQ375" s="118"/>
      <c r="PDU375" s="118"/>
      <c r="PDY375" s="118"/>
      <c r="PEC375" s="118"/>
      <c r="PEG375" s="118"/>
      <c r="PEK375" s="118"/>
      <c r="PEO375" s="118"/>
      <c r="PES375" s="118"/>
      <c r="PEW375" s="118"/>
      <c r="PFA375" s="118"/>
      <c r="PFE375" s="118"/>
      <c r="PFI375" s="118"/>
      <c r="PFM375" s="118"/>
      <c r="PFQ375" s="118"/>
      <c r="PFU375" s="118"/>
      <c r="PFY375" s="118"/>
      <c r="PGC375" s="118"/>
      <c r="PGG375" s="118"/>
      <c r="PGK375" s="118"/>
      <c r="PGO375" s="118"/>
      <c r="PGS375" s="118"/>
      <c r="PGW375" s="118"/>
      <c r="PHA375" s="118"/>
      <c r="PHE375" s="118"/>
      <c r="PHI375" s="118"/>
      <c r="PHM375" s="118"/>
      <c r="PHQ375" s="118"/>
      <c r="PHU375" s="118"/>
      <c r="PHY375" s="118"/>
      <c r="PIC375" s="118"/>
      <c r="PIG375" s="118"/>
      <c r="PIK375" s="118"/>
      <c r="PIO375" s="118"/>
      <c r="PIS375" s="118"/>
      <c r="PIW375" s="118"/>
      <c r="PJA375" s="118"/>
      <c r="PJE375" s="118"/>
      <c r="PJI375" s="118"/>
      <c r="PJM375" s="118"/>
      <c r="PJQ375" s="118"/>
      <c r="PJU375" s="118"/>
      <c r="PJY375" s="118"/>
      <c r="PKC375" s="118"/>
      <c r="PKG375" s="118"/>
      <c r="PKK375" s="118"/>
      <c r="PKO375" s="118"/>
      <c r="PKS375" s="118"/>
      <c r="PKW375" s="118"/>
      <c r="PLA375" s="118"/>
      <c r="PLE375" s="118"/>
      <c r="PLI375" s="118"/>
      <c r="PLM375" s="118"/>
      <c r="PLQ375" s="118"/>
      <c r="PLU375" s="118"/>
      <c r="PLY375" s="118"/>
      <c r="PMC375" s="118"/>
      <c r="PMG375" s="118"/>
      <c r="PMK375" s="118"/>
      <c r="PMO375" s="118"/>
      <c r="PMS375" s="118"/>
      <c r="PMW375" s="118"/>
      <c r="PNA375" s="118"/>
      <c r="PNE375" s="118"/>
      <c r="PNI375" s="118"/>
      <c r="PNM375" s="118"/>
      <c r="PNQ375" s="118"/>
      <c r="PNU375" s="118"/>
      <c r="PNY375" s="118"/>
      <c r="POC375" s="118"/>
      <c r="POG375" s="118"/>
      <c r="POK375" s="118"/>
      <c r="POO375" s="118"/>
      <c r="POS375" s="118"/>
      <c r="POW375" s="118"/>
      <c r="PPA375" s="118"/>
      <c r="PPE375" s="118"/>
      <c r="PPI375" s="118"/>
      <c r="PPM375" s="118"/>
      <c r="PPQ375" s="118"/>
      <c r="PPU375" s="118"/>
      <c r="PPY375" s="118"/>
      <c r="PQC375" s="118"/>
      <c r="PQG375" s="118"/>
      <c r="PQK375" s="118"/>
      <c r="PQO375" s="118"/>
      <c r="PQS375" s="118"/>
      <c r="PQW375" s="118"/>
      <c r="PRA375" s="118"/>
      <c r="PRE375" s="118"/>
      <c r="PRI375" s="118"/>
      <c r="PRM375" s="118"/>
      <c r="PRQ375" s="118"/>
      <c r="PRU375" s="118"/>
      <c r="PRY375" s="118"/>
      <c r="PSC375" s="118"/>
      <c r="PSG375" s="118"/>
      <c r="PSK375" s="118"/>
      <c r="PSO375" s="118"/>
      <c r="PSS375" s="118"/>
      <c r="PSW375" s="118"/>
      <c r="PTA375" s="118"/>
      <c r="PTE375" s="118"/>
      <c r="PTI375" s="118"/>
      <c r="PTM375" s="118"/>
      <c r="PTQ375" s="118"/>
      <c r="PTU375" s="118"/>
      <c r="PTY375" s="118"/>
      <c r="PUC375" s="118"/>
      <c r="PUG375" s="118"/>
      <c r="PUK375" s="118"/>
      <c r="PUO375" s="118"/>
      <c r="PUS375" s="118"/>
      <c r="PUW375" s="118"/>
      <c r="PVA375" s="118"/>
      <c r="PVE375" s="118"/>
      <c r="PVI375" s="118"/>
      <c r="PVM375" s="118"/>
      <c r="PVQ375" s="118"/>
      <c r="PVU375" s="118"/>
      <c r="PVY375" s="118"/>
      <c r="PWC375" s="118"/>
      <c r="PWG375" s="118"/>
      <c r="PWK375" s="118"/>
      <c r="PWO375" s="118"/>
      <c r="PWS375" s="118"/>
      <c r="PWW375" s="118"/>
      <c r="PXA375" s="118"/>
      <c r="PXE375" s="118"/>
      <c r="PXI375" s="118"/>
      <c r="PXM375" s="118"/>
      <c r="PXQ375" s="118"/>
      <c r="PXU375" s="118"/>
      <c r="PXY375" s="118"/>
      <c r="PYC375" s="118"/>
      <c r="PYG375" s="118"/>
      <c r="PYK375" s="118"/>
      <c r="PYO375" s="118"/>
      <c r="PYS375" s="118"/>
      <c r="PYW375" s="118"/>
      <c r="PZA375" s="118"/>
      <c r="PZE375" s="118"/>
      <c r="PZI375" s="118"/>
      <c r="PZM375" s="118"/>
      <c r="PZQ375" s="118"/>
      <c r="PZU375" s="118"/>
      <c r="PZY375" s="118"/>
      <c r="QAC375" s="118"/>
      <c r="QAG375" s="118"/>
      <c r="QAK375" s="118"/>
      <c r="QAO375" s="118"/>
      <c r="QAS375" s="118"/>
      <c r="QAW375" s="118"/>
      <c r="QBA375" s="118"/>
      <c r="QBE375" s="118"/>
      <c r="QBI375" s="118"/>
      <c r="QBM375" s="118"/>
      <c r="QBQ375" s="118"/>
      <c r="QBU375" s="118"/>
      <c r="QBY375" s="118"/>
      <c r="QCC375" s="118"/>
      <c r="QCG375" s="118"/>
      <c r="QCK375" s="118"/>
      <c r="QCO375" s="118"/>
      <c r="QCS375" s="118"/>
      <c r="QCW375" s="118"/>
      <c r="QDA375" s="118"/>
      <c r="QDE375" s="118"/>
      <c r="QDI375" s="118"/>
      <c r="QDM375" s="118"/>
      <c r="QDQ375" s="118"/>
      <c r="QDU375" s="118"/>
      <c r="QDY375" s="118"/>
      <c r="QEC375" s="118"/>
      <c r="QEG375" s="118"/>
      <c r="QEK375" s="118"/>
      <c r="QEO375" s="118"/>
      <c r="QES375" s="118"/>
      <c r="QEW375" s="118"/>
      <c r="QFA375" s="118"/>
      <c r="QFE375" s="118"/>
      <c r="QFI375" s="118"/>
      <c r="QFM375" s="118"/>
      <c r="QFQ375" s="118"/>
      <c r="QFU375" s="118"/>
      <c r="QFY375" s="118"/>
      <c r="QGC375" s="118"/>
      <c r="QGG375" s="118"/>
      <c r="QGK375" s="118"/>
      <c r="QGO375" s="118"/>
      <c r="QGS375" s="118"/>
      <c r="QGW375" s="118"/>
      <c r="QHA375" s="118"/>
      <c r="QHE375" s="118"/>
      <c r="QHI375" s="118"/>
      <c r="QHM375" s="118"/>
      <c r="QHQ375" s="118"/>
      <c r="QHU375" s="118"/>
      <c r="QHY375" s="118"/>
      <c r="QIC375" s="118"/>
      <c r="QIG375" s="118"/>
      <c r="QIK375" s="118"/>
      <c r="QIO375" s="118"/>
      <c r="QIS375" s="118"/>
      <c r="QIW375" s="118"/>
      <c r="QJA375" s="118"/>
      <c r="QJE375" s="118"/>
      <c r="QJI375" s="118"/>
      <c r="QJM375" s="118"/>
      <c r="QJQ375" s="118"/>
      <c r="QJU375" s="118"/>
      <c r="QJY375" s="118"/>
      <c r="QKC375" s="118"/>
      <c r="QKG375" s="118"/>
      <c r="QKK375" s="118"/>
      <c r="QKO375" s="118"/>
      <c r="QKS375" s="118"/>
      <c r="QKW375" s="118"/>
      <c r="QLA375" s="118"/>
      <c r="QLE375" s="118"/>
      <c r="QLI375" s="118"/>
      <c r="QLM375" s="118"/>
      <c r="QLQ375" s="118"/>
      <c r="QLU375" s="118"/>
      <c r="QLY375" s="118"/>
      <c r="QMC375" s="118"/>
      <c r="QMG375" s="118"/>
      <c r="QMK375" s="118"/>
      <c r="QMO375" s="118"/>
      <c r="QMS375" s="118"/>
      <c r="QMW375" s="118"/>
      <c r="QNA375" s="118"/>
      <c r="QNE375" s="118"/>
      <c r="QNI375" s="118"/>
      <c r="QNM375" s="118"/>
      <c r="QNQ375" s="118"/>
      <c r="QNU375" s="118"/>
      <c r="QNY375" s="118"/>
      <c r="QOC375" s="118"/>
      <c r="QOG375" s="118"/>
      <c r="QOK375" s="118"/>
      <c r="QOO375" s="118"/>
      <c r="QOS375" s="118"/>
      <c r="QOW375" s="118"/>
      <c r="QPA375" s="118"/>
      <c r="QPE375" s="118"/>
      <c r="QPI375" s="118"/>
      <c r="QPM375" s="118"/>
      <c r="QPQ375" s="118"/>
      <c r="QPU375" s="118"/>
      <c r="QPY375" s="118"/>
      <c r="QQC375" s="118"/>
      <c r="QQG375" s="118"/>
      <c r="QQK375" s="118"/>
      <c r="QQO375" s="118"/>
      <c r="QQS375" s="118"/>
      <c r="QQW375" s="118"/>
      <c r="QRA375" s="118"/>
      <c r="QRE375" s="118"/>
      <c r="QRI375" s="118"/>
      <c r="QRM375" s="118"/>
      <c r="QRQ375" s="118"/>
      <c r="QRU375" s="118"/>
      <c r="QRY375" s="118"/>
      <c r="QSC375" s="118"/>
      <c r="QSG375" s="118"/>
      <c r="QSK375" s="118"/>
      <c r="QSO375" s="118"/>
      <c r="QSS375" s="118"/>
      <c r="QSW375" s="118"/>
      <c r="QTA375" s="118"/>
      <c r="QTE375" s="118"/>
      <c r="QTI375" s="118"/>
      <c r="QTM375" s="118"/>
      <c r="QTQ375" s="118"/>
      <c r="QTU375" s="118"/>
      <c r="QTY375" s="118"/>
      <c r="QUC375" s="118"/>
      <c r="QUG375" s="118"/>
      <c r="QUK375" s="118"/>
      <c r="QUO375" s="118"/>
      <c r="QUS375" s="118"/>
      <c r="QUW375" s="118"/>
      <c r="QVA375" s="118"/>
      <c r="QVE375" s="118"/>
      <c r="QVI375" s="118"/>
      <c r="QVM375" s="118"/>
      <c r="QVQ375" s="118"/>
      <c r="QVU375" s="118"/>
      <c r="QVY375" s="118"/>
      <c r="QWC375" s="118"/>
      <c r="QWG375" s="118"/>
      <c r="QWK375" s="118"/>
      <c r="QWO375" s="118"/>
      <c r="QWS375" s="118"/>
      <c r="QWW375" s="118"/>
      <c r="QXA375" s="118"/>
      <c r="QXE375" s="118"/>
      <c r="QXI375" s="118"/>
      <c r="QXM375" s="118"/>
      <c r="QXQ375" s="118"/>
      <c r="QXU375" s="118"/>
      <c r="QXY375" s="118"/>
      <c r="QYC375" s="118"/>
      <c r="QYG375" s="118"/>
      <c r="QYK375" s="118"/>
      <c r="QYO375" s="118"/>
      <c r="QYS375" s="118"/>
      <c r="QYW375" s="118"/>
      <c r="QZA375" s="118"/>
      <c r="QZE375" s="118"/>
      <c r="QZI375" s="118"/>
      <c r="QZM375" s="118"/>
      <c r="QZQ375" s="118"/>
      <c r="QZU375" s="118"/>
      <c r="QZY375" s="118"/>
      <c r="RAC375" s="118"/>
      <c r="RAG375" s="118"/>
      <c r="RAK375" s="118"/>
      <c r="RAO375" s="118"/>
      <c r="RAS375" s="118"/>
      <c r="RAW375" s="118"/>
      <c r="RBA375" s="118"/>
      <c r="RBE375" s="118"/>
      <c r="RBI375" s="118"/>
      <c r="RBM375" s="118"/>
      <c r="RBQ375" s="118"/>
      <c r="RBU375" s="118"/>
      <c r="RBY375" s="118"/>
      <c r="RCC375" s="118"/>
      <c r="RCG375" s="118"/>
      <c r="RCK375" s="118"/>
      <c r="RCO375" s="118"/>
      <c r="RCS375" s="118"/>
      <c r="RCW375" s="118"/>
      <c r="RDA375" s="118"/>
      <c r="RDE375" s="118"/>
      <c r="RDI375" s="118"/>
      <c r="RDM375" s="118"/>
      <c r="RDQ375" s="118"/>
      <c r="RDU375" s="118"/>
      <c r="RDY375" s="118"/>
      <c r="REC375" s="118"/>
      <c r="REG375" s="118"/>
      <c r="REK375" s="118"/>
      <c r="REO375" s="118"/>
      <c r="RES375" s="118"/>
      <c r="REW375" s="118"/>
      <c r="RFA375" s="118"/>
      <c r="RFE375" s="118"/>
      <c r="RFI375" s="118"/>
      <c r="RFM375" s="118"/>
      <c r="RFQ375" s="118"/>
      <c r="RFU375" s="118"/>
      <c r="RFY375" s="118"/>
      <c r="RGC375" s="118"/>
      <c r="RGG375" s="118"/>
      <c r="RGK375" s="118"/>
      <c r="RGO375" s="118"/>
      <c r="RGS375" s="118"/>
      <c r="RGW375" s="118"/>
      <c r="RHA375" s="118"/>
      <c r="RHE375" s="118"/>
      <c r="RHI375" s="118"/>
      <c r="RHM375" s="118"/>
      <c r="RHQ375" s="118"/>
      <c r="RHU375" s="118"/>
      <c r="RHY375" s="118"/>
      <c r="RIC375" s="118"/>
      <c r="RIG375" s="118"/>
      <c r="RIK375" s="118"/>
      <c r="RIO375" s="118"/>
      <c r="RIS375" s="118"/>
      <c r="RIW375" s="118"/>
      <c r="RJA375" s="118"/>
      <c r="RJE375" s="118"/>
      <c r="RJI375" s="118"/>
      <c r="RJM375" s="118"/>
      <c r="RJQ375" s="118"/>
      <c r="RJU375" s="118"/>
      <c r="RJY375" s="118"/>
      <c r="RKC375" s="118"/>
      <c r="RKG375" s="118"/>
      <c r="RKK375" s="118"/>
      <c r="RKO375" s="118"/>
      <c r="RKS375" s="118"/>
      <c r="RKW375" s="118"/>
      <c r="RLA375" s="118"/>
      <c r="RLE375" s="118"/>
      <c r="RLI375" s="118"/>
      <c r="RLM375" s="118"/>
      <c r="RLQ375" s="118"/>
      <c r="RLU375" s="118"/>
      <c r="RLY375" s="118"/>
      <c r="RMC375" s="118"/>
      <c r="RMG375" s="118"/>
      <c r="RMK375" s="118"/>
      <c r="RMO375" s="118"/>
      <c r="RMS375" s="118"/>
      <c r="RMW375" s="118"/>
      <c r="RNA375" s="118"/>
      <c r="RNE375" s="118"/>
      <c r="RNI375" s="118"/>
      <c r="RNM375" s="118"/>
      <c r="RNQ375" s="118"/>
      <c r="RNU375" s="118"/>
      <c r="RNY375" s="118"/>
      <c r="ROC375" s="118"/>
      <c r="ROG375" s="118"/>
      <c r="ROK375" s="118"/>
      <c r="ROO375" s="118"/>
      <c r="ROS375" s="118"/>
      <c r="ROW375" s="118"/>
      <c r="RPA375" s="118"/>
      <c r="RPE375" s="118"/>
      <c r="RPI375" s="118"/>
      <c r="RPM375" s="118"/>
      <c r="RPQ375" s="118"/>
      <c r="RPU375" s="118"/>
      <c r="RPY375" s="118"/>
      <c r="RQC375" s="118"/>
      <c r="RQG375" s="118"/>
      <c r="RQK375" s="118"/>
      <c r="RQO375" s="118"/>
      <c r="RQS375" s="118"/>
      <c r="RQW375" s="118"/>
      <c r="RRA375" s="118"/>
      <c r="RRE375" s="118"/>
      <c r="RRI375" s="118"/>
      <c r="RRM375" s="118"/>
      <c r="RRQ375" s="118"/>
      <c r="RRU375" s="118"/>
      <c r="RRY375" s="118"/>
      <c r="RSC375" s="118"/>
      <c r="RSG375" s="118"/>
      <c r="RSK375" s="118"/>
      <c r="RSO375" s="118"/>
      <c r="RSS375" s="118"/>
      <c r="RSW375" s="118"/>
      <c r="RTA375" s="118"/>
      <c r="RTE375" s="118"/>
      <c r="RTI375" s="118"/>
      <c r="RTM375" s="118"/>
      <c r="RTQ375" s="118"/>
      <c r="RTU375" s="118"/>
      <c r="RTY375" s="118"/>
      <c r="RUC375" s="118"/>
      <c r="RUG375" s="118"/>
      <c r="RUK375" s="118"/>
      <c r="RUO375" s="118"/>
      <c r="RUS375" s="118"/>
      <c r="RUW375" s="118"/>
      <c r="RVA375" s="118"/>
      <c r="RVE375" s="118"/>
      <c r="RVI375" s="118"/>
      <c r="RVM375" s="118"/>
      <c r="RVQ375" s="118"/>
      <c r="RVU375" s="118"/>
      <c r="RVY375" s="118"/>
      <c r="RWC375" s="118"/>
      <c r="RWG375" s="118"/>
      <c r="RWK375" s="118"/>
      <c r="RWO375" s="118"/>
      <c r="RWS375" s="118"/>
      <c r="RWW375" s="118"/>
      <c r="RXA375" s="118"/>
      <c r="RXE375" s="118"/>
      <c r="RXI375" s="118"/>
      <c r="RXM375" s="118"/>
      <c r="RXQ375" s="118"/>
      <c r="RXU375" s="118"/>
      <c r="RXY375" s="118"/>
      <c r="RYC375" s="118"/>
      <c r="RYG375" s="118"/>
      <c r="RYK375" s="118"/>
      <c r="RYO375" s="118"/>
      <c r="RYS375" s="118"/>
      <c r="RYW375" s="118"/>
      <c r="RZA375" s="118"/>
      <c r="RZE375" s="118"/>
      <c r="RZI375" s="118"/>
      <c r="RZM375" s="118"/>
      <c r="RZQ375" s="118"/>
      <c r="RZU375" s="118"/>
      <c r="RZY375" s="118"/>
      <c r="SAC375" s="118"/>
      <c r="SAG375" s="118"/>
      <c r="SAK375" s="118"/>
      <c r="SAO375" s="118"/>
      <c r="SAS375" s="118"/>
      <c r="SAW375" s="118"/>
      <c r="SBA375" s="118"/>
      <c r="SBE375" s="118"/>
      <c r="SBI375" s="118"/>
      <c r="SBM375" s="118"/>
      <c r="SBQ375" s="118"/>
      <c r="SBU375" s="118"/>
      <c r="SBY375" s="118"/>
      <c r="SCC375" s="118"/>
      <c r="SCG375" s="118"/>
      <c r="SCK375" s="118"/>
      <c r="SCO375" s="118"/>
      <c r="SCS375" s="118"/>
      <c r="SCW375" s="118"/>
      <c r="SDA375" s="118"/>
      <c r="SDE375" s="118"/>
      <c r="SDI375" s="118"/>
      <c r="SDM375" s="118"/>
      <c r="SDQ375" s="118"/>
      <c r="SDU375" s="118"/>
      <c r="SDY375" s="118"/>
      <c r="SEC375" s="118"/>
      <c r="SEG375" s="118"/>
      <c r="SEK375" s="118"/>
      <c r="SEO375" s="118"/>
      <c r="SES375" s="118"/>
      <c r="SEW375" s="118"/>
      <c r="SFA375" s="118"/>
      <c r="SFE375" s="118"/>
      <c r="SFI375" s="118"/>
      <c r="SFM375" s="118"/>
      <c r="SFQ375" s="118"/>
      <c r="SFU375" s="118"/>
      <c r="SFY375" s="118"/>
      <c r="SGC375" s="118"/>
      <c r="SGG375" s="118"/>
      <c r="SGK375" s="118"/>
      <c r="SGO375" s="118"/>
      <c r="SGS375" s="118"/>
      <c r="SGW375" s="118"/>
      <c r="SHA375" s="118"/>
      <c r="SHE375" s="118"/>
      <c r="SHI375" s="118"/>
      <c r="SHM375" s="118"/>
      <c r="SHQ375" s="118"/>
      <c r="SHU375" s="118"/>
      <c r="SHY375" s="118"/>
      <c r="SIC375" s="118"/>
      <c r="SIG375" s="118"/>
      <c r="SIK375" s="118"/>
      <c r="SIO375" s="118"/>
      <c r="SIS375" s="118"/>
      <c r="SIW375" s="118"/>
      <c r="SJA375" s="118"/>
      <c r="SJE375" s="118"/>
      <c r="SJI375" s="118"/>
      <c r="SJM375" s="118"/>
      <c r="SJQ375" s="118"/>
      <c r="SJU375" s="118"/>
      <c r="SJY375" s="118"/>
      <c r="SKC375" s="118"/>
      <c r="SKG375" s="118"/>
      <c r="SKK375" s="118"/>
      <c r="SKO375" s="118"/>
      <c r="SKS375" s="118"/>
      <c r="SKW375" s="118"/>
      <c r="SLA375" s="118"/>
      <c r="SLE375" s="118"/>
      <c r="SLI375" s="118"/>
      <c r="SLM375" s="118"/>
      <c r="SLQ375" s="118"/>
      <c r="SLU375" s="118"/>
      <c r="SLY375" s="118"/>
      <c r="SMC375" s="118"/>
      <c r="SMG375" s="118"/>
      <c r="SMK375" s="118"/>
      <c r="SMO375" s="118"/>
      <c r="SMS375" s="118"/>
      <c r="SMW375" s="118"/>
      <c r="SNA375" s="118"/>
      <c r="SNE375" s="118"/>
      <c r="SNI375" s="118"/>
      <c r="SNM375" s="118"/>
      <c r="SNQ375" s="118"/>
      <c r="SNU375" s="118"/>
      <c r="SNY375" s="118"/>
      <c r="SOC375" s="118"/>
      <c r="SOG375" s="118"/>
      <c r="SOK375" s="118"/>
      <c r="SOO375" s="118"/>
      <c r="SOS375" s="118"/>
      <c r="SOW375" s="118"/>
      <c r="SPA375" s="118"/>
      <c r="SPE375" s="118"/>
      <c r="SPI375" s="118"/>
      <c r="SPM375" s="118"/>
      <c r="SPQ375" s="118"/>
      <c r="SPU375" s="118"/>
      <c r="SPY375" s="118"/>
      <c r="SQC375" s="118"/>
      <c r="SQG375" s="118"/>
      <c r="SQK375" s="118"/>
      <c r="SQO375" s="118"/>
      <c r="SQS375" s="118"/>
      <c r="SQW375" s="118"/>
      <c r="SRA375" s="118"/>
      <c r="SRE375" s="118"/>
      <c r="SRI375" s="118"/>
      <c r="SRM375" s="118"/>
      <c r="SRQ375" s="118"/>
      <c r="SRU375" s="118"/>
      <c r="SRY375" s="118"/>
      <c r="SSC375" s="118"/>
      <c r="SSG375" s="118"/>
      <c r="SSK375" s="118"/>
      <c r="SSO375" s="118"/>
      <c r="SSS375" s="118"/>
      <c r="SSW375" s="118"/>
      <c r="STA375" s="118"/>
      <c r="STE375" s="118"/>
      <c r="STI375" s="118"/>
      <c r="STM375" s="118"/>
      <c r="STQ375" s="118"/>
      <c r="STU375" s="118"/>
      <c r="STY375" s="118"/>
      <c r="SUC375" s="118"/>
      <c r="SUG375" s="118"/>
      <c r="SUK375" s="118"/>
      <c r="SUO375" s="118"/>
      <c r="SUS375" s="118"/>
      <c r="SUW375" s="118"/>
      <c r="SVA375" s="118"/>
      <c r="SVE375" s="118"/>
      <c r="SVI375" s="118"/>
      <c r="SVM375" s="118"/>
      <c r="SVQ375" s="118"/>
      <c r="SVU375" s="118"/>
      <c r="SVY375" s="118"/>
      <c r="SWC375" s="118"/>
      <c r="SWG375" s="118"/>
      <c r="SWK375" s="118"/>
      <c r="SWO375" s="118"/>
      <c r="SWS375" s="118"/>
      <c r="SWW375" s="118"/>
      <c r="SXA375" s="118"/>
      <c r="SXE375" s="118"/>
      <c r="SXI375" s="118"/>
      <c r="SXM375" s="118"/>
      <c r="SXQ375" s="118"/>
      <c r="SXU375" s="118"/>
      <c r="SXY375" s="118"/>
      <c r="SYC375" s="118"/>
      <c r="SYG375" s="118"/>
      <c r="SYK375" s="118"/>
      <c r="SYO375" s="118"/>
      <c r="SYS375" s="118"/>
      <c r="SYW375" s="118"/>
      <c r="SZA375" s="118"/>
      <c r="SZE375" s="118"/>
      <c r="SZI375" s="118"/>
      <c r="SZM375" s="118"/>
      <c r="SZQ375" s="118"/>
      <c r="SZU375" s="118"/>
      <c r="SZY375" s="118"/>
      <c r="TAC375" s="118"/>
      <c r="TAG375" s="118"/>
      <c r="TAK375" s="118"/>
      <c r="TAO375" s="118"/>
      <c r="TAS375" s="118"/>
      <c r="TAW375" s="118"/>
      <c r="TBA375" s="118"/>
      <c r="TBE375" s="118"/>
      <c r="TBI375" s="118"/>
      <c r="TBM375" s="118"/>
      <c r="TBQ375" s="118"/>
      <c r="TBU375" s="118"/>
      <c r="TBY375" s="118"/>
      <c r="TCC375" s="118"/>
      <c r="TCG375" s="118"/>
      <c r="TCK375" s="118"/>
      <c r="TCO375" s="118"/>
      <c r="TCS375" s="118"/>
      <c r="TCW375" s="118"/>
      <c r="TDA375" s="118"/>
      <c r="TDE375" s="118"/>
      <c r="TDI375" s="118"/>
      <c r="TDM375" s="118"/>
      <c r="TDQ375" s="118"/>
      <c r="TDU375" s="118"/>
      <c r="TDY375" s="118"/>
      <c r="TEC375" s="118"/>
      <c r="TEG375" s="118"/>
      <c r="TEK375" s="118"/>
      <c r="TEO375" s="118"/>
      <c r="TES375" s="118"/>
      <c r="TEW375" s="118"/>
      <c r="TFA375" s="118"/>
      <c r="TFE375" s="118"/>
      <c r="TFI375" s="118"/>
      <c r="TFM375" s="118"/>
      <c r="TFQ375" s="118"/>
      <c r="TFU375" s="118"/>
      <c r="TFY375" s="118"/>
      <c r="TGC375" s="118"/>
      <c r="TGG375" s="118"/>
      <c r="TGK375" s="118"/>
      <c r="TGO375" s="118"/>
      <c r="TGS375" s="118"/>
      <c r="TGW375" s="118"/>
      <c r="THA375" s="118"/>
      <c r="THE375" s="118"/>
      <c r="THI375" s="118"/>
      <c r="THM375" s="118"/>
      <c r="THQ375" s="118"/>
      <c r="THU375" s="118"/>
      <c r="THY375" s="118"/>
      <c r="TIC375" s="118"/>
      <c r="TIG375" s="118"/>
      <c r="TIK375" s="118"/>
      <c r="TIO375" s="118"/>
      <c r="TIS375" s="118"/>
      <c r="TIW375" s="118"/>
      <c r="TJA375" s="118"/>
      <c r="TJE375" s="118"/>
      <c r="TJI375" s="118"/>
      <c r="TJM375" s="118"/>
      <c r="TJQ375" s="118"/>
      <c r="TJU375" s="118"/>
      <c r="TJY375" s="118"/>
      <c r="TKC375" s="118"/>
      <c r="TKG375" s="118"/>
      <c r="TKK375" s="118"/>
      <c r="TKO375" s="118"/>
      <c r="TKS375" s="118"/>
      <c r="TKW375" s="118"/>
      <c r="TLA375" s="118"/>
      <c r="TLE375" s="118"/>
      <c r="TLI375" s="118"/>
      <c r="TLM375" s="118"/>
      <c r="TLQ375" s="118"/>
      <c r="TLU375" s="118"/>
      <c r="TLY375" s="118"/>
      <c r="TMC375" s="118"/>
      <c r="TMG375" s="118"/>
      <c r="TMK375" s="118"/>
      <c r="TMO375" s="118"/>
      <c r="TMS375" s="118"/>
      <c r="TMW375" s="118"/>
      <c r="TNA375" s="118"/>
      <c r="TNE375" s="118"/>
      <c r="TNI375" s="118"/>
      <c r="TNM375" s="118"/>
      <c r="TNQ375" s="118"/>
      <c r="TNU375" s="118"/>
      <c r="TNY375" s="118"/>
      <c r="TOC375" s="118"/>
      <c r="TOG375" s="118"/>
      <c r="TOK375" s="118"/>
      <c r="TOO375" s="118"/>
      <c r="TOS375" s="118"/>
      <c r="TOW375" s="118"/>
      <c r="TPA375" s="118"/>
      <c r="TPE375" s="118"/>
      <c r="TPI375" s="118"/>
      <c r="TPM375" s="118"/>
      <c r="TPQ375" s="118"/>
      <c r="TPU375" s="118"/>
      <c r="TPY375" s="118"/>
      <c r="TQC375" s="118"/>
      <c r="TQG375" s="118"/>
      <c r="TQK375" s="118"/>
      <c r="TQO375" s="118"/>
      <c r="TQS375" s="118"/>
      <c r="TQW375" s="118"/>
      <c r="TRA375" s="118"/>
      <c r="TRE375" s="118"/>
      <c r="TRI375" s="118"/>
      <c r="TRM375" s="118"/>
      <c r="TRQ375" s="118"/>
      <c r="TRU375" s="118"/>
      <c r="TRY375" s="118"/>
      <c r="TSC375" s="118"/>
      <c r="TSG375" s="118"/>
      <c r="TSK375" s="118"/>
      <c r="TSO375" s="118"/>
      <c r="TSS375" s="118"/>
      <c r="TSW375" s="118"/>
      <c r="TTA375" s="118"/>
      <c r="TTE375" s="118"/>
      <c r="TTI375" s="118"/>
      <c r="TTM375" s="118"/>
      <c r="TTQ375" s="118"/>
      <c r="TTU375" s="118"/>
      <c r="TTY375" s="118"/>
      <c r="TUC375" s="118"/>
      <c r="TUG375" s="118"/>
      <c r="TUK375" s="118"/>
      <c r="TUO375" s="118"/>
      <c r="TUS375" s="118"/>
      <c r="TUW375" s="118"/>
      <c r="TVA375" s="118"/>
      <c r="TVE375" s="118"/>
      <c r="TVI375" s="118"/>
      <c r="TVM375" s="118"/>
      <c r="TVQ375" s="118"/>
      <c r="TVU375" s="118"/>
      <c r="TVY375" s="118"/>
      <c r="TWC375" s="118"/>
      <c r="TWG375" s="118"/>
      <c r="TWK375" s="118"/>
      <c r="TWO375" s="118"/>
      <c r="TWS375" s="118"/>
      <c r="TWW375" s="118"/>
      <c r="TXA375" s="118"/>
      <c r="TXE375" s="118"/>
      <c r="TXI375" s="118"/>
      <c r="TXM375" s="118"/>
      <c r="TXQ375" s="118"/>
      <c r="TXU375" s="118"/>
      <c r="TXY375" s="118"/>
      <c r="TYC375" s="118"/>
      <c r="TYG375" s="118"/>
      <c r="TYK375" s="118"/>
      <c r="TYO375" s="118"/>
      <c r="TYS375" s="118"/>
      <c r="TYW375" s="118"/>
      <c r="TZA375" s="118"/>
      <c r="TZE375" s="118"/>
      <c r="TZI375" s="118"/>
      <c r="TZM375" s="118"/>
      <c r="TZQ375" s="118"/>
      <c r="TZU375" s="118"/>
      <c r="TZY375" s="118"/>
      <c r="UAC375" s="118"/>
      <c r="UAG375" s="118"/>
      <c r="UAK375" s="118"/>
      <c r="UAO375" s="118"/>
      <c r="UAS375" s="118"/>
      <c r="UAW375" s="118"/>
      <c r="UBA375" s="118"/>
      <c r="UBE375" s="118"/>
      <c r="UBI375" s="118"/>
      <c r="UBM375" s="118"/>
      <c r="UBQ375" s="118"/>
      <c r="UBU375" s="118"/>
      <c r="UBY375" s="118"/>
      <c r="UCC375" s="118"/>
      <c r="UCG375" s="118"/>
      <c r="UCK375" s="118"/>
      <c r="UCO375" s="118"/>
      <c r="UCS375" s="118"/>
      <c r="UCW375" s="118"/>
      <c r="UDA375" s="118"/>
      <c r="UDE375" s="118"/>
      <c r="UDI375" s="118"/>
      <c r="UDM375" s="118"/>
      <c r="UDQ375" s="118"/>
      <c r="UDU375" s="118"/>
      <c r="UDY375" s="118"/>
      <c r="UEC375" s="118"/>
      <c r="UEG375" s="118"/>
      <c r="UEK375" s="118"/>
      <c r="UEO375" s="118"/>
      <c r="UES375" s="118"/>
      <c r="UEW375" s="118"/>
      <c r="UFA375" s="118"/>
      <c r="UFE375" s="118"/>
      <c r="UFI375" s="118"/>
      <c r="UFM375" s="118"/>
      <c r="UFQ375" s="118"/>
      <c r="UFU375" s="118"/>
      <c r="UFY375" s="118"/>
      <c r="UGC375" s="118"/>
      <c r="UGG375" s="118"/>
      <c r="UGK375" s="118"/>
      <c r="UGO375" s="118"/>
      <c r="UGS375" s="118"/>
      <c r="UGW375" s="118"/>
      <c r="UHA375" s="118"/>
      <c r="UHE375" s="118"/>
      <c r="UHI375" s="118"/>
      <c r="UHM375" s="118"/>
      <c r="UHQ375" s="118"/>
      <c r="UHU375" s="118"/>
      <c r="UHY375" s="118"/>
      <c r="UIC375" s="118"/>
      <c r="UIG375" s="118"/>
      <c r="UIK375" s="118"/>
      <c r="UIO375" s="118"/>
      <c r="UIS375" s="118"/>
      <c r="UIW375" s="118"/>
      <c r="UJA375" s="118"/>
      <c r="UJE375" s="118"/>
      <c r="UJI375" s="118"/>
      <c r="UJM375" s="118"/>
      <c r="UJQ375" s="118"/>
      <c r="UJU375" s="118"/>
      <c r="UJY375" s="118"/>
      <c r="UKC375" s="118"/>
      <c r="UKG375" s="118"/>
      <c r="UKK375" s="118"/>
      <c r="UKO375" s="118"/>
      <c r="UKS375" s="118"/>
      <c r="UKW375" s="118"/>
      <c r="ULA375" s="118"/>
      <c r="ULE375" s="118"/>
      <c r="ULI375" s="118"/>
      <c r="ULM375" s="118"/>
      <c r="ULQ375" s="118"/>
      <c r="ULU375" s="118"/>
      <c r="ULY375" s="118"/>
      <c r="UMC375" s="118"/>
      <c r="UMG375" s="118"/>
      <c r="UMK375" s="118"/>
      <c r="UMO375" s="118"/>
      <c r="UMS375" s="118"/>
      <c r="UMW375" s="118"/>
      <c r="UNA375" s="118"/>
      <c r="UNE375" s="118"/>
      <c r="UNI375" s="118"/>
      <c r="UNM375" s="118"/>
      <c r="UNQ375" s="118"/>
      <c r="UNU375" s="118"/>
      <c r="UNY375" s="118"/>
      <c r="UOC375" s="118"/>
      <c r="UOG375" s="118"/>
      <c r="UOK375" s="118"/>
      <c r="UOO375" s="118"/>
      <c r="UOS375" s="118"/>
      <c r="UOW375" s="118"/>
      <c r="UPA375" s="118"/>
      <c r="UPE375" s="118"/>
      <c r="UPI375" s="118"/>
      <c r="UPM375" s="118"/>
      <c r="UPQ375" s="118"/>
      <c r="UPU375" s="118"/>
      <c r="UPY375" s="118"/>
      <c r="UQC375" s="118"/>
      <c r="UQG375" s="118"/>
      <c r="UQK375" s="118"/>
      <c r="UQO375" s="118"/>
      <c r="UQS375" s="118"/>
      <c r="UQW375" s="118"/>
      <c r="URA375" s="118"/>
      <c r="URE375" s="118"/>
      <c r="URI375" s="118"/>
      <c r="URM375" s="118"/>
      <c r="URQ375" s="118"/>
      <c r="URU375" s="118"/>
      <c r="URY375" s="118"/>
      <c r="USC375" s="118"/>
      <c r="USG375" s="118"/>
      <c r="USK375" s="118"/>
      <c r="USO375" s="118"/>
      <c r="USS375" s="118"/>
      <c r="USW375" s="118"/>
      <c r="UTA375" s="118"/>
      <c r="UTE375" s="118"/>
      <c r="UTI375" s="118"/>
      <c r="UTM375" s="118"/>
      <c r="UTQ375" s="118"/>
      <c r="UTU375" s="118"/>
      <c r="UTY375" s="118"/>
      <c r="UUC375" s="118"/>
      <c r="UUG375" s="118"/>
      <c r="UUK375" s="118"/>
      <c r="UUO375" s="118"/>
      <c r="UUS375" s="118"/>
      <c r="UUW375" s="118"/>
      <c r="UVA375" s="118"/>
      <c r="UVE375" s="118"/>
      <c r="UVI375" s="118"/>
      <c r="UVM375" s="118"/>
      <c r="UVQ375" s="118"/>
      <c r="UVU375" s="118"/>
      <c r="UVY375" s="118"/>
      <c r="UWC375" s="118"/>
      <c r="UWG375" s="118"/>
      <c r="UWK375" s="118"/>
      <c r="UWO375" s="118"/>
      <c r="UWS375" s="118"/>
      <c r="UWW375" s="118"/>
      <c r="UXA375" s="118"/>
      <c r="UXE375" s="118"/>
      <c r="UXI375" s="118"/>
      <c r="UXM375" s="118"/>
      <c r="UXQ375" s="118"/>
      <c r="UXU375" s="118"/>
      <c r="UXY375" s="118"/>
      <c r="UYC375" s="118"/>
      <c r="UYG375" s="118"/>
      <c r="UYK375" s="118"/>
      <c r="UYO375" s="118"/>
      <c r="UYS375" s="118"/>
      <c r="UYW375" s="118"/>
      <c r="UZA375" s="118"/>
      <c r="UZE375" s="118"/>
      <c r="UZI375" s="118"/>
      <c r="UZM375" s="118"/>
      <c r="UZQ375" s="118"/>
      <c r="UZU375" s="118"/>
      <c r="UZY375" s="118"/>
      <c r="VAC375" s="118"/>
      <c r="VAG375" s="118"/>
      <c r="VAK375" s="118"/>
      <c r="VAO375" s="118"/>
      <c r="VAS375" s="118"/>
      <c r="VAW375" s="118"/>
      <c r="VBA375" s="118"/>
      <c r="VBE375" s="118"/>
      <c r="VBI375" s="118"/>
      <c r="VBM375" s="118"/>
      <c r="VBQ375" s="118"/>
      <c r="VBU375" s="118"/>
      <c r="VBY375" s="118"/>
      <c r="VCC375" s="118"/>
      <c r="VCG375" s="118"/>
      <c r="VCK375" s="118"/>
      <c r="VCO375" s="118"/>
      <c r="VCS375" s="118"/>
      <c r="VCW375" s="118"/>
      <c r="VDA375" s="118"/>
      <c r="VDE375" s="118"/>
      <c r="VDI375" s="118"/>
      <c r="VDM375" s="118"/>
      <c r="VDQ375" s="118"/>
      <c r="VDU375" s="118"/>
      <c r="VDY375" s="118"/>
      <c r="VEC375" s="118"/>
      <c r="VEG375" s="118"/>
      <c r="VEK375" s="118"/>
      <c r="VEO375" s="118"/>
      <c r="VES375" s="118"/>
      <c r="VEW375" s="118"/>
      <c r="VFA375" s="118"/>
      <c r="VFE375" s="118"/>
      <c r="VFI375" s="118"/>
      <c r="VFM375" s="118"/>
      <c r="VFQ375" s="118"/>
      <c r="VFU375" s="118"/>
      <c r="VFY375" s="118"/>
      <c r="VGC375" s="118"/>
      <c r="VGG375" s="118"/>
      <c r="VGK375" s="118"/>
      <c r="VGO375" s="118"/>
      <c r="VGS375" s="118"/>
      <c r="VGW375" s="118"/>
      <c r="VHA375" s="118"/>
      <c r="VHE375" s="118"/>
      <c r="VHI375" s="118"/>
      <c r="VHM375" s="118"/>
      <c r="VHQ375" s="118"/>
      <c r="VHU375" s="118"/>
      <c r="VHY375" s="118"/>
      <c r="VIC375" s="118"/>
      <c r="VIG375" s="118"/>
      <c r="VIK375" s="118"/>
      <c r="VIO375" s="118"/>
      <c r="VIS375" s="118"/>
      <c r="VIW375" s="118"/>
      <c r="VJA375" s="118"/>
      <c r="VJE375" s="118"/>
      <c r="VJI375" s="118"/>
      <c r="VJM375" s="118"/>
      <c r="VJQ375" s="118"/>
      <c r="VJU375" s="118"/>
      <c r="VJY375" s="118"/>
      <c r="VKC375" s="118"/>
      <c r="VKG375" s="118"/>
      <c r="VKK375" s="118"/>
      <c r="VKO375" s="118"/>
      <c r="VKS375" s="118"/>
      <c r="VKW375" s="118"/>
      <c r="VLA375" s="118"/>
      <c r="VLE375" s="118"/>
      <c r="VLI375" s="118"/>
      <c r="VLM375" s="118"/>
      <c r="VLQ375" s="118"/>
      <c r="VLU375" s="118"/>
      <c r="VLY375" s="118"/>
      <c r="VMC375" s="118"/>
      <c r="VMG375" s="118"/>
      <c r="VMK375" s="118"/>
      <c r="VMO375" s="118"/>
      <c r="VMS375" s="118"/>
      <c r="VMW375" s="118"/>
      <c r="VNA375" s="118"/>
      <c r="VNE375" s="118"/>
      <c r="VNI375" s="118"/>
      <c r="VNM375" s="118"/>
      <c r="VNQ375" s="118"/>
      <c r="VNU375" s="118"/>
      <c r="VNY375" s="118"/>
      <c r="VOC375" s="118"/>
      <c r="VOG375" s="118"/>
      <c r="VOK375" s="118"/>
      <c r="VOO375" s="118"/>
      <c r="VOS375" s="118"/>
      <c r="VOW375" s="118"/>
      <c r="VPA375" s="118"/>
      <c r="VPE375" s="118"/>
      <c r="VPI375" s="118"/>
      <c r="VPM375" s="118"/>
      <c r="VPQ375" s="118"/>
      <c r="VPU375" s="118"/>
      <c r="VPY375" s="118"/>
      <c r="VQC375" s="118"/>
      <c r="VQG375" s="118"/>
      <c r="VQK375" s="118"/>
      <c r="VQO375" s="118"/>
      <c r="VQS375" s="118"/>
      <c r="VQW375" s="118"/>
      <c r="VRA375" s="118"/>
      <c r="VRE375" s="118"/>
      <c r="VRI375" s="118"/>
      <c r="VRM375" s="118"/>
      <c r="VRQ375" s="118"/>
      <c r="VRU375" s="118"/>
      <c r="VRY375" s="118"/>
      <c r="VSC375" s="118"/>
      <c r="VSG375" s="118"/>
      <c r="VSK375" s="118"/>
      <c r="VSO375" s="118"/>
      <c r="VSS375" s="118"/>
      <c r="VSW375" s="118"/>
      <c r="VTA375" s="118"/>
      <c r="VTE375" s="118"/>
      <c r="VTI375" s="118"/>
      <c r="VTM375" s="118"/>
      <c r="VTQ375" s="118"/>
      <c r="VTU375" s="118"/>
      <c r="VTY375" s="118"/>
      <c r="VUC375" s="118"/>
      <c r="VUG375" s="118"/>
      <c r="VUK375" s="118"/>
      <c r="VUO375" s="118"/>
      <c r="VUS375" s="118"/>
      <c r="VUW375" s="118"/>
      <c r="VVA375" s="118"/>
      <c r="VVE375" s="118"/>
      <c r="VVI375" s="118"/>
      <c r="VVM375" s="118"/>
      <c r="VVQ375" s="118"/>
      <c r="VVU375" s="118"/>
      <c r="VVY375" s="118"/>
      <c r="VWC375" s="118"/>
      <c r="VWG375" s="118"/>
      <c r="VWK375" s="118"/>
      <c r="VWO375" s="118"/>
      <c r="VWS375" s="118"/>
      <c r="VWW375" s="118"/>
      <c r="VXA375" s="118"/>
      <c r="VXE375" s="118"/>
      <c r="VXI375" s="118"/>
      <c r="VXM375" s="118"/>
      <c r="VXQ375" s="118"/>
      <c r="VXU375" s="118"/>
      <c r="VXY375" s="118"/>
      <c r="VYC375" s="118"/>
      <c r="VYG375" s="118"/>
      <c r="VYK375" s="118"/>
      <c r="VYO375" s="118"/>
      <c r="VYS375" s="118"/>
      <c r="VYW375" s="118"/>
      <c r="VZA375" s="118"/>
      <c r="VZE375" s="118"/>
      <c r="VZI375" s="118"/>
      <c r="VZM375" s="118"/>
      <c r="VZQ375" s="118"/>
      <c r="VZU375" s="118"/>
      <c r="VZY375" s="118"/>
      <c r="WAC375" s="118"/>
      <c r="WAG375" s="118"/>
      <c r="WAK375" s="118"/>
      <c r="WAO375" s="118"/>
      <c r="WAS375" s="118"/>
      <c r="WAW375" s="118"/>
      <c r="WBA375" s="118"/>
      <c r="WBE375" s="118"/>
      <c r="WBI375" s="118"/>
      <c r="WBM375" s="118"/>
      <c r="WBQ375" s="118"/>
      <c r="WBU375" s="118"/>
      <c r="WBY375" s="118"/>
      <c r="WCC375" s="118"/>
      <c r="WCG375" s="118"/>
      <c r="WCK375" s="118"/>
      <c r="WCO375" s="118"/>
      <c r="WCS375" s="118"/>
      <c r="WCW375" s="118"/>
      <c r="WDA375" s="118"/>
      <c r="WDE375" s="118"/>
      <c r="WDI375" s="118"/>
      <c r="WDM375" s="118"/>
      <c r="WDQ375" s="118"/>
      <c r="WDU375" s="118"/>
      <c r="WDY375" s="118"/>
      <c r="WEC375" s="118"/>
      <c r="WEG375" s="118"/>
      <c r="WEK375" s="118"/>
      <c r="WEO375" s="118"/>
      <c r="WES375" s="118"/>
      <c r="WEW375" s="118"/>
      <c r="WFA375" s="118"/>
      <c r="WFE375" s="118"/>
      <c r="WFI375" s="118"/>
      <c r="WFM375" s="118"/>
      <c r="WFQ375" s="118"/>
      <c r="WFU375" s="118"/>
      <c r="WFY375" s="118"/>
      <c r="WGC375" s="118"/>
      <c r="WGG375" s="118"/>
      <c r="WGK375" s="118"/>
      <c r="WGO375" s="118"/>
      <c r="WGS375" s="118"/>
      <c r="WGW375" s="118"/>
      <c r="WHA375" s="118"/>
      <c r="WHE375" s="118"/>
      <c r="WHI375" s="118"/>
      <c r="WHM375" s="118"/>
      <c r="WHQ375" s="118"/>
      <c r="WHU375" s="118"/>
      <c r="WHY375" s="118"/>
      <c r="WIC375" s="118"/>
      <c r="WIG375" s="118"/>
      <c r="WIK375" s="118"/>
      <c r="WIO375" s="118"/>
      <c r="WIS375" s="118"/>
      <c r="WIW375" s="118"/>
      <c r="WJA375" s="118"/>
      <c r="WJE375" s="118"/>
      <c r="WJI375" s="118"/>
      <c r="WJM375" s="118"/>
      <c r="WJQ375" s="118"/>
      <c r="WJU375" s="118"/>
      <c r="WJY375" s="118"/>
      <c r="WKC375" s="118"/>
      <c r="WKG375" s="118"/>
      <c r="WKK375" s="118"/>
      <c r="WKO375" s="118"/>
      <c r="WKS375" s="118"/>
      <c r="WKW375" s="118"/>
      <c r="WLA375" s="118"/>
      <c r="WLE375" s="118"/>
      <c r="WLI375" s="118"/>
      <c r="WLM375" s="118"/>
      <c r="WLQ375" s="118"/>
      <c r="WLU375" s="118"/>
      <c r="WLY375" s="118"/>
      <c r="WMC375" s="118"/>
      <c r="WMG375" s="118"/>
      <c r="WMK375" s="118"/>
      <c r="WMO375" s="118"/>
      <c r="WMS375" s="118"/>
      <c r="WMW375" s="118"/>
      <c r="WNA375" s="118"/>
      <c r="WNE375" s="118"/>
      <c r="WNI375" s="118"/>
      <c r="WNM375" s="118"/>
      <c r="WNQ375" s="118"/>
      <c r="WNU375" s="118"/>
      <c r="WNY375" s="118"/>
      <c r="WOC375" s="118"/>
      <c r="WOG375" s="118"/>
      <c r="WOK375" s="118"/>
      <c r="WOO375" s="118"/>
      <c r="WOS375" s="118"/>
      <c r="WOW375" s="118"/>
      <c r="WPA375" s="118"/>
      <c r="WPE375" s="118"/>
      <c r="WPI375" s="118"/>
      <c r="WPM375" s="118"/>
      <c r="WPQ375" s="118"/>
      <c r="WPU375" s="118"/>
      <c r="WPY375" s="118"/>
      <c r="WQC375" s="118"/>
      <c r="WQG375" s="118"/>
      <c r="WQK375" s="118"/>
      <c r="WQO375" s="118"/>
      <c r="WQS375" s="118"/>
      <c r="WQW375" s="118"/>
      <c r="WRA375" s="118"/>
      <c r="WRE375" s="118"/>
      <c r="WRI375" s="118"/>
      <c r="WRM375" s="118"/>
      <c r="WRQ375" s="118"/>
      <c r="WRU375" s="118"/>
      <c r="WRY375" s="118"/>
      <c r="WSC375" s="118"/>
      <c r="WSG375" s="118"/>
      <c r="WSK375" s="118"/>
      <c r="WSO375" s="118"/>
      <c r="WSS375" s="118"/>
      <c r="WSW375" s="118"/>
      <c r="WTA375" s="118"/>
      <c r="WTE375" s="118"/>
      <c r="WTI375" s="118"/>
      <c r="WTM375" s="118"/>
      <c r="WTQ375" s="118"/>
      <c r="WTU375" s="118"/>
      <c r="WTY375" s="118"/>
      <c r="WUC375" s="118"/>
      <c r="WUG375" s="118"/>
      <c r="WUK375" s="118"/>
      <c r="WUO375" s="118"/>
      <c r="WUS375" s="118"/>
      <c r="WUW375" s="118"/>
      <c r="WVA375" s="118"/>
      <c r="WVE375" s="118"/>
      <c r="WVI375" s="118"/>
      <c r="WVM375" s="118"/>
      <c r="WVQ375" s="118"/>
      <c r="WVU375" s="118"/>
      <c r="WVY375" s="118"/>
      <c r="WWC375" s="118"/>
      <c r="WWG375" s="118"/>
      <c r="WWK375" s="118"/>
      <c r="WWO375" s="118"/>
      <c r="WWS375" s="118"/>
      <c r="WWW375" s="118"/>
      <c r="WXA375" s="118"/>
      <c r="WXE375" s="118"/>
      <c r="WXI375" s="118"/>
      <c r="WXM375" s="118"/>
      <c r="WXQ375" s="118"/>
      <c r="WXU375" s="118"/>
      <c r="WXY375" s="118"/>
      <c r="WYC375" s="118"/>
      <c r="WYG375" s="118"/>
      <c r="WYK375" s="118"/>
      <c r="WYO375" s="118"/>
      <c r="WYS375" s="118"/>
      <c r="WYW375" s="118"/>
      <c r="WZA375" s="118"/>
      <c r="WZE375" s="118"/>
      <c r="WZI375" s="118"/>
      <c r="WZM375" s="118"/>
      <c r="WZQ375" s="118"/>
      <c r="WZU375" s="118"/>
      <c r="WZY375" s="118"/>
      <c r="XAC375" s="118"/>
      <c r="XAG375" s="118"/>
      <c r="XAK375" s="118"/>
      <c r="XAO375" s="118"/>
      <c r="XAS375" s="118"/>
      <c r="XAW375" s="118"/>
      <c r="XBA375" s="118"/>
      <c r="XBE375" s="118"/>
      <c r="XBI375" s="118"/>
      <c r="XBM375" s="118"/>
      <c r="XBQ375" s="118"/>
      <c r="XBU375" s="118"/>
      <c r="XBY375" s="118"/>
      <c r="XCC375" s="118"/>
      <c r="XCG375" s="118"/>
      <c r="XCK375" s="118"/>
      <c r="XCO375" s="118"/>
      <c r="XCS375" s="118"/>
      <c r="XCW375" s="118"/>
      <c r="XDA375" s="118"/>
      <c r="XDE375" s="118"/>
      <c r="XDI375" s="118"/>
      <c r="XDM375" s="118"/>
      <c r="XDQ375" s="118"/>
      <c r="XDU375" s="118"/>
      <c r="XDY375" s="118"/>
      <c r="XEC375" s="118"/>
      <c r="XEG375" s="118"/>
      <c r="XEK375" s="118"/>
      <c r="XEO375" s="118"/>
      <c r="XES375" s="118"/>
      <c r="XEW375" s="118"/>
      <c r="XFA375" s="118"/>
    </row>
    <row r="376" spans="1:1021 1025:2045 2049:3069 3073:4093 4097:5117 5121:6141 6145:7165 7169:8189 8193:9213 9217:10237 10241:11261 11265:12285 12289:13309 13313:14333 14337:15357 15361:16381">
      <c r="C376" s="65" t="s">
        <v>614</v>
      </c>
      <c r="D376" s="162">
        <v>237320066</v>
      </c>
      <c r="E376" s="162">
        <v>237320066</v>
      </c>
      <c r="F376" s="162">
        <v>0</v>
      </c>
    </row>
    <row r="377" spans="1:1021 1025:2045 2049:3069 3073:4093 4097:5117 5121:6141 6145:7165 7169:8189 8193:9213 9217:10237 10241:11261 11265:12285 12289:13309 13313:14333 14337:15357 15361:16381" s="162" customFormat="1" ht="12.75">
      <c r="A377" s="118"/>
      <c r="C377" s="162" t="s">
        <v>335</v>
      </c>
      <c r="D377" s="162">
        <v>145977140</v>
      </c>
      <c r="E377" s="118">
        <v>145977140</v>
      </c>
      <c r="F377" s="162">
        <v>0</v>
      </c>
      <c r="I377" s="118"/>
      <c r="M377" s="118"/>
      <c r="Q377" s="118"/>
      <c r="U377" s="118"/>
      <c r="Y377" s="118"/>
      <c r="AC377" s="118"/>
      <c r="AG377" s="118"/>
      <c r="AK377" s="118"/>
      <c r="AO377" s="118"/>
      <c r="AS377" s="118"/>
      <c r="AW377" s="118"/>
      <c r="BA377" s="118"/>
      <c r="BE377" s="118"/>
      <c r="BI377" s="118"/>
      <c r="BM377" s="118"/>
      <c r="BQ377" s="118"/>
      <c r="BU377" s="118"/>
      <c r="BY377" s="118"/>
      <c r="CC377" s="118"/>
      <c r="CG377" s="118"/>
      <c r="CK377" s="118"/>
      <c r="CO377" s="118"/>
      <c r="CS377" s="118"/>
      <c r="CW377" s="118"/>
      <c r="DA377" s="118"/>
      <c r="DE377" s="118"/>
      <c r="DI377" s="118"/>
      <c r="DM377" s="118"/>
      <c r="DQ377" s="118"/>
      <c r="DU377" s="118"/>
      <c r="DY377" s="118"/>
      <c r="EC377" s="118"/>
      <c r="EG377" s="118"/>
      <c r="EK377" s="118"/>
      <c r="EO377" s="118"/>
      <c r="ES377" s="118"/>
      <c r="EW377" s="118"/>
      <c r="FA377" s="118"/>
      <c r="FE377" s="118"/>
      <c r="FI377" s="118"/>
      <c r="FM377" s="118"/>
      <c r="FQ377" s="118"/>
      <c r="FU377" s="118"/>
      <c r="FY377" s="118"/>
      <c r="GC377" s="118"/>
      <c r="GG377" s="118"/>
      <c r="GK377" s="118"/>
      <c r="GO377" s="118"/>
      <c r="GS377" s="118"/>
      <c r="GW377" s="118"/>
      <c r="HA377" s="118"/>
      <c r="HE377" s="118"/>
      <c r="HI377" s="118"/>
      <c r="HM377" s="118"/>
      <c r="HQ377" s="118"/>
      <c r="HU377" s="118"/>
      <c r="HY377" s="118"/>
      <c r="IC377" s="118"/>
      <c r="IG377" s="118"/>
      <c r="IK377" s="118"/>
      <c r="IO377" s="118"/>
      <c r="IS377" s="118"/>
      <c r="IW377" s="118"/>
      <c r="JA377" s="118"/>
      <c r="JE377" s="118"/>
      <c r="JI377" s="118"/>
      <c r="JM377" s="118"/>
      <c r="JQ377" s="118"/>
      <c r="JU377" s="118"/>
      <c r="JY377" s="118"/>
      <c r="KC377" s="118"/>
      <c r="KG377" s="118"/>
      <c r="KK377" s="118"/>
      <c r="KO377" s="118"/>
      <c r="KS377" s="118"/>
      <c r="KW377" s="118"/>
      <c r="LA377" s="118"/>
      <c r="LE377" s="118"/>
      <c r="LI377" s="118"/>
      <c r="LM377" s="118"/>
      <c r="LQ377" s="118"/>
      <c r="LU377" s="118"/>
      <c r="LY377" s="118"/>
      <c r="MC377" s="118"/>
      <c r="MG377" s="118"/>
      <c r="MK377" s="118"/>
      <c r="MO377" s="118"/>
      <c r="MS377" s="118"/>
      <c r="MW377" s="118"/>
      <c r="NA377" s="118"/>
      <c r="NE377" s="118"/>
      <c r="NI377" s="118"/>
      <c r="NM377" s="118"/>
      <c r="NQ377" s="118"/>
      <c r="NU377" s="118"/>
      <c r="NY377" s="118"/>
      <c r="OC377" s="118"/>
      <c r="OG377" s="118"/>
      <c r="OK377" s="118"/>
      <c r="OO377" s="118"/>
      <c r="OS377" s="118"/>
      <c r="OW377" s="118"/>
      <c r="PA377" s="118"/>
      <c r="PE377" s="118"/>
      <c r="PI377" s="118"/>
      <c r="PM377" s="118"/>
      <c r="PQ377" s="118"/>
      <c r="PU377" s="118"/>
      <c r="PY377" s="118"/>
      <c r="QC377" s="118"/>
      <c r="QG377" s="118"/>
      <c r="QK377" s="118"/>
      <c r="QO377" s="118"/>
      <c r="QS377" s="118"/>
      <c r="QW377" s="118"/>
      <c r="RA377" s="118"/>
      <c r="RE377" s="118"/>
      <c r="RI377" s="118"/>
      <c r="RM377" s="118"/>
      <c r="RQ377" s="118"/>
      <c r="RU377" s="118"/>
      <c r="RY377" s="118"/>
      <c r="SC377" s="118"/>
      <c r="SG377" s="118"/>
      <c r="SK377" s="118"/>
      <c r="SO377" s="118"/>
      <c r="SS377" s="118"/>
      <c r="SW377" s="118"/>
      <c r="TA377" s="118"/>
      <c r="TE377" s="118"/>
      <c r="TI377" s="118"/>
      <c r="TM377" s="118"/>
      <c r="TQ377" s="118"/>
      <c r="TU377" s="118"/>
      <c r="TY377" s="118"/>
      <c r="UC377" s="118"/>
      <c r="UG377" s="118"/>
      <c r="UK377" s="118"/>
      <c r="UO377" s="118"/>
      <c r="US377" s="118"/>
      <c r="UW377" s="118"/>
      <c r="VA377" s="118"/>
      <c r="VE377" s="118"/>
      <c r="VI377" s="118"/>
      <c r="VM377" s="118"/>
      <c r="VQ377" s="118"/>
      <c r="VU377" s="118"/>
      <c r="VY377" s="118"/>
      <c r="WC377" s="118"/>
      <c r="WG377" s="118"/>
      <c r="WK377" s="118"/>
      <c r="WO377" s="118"/>
      <c r="WS377" s="118"/>
      <c r="WW377" s="118"/>
      <c r="XA377" s="118"/>
      <c r="XE377" s="118"/>
      <c r="XI377" s="118"/>
      <c r="XM377" s="118"/>
      <c r="XQ377" s="118"/>
      <c r="XU377" s="118"/>
      <c r="XY377" s="118"/>
      <c r="YC377" s="118"/>
      <c r="YG377" s="118"/>
      <c r="YK377" s="118"/>
      <c r="YO377" s="118"/>
      <c r="YS377" s="118"/>
      <c r="YW377" s="118"/>
      <c r="ZA377" s="118"/>
      <c r="ZE377" s="118"/>
      <c r="ZI377" s="118"/>
      <c r="ZM377" s="118"/>
      <c r="ZQ377" s="118"/>
      <c r="ZU377" s="118"/>
      <c r="ZY377" s="118"/>
      <c r="AAC377" s="118"/>
      <c r="AAG377" s="118"/>
      <c r="AAK377" s="118"/>
      <c r="AAO377" s="118"/>
      <c r="AAS377" s="118"/>
      <c r="AAW377" s="118"/>
      <c r="ABA377" s="118"/>
      <c r="ABE377" s="118"/>
      <c r="ABI377" s="118"/>
      <c r="ABM377" s="118"/>
      <c r="ABQ377" s="118"/>
      <c r="ABU377" s="118"/>
      <c r="ABY377" s="118"/>
      <c r="ACC377" s="118"/>
      <c r="ACG377" s="118"/>
      <c r="ACK377" s="118"/>
      <c r="ACO377" s="118"/>
      <c r="ACS377" s="118"/>
      <c r="ACW377" s="118"/>
      <c r="ADA377" s="118"/>
      <c r="ADE377" s="118"/>
      <c r="ADI377" s="118"/>
      <c r="ADM377" s="118"/>
      <c r="ADQ377" s="118"/>
      <c r="ADU377" s="118"/>
      <c r="ADY377" s="118"/>
      <c r="AEC377" s="118"/>
      <c r="AEG377" s="118"/>
      <c r="AEK377" s="118"/>
      <c r="AEO377" s="118"/>
      <c r="AES377" s="118"/>
      <c r="AEW377" s="118"/>
      <c r="AFA377" s="118"/>
      <c r="AFE377" s="118"/>
      <c r="AFI377" s="118"/>
      <c r="AFM377" s="118"/>
      <c r="AFQ377" s="118"/>
      <c r="AFU377" s="118"/>
      <c r="AFY377" s="118"/>
      <c r="AGC377" s="118"/>
      <c r="AGG377" s="118"/>
      <c r="AGK377" s="118"/>
      <c r="AGO377" s="118"/>
      <c r="AGS377" s="118"/>
      <c r="AGW377" s="118"/>
      <c r="AHA377" s="118"/>
      <c r="AHE377" s="118"/>
      <c r="AHI377" s="118"/>
      <c r="AHM377" s="118"/>
      <c r="AHQ377" s="118"/>
      <c r="AHU377" s="118"/>
      <c r="AHY377" s="118"/>
      <c r="AIC377" s="118"/>
      <c r="AIG377" s="118"/>
      <c r="AIK377" s="118"/>
      <c r="AIO377" s="118"/>
      <c r="AIS377" s="118"/>
      <c r="AIW377" s="118"/>
      <c r="AJA377" s="118"/>
      <c r="AJE377" s="118"/>
      <c r="AJI377" s="118"/>
      <c r="AJM377" s="118"/>
      <c r="AJQ377" s="118"/>
      <c r="AJU377" s="118"/>
      <c r="AJY377" s="118"/>
      <c r="AKC377" s="118"/>
      <c r="AKG377" s="118"/>
      <c r="AKK377" s="118"/>
      <c r="AKO377" s="118"/>
      <c r="AKS377" s="118"/>
      <c r="AKW377" s="118"/>
      <c r="ALA377" s="118"/>
      <c r="ALE377" s="118"/>
      <c r="ALI377" s="118"/>
      <c r="ALM377" s="118"/>
      <c r="ALQ377" s="118"/>
      <c r="ALU377" s="118"/>
      <c r="ALY377" s="118"/>
      <c r="AMC377" s="118"/>
      <c r="AMG377" s="118"/>
      <c r="AMK377" s="118"/>
      <c r="AMO377" s="118"/>
      <c r="AMS377" s="118"/>
      <c r="AMW377" s="118"/>
      <c r="ANA377" s="118"/>
      <c r="ANE377" s="118"/>
      <c r="ANI377" s="118"/>
      <c r="ANM377" s="118"/>
      <c r="ANQ377" s="118"/>
      <c r="ANU377" s="118"/>
      <c r="ANY377" s="118"/>
      <c r="AOC377" s="118"/>
      <c r="AOG377" s="118"/>
      <c r="AOK377" s="118"/>
      <c r="AOO377" s="118"/>
      <c r="AOS377" s="118"/>
      <c r="AOW377" s="118"/>
      <c r="APA377" s="118"/>
      <c r="APE377" s="118"/>
      <c r="API377" s="118"/>
      <c r="APM377" s="118"/>
      <c r="APQ377" s="118"/>
      <c r="APU377" s="118"/>
      <c r="APY377" s="118"/>
      <c r="AQC377" s="118"/>
      <c r="AQG377" s="118"/>
      <c r="AQK377" s="118"/>
      <c r="AQO377" s="118"/>
      <c r="AQS377" s="118"/>
      <c r="AQW377" s="118"/>
      <c r="ARA377" s="118"/>
      <c r="ARE377" s="118"/>
      <c r="ARI377" s="118"/>
      <c r="ARM377" s="118"/>
      <c r="ARQ377" s="118"/>
      <c r="ARU377" s="118"/>
      <c r="ARY377" s="118"/>
      <c r="ASC377" s="118"/>
      <c r="ASG377" s="118"/>
      <c r="ASK377" s="118"/>
      <c r="ASO377" s="118"/>
      <c r="ASS377" s="118"/>
      <c r="ASW377" s="118"/>
      <c r="ATA377" s="118"/>
      <c r="ATE377" s="118"/>
      <c r="ATI377" s="118"/>
      <c r="ATM377" s="118"/>
      <c r="ATQ377" s="118"/>
      <c r="ATU377" s="118"/>
      <c r="ATY377" s="118"/>
      <c r="AUC377" s="118"/>
      <c r="AUG377" s="118"/>
      <c r="AUK377" s="118"/>
      <c r="AUO377" s="118"/>
      <c r="AUS377" s="118"/>
      <c r="AUW377" s="118"/>
      <c r="AVA377" s="118"/>
      <c r="AVE377" s="118"/>
      <c r="AVI377" s="118"/>
      <c r="AVM377" s="118"/>
      <c r="AVQ377" s="118"/>
      <c r="AVU377" s="118"/>
      <c r="AVY377" s="118"/>
      <c r="AWC377" s="118"/>
      <c r="AWG377" s="118"/>
      <c r="AWK377" s="118"/>
      <c r="AWO377" s="118"/>
      <c r="AWS377" s="118"/>
      <c r="AWW377" s="118"/>
      <c r="AXA377" s="118"/>
      <c r="AXE377" s="118"/>
      <c r="AXI377" s="118"/>
      <c r="AXM377" s="118"/>
      <c r="AXQ377" s="118"/>
      <c r="AXU377" s="118"/>
      <c r="AXY377" s="118"/>
      <c r="AYC377" s="118"/>
      <c r="AYG377" s="118"/>
      <c r="AYK377" s="118"/>
      <c r="AYO377" s="118"/>
      <c r="AYS377" s="118"/>
      <c r="AYW377" s="118"/>
      <c r="AZA377" s="118"/>
      <c r="AZE377" s="118"/>
      <c r="AZI377" s="118"/>
      <c r="AZM377" s="118"/>
      <c r="AZQ377" s="118"/>
      <c r="AZU377" s="118"/>
      <c r="AZY377" s="118"/>
      <c r="BAC377" s="118"/>
      <c r="BAG377" s="118"/>
      <c r="BAK377" s="118"/>
      <c r="BAO377" s="118"/>
      <c r="BAS377" s="118"/>
      <c r="BAW377" s="118"/>
      <c r="BBA377" s="118"/>
      <c r="BBE377" s="118"/>
      <c r="BBI377" s="118"/>
      <c r="BBM377" s="118"/>
      <c r="BBQ377" s="118"/>
      <c r="BBU377" s="118"/>
      <c r="BBY377" s="118"/>
      <c r="BCC377" s="118"/>
      <c r="BCG377" s="118"/>
      <c r="BCK377" s="118"/>
      <c r="BCO377" s="118"/>
      <c r="BCS377" s="118"/>
      <c r="BCW377" s="118"/>
      <c r="BDA377" s="118"/>
      <c r="BDE377" s="118"/>
      <c r="BDI377" s="118"/>
      <c r="BDM377" s="118"/>
      <c r="BDQ377" s="118"/>
      <c r="BDU377" s="118"/>
      <c r="BDY377" s="118"/>
      <c r="BEC377" s="118"/>
      <c r="BEG377" s="118"/>
      <c r="BEK377" s="118"/>
      <c r="BEO377" s="118"/>
      <c r="BES377" s="118"/>
      <c r="BEW377" s="118"/>
      <c r="BFA377" s="118"/>
      <c r="BFE377" s="118"/>
      <c r="BFI377" s="118"/>
      <c r="BFM377" s="118"/>
      <c r="BFQ377" s="118"/>
      <c r="BFU377" s="118"/>
      <c r="BFY377" s="118"/>
      <c r="BGC377" s="118"/>
      <c r="BGG377" s="118"/>
      <c r="BGK377" s="118"/>
      <c r="BGO377" s="118"/>
      <c r="BGS377" s="118"/>
      <c r="BGW377" s="118"/>
      <c r="BHA377" s="118"/>
      <c r="BHE377" s="118"/>
      <c r="BHI377" s="118"/>
      <c r="BHM377" s="118"/>
      <c r="BHQ377" s="118"/>
      <c r="BHU377" s="118"/>
      <c r="BHY377" s="118"/>
      <c r="BIC377" s="118"/>
      <c r="BIG377" s="118"/>
      <c r="BIK377" s="118"/>
      <c r="BIO377" s="118"/>
      <c r="BIS377" s="118"/>
      <c r="BIW377" s="118"/>
      <c r="BJA377" s="118"/>
      <c r="BJE377" s="118"/>
      <c r="BJI377" s="118"/>
      <c r="BJM377" s="118"/>
      <c r="BJQ377" s="118"/>
      <c r="BJU377" s="118"/>
      <c r="BJY377" s="118"/>
      <c r="BKC377" s="118"/>
      <c r="BKG377" s="118"/>
      <c r="BKK377" s="118"/>
      <c r="BKO377" s="118"/>
      <c r="BKS377" s="118"/>
      <c r="BKW377" s="118"/>
      <c r="BLA377" s="118"/>
      <c r="BLE377" s="118"/>
      <c r="BLI377" s="118"/>
      <c r="BLM377" s="118"/>
      <c r="BLQ377" s="118"/>
      <c r="BLU377" s="118"/>
      <c r="BLY377" s="118"/>
      <c r="BMC377" s="118"/>
      <c r="BMG377" s="118"/>
      <c r="BMK377" s="118"/>
      <c r="BMO377" s="118"/>
      <c r="BMS377" s="118"/>
      <c r="BMW377" s="118"/>
      <c r="BNA377" s="118"/>
      <c r="BNE377" s="118"/>
      <c r="BNI377" s="118"/>
      <c r="BNM377" s="118"/>
      <c r="BNQ377" s="118"/>
      <c r="BNU377" s="118"/>
      <c r="BNY377" s="118"/>
      <c r="BOC377" s="118"/>
      <c r="BOG377" s="118"/>
      <c r="BOK377" s="118"/>
      <c r="BOO377" s="118"/>
      <c r="BOS377" s="118"/>
      <c r="BOW377" s="118"/>
      <c r="BPA377" s="118"/>
      <c r="BPE377" s="118"/>
      <c r="BPI377" s="118"/>
      <c r="BPM377" s="118"/>
      <c r="BPQ377" s="118"/>
      <c r="BPU377" s="118"/>
      <c r="BPY377" s="118"/>
      <c r="BQC377" s="118"/>
      <c r="BQG377" s="118"/>
      <c r="BQK377" s="118"/>
      <c r="BQO377" s="118"/>
      <c r="BQS377" s="118"/>
      <c r="BQW377" s="118"/>
      <c r="BRA377" s="118"/>
      <c r="BRE377" s="118"/>
      <c r="BRI377" s="118"/>
      <c r="BRM377" s="118"/>
      <c r="BRQ377" s="118"/>
      <c r="BRU377" s="118"/>
      <c r="BRY377" s="118"/>
      <c r="BSC377" s="118"/>
      <c r="BSG377" s="118"/>
      <c r="BSK377" s="118"/>
      <c r="BSO377" s="118"/>
      <c r="BSS377" s="118"/>
      <c r="BSW377" s="118"/>
      <c r="BTA377" s="118"/>
      <c r="BTE377" s="118"/>
      <c r="BTI377" s="118"/>
      <c r="BTM377" s="118"/>
      <c r="BTQ377" s="118"/>
      <c r="BTU377" s="118"/>
      <c r="BTY377" s="118"/>
      <c r="BUC377" s="118"/>
      <c r="BUG377" s="118"/>
      <c r="BUK377" s="118"/>
      <c r="BUO377" s="118"/>
      <c r="BUS377" s="118"/>
      <c r="BUW377" s="118"/>
      <c r="BVA377" s="118"/>
      <c r="BVE377" s="118"/>
      <c r="BVI377" s="118"/>
      <c r="BVM377" s="118"/>
      <c r="BVQ377" s="118"/>
      <c r="BVU377" s="118"/>
      <c r="BVY377" s="118"/>
      <c r="BWC377" s="118"/>
      <c r="BWG377" s="118"/>
      <c r="BWK377" s="118"/>
      <c r="BWO377" s="118"/>
      <c r="BWS377" s="118"/>
      <c r="BWW377" s="118"/>
      <c r="BXA377" s="118"/>
      <c r="BXE377" s="118"/>
      <c r="BXI377" s="118"/>
      <c r="BXM377" s="118"/>
      <c r="BXQ377" s="118"/>
      <c r="BXU377" s="118"/>
      <c r="BXY377" s="118"/>
      <c r="BYC377" s="118"/>
      <c r="BYG377" s="118"/>
      <c r="BYK377" s="118"/>
      <c r="BYO377" s="118"/>
      <c r="BYS377" s="118"/>
      <c r="BYW377" s="118"/>
      <c r="BZA377" s="118"/>
      <c r="BZE377" s="118"/>
      <c r="BZI377" s="118"/>
      <c r="BZM377" s="118"/>
      <c r="BZQ377" s="118"/>
      <c r="BZU377" s="118"/>
      <c r="BZY377" s="118"/>
      <c r="CAC377" s="118"/>
      <c r="CAG377" s="118"/>
      <c r="CAK377" s="118"/>
      <c r="CAO377" s="118"/>
      <c r="CAS377" s="118"/>
      <c r="CAW377" s="118"/>
      <c r="CBA377" s="118"/>
      <c r="CBE377" s="118"/>
      <c r="CBI377" s="118"/>
      <c r="CBM377" s="118"/>
      <c r="CBQ377" s="118"/>
      <c r="CBU377" s="118"/>
      <c r="CBY377" s="118"/>
      <c r="CCC377" s="118"/>
      <c r="CCG377" s="118"/>
      <c r="CCK377" s="118"/>
      <c r="CCO377" s="118"/>
      <c r="CCS377" s="118"/>
      <c r="CCW377" s="118"/>
      <c r="CDA377" s="118"/>
      <c r="CDE377" s="118"/>
      <c r="CDI377" s="118"/>
      <c r="CDM377" s="118"/>
      <c r="CDQ377" s="118"/>
      <c r="CDU377" s="118"/>
      <c r="CDY377" s="118"/>
      <c r="CEC377" s="118"/>
      <c r="CEG377" s="118"/>
      <c r="CEK377" s="118"/>
      <c r="CEO377" s="118"/>
      <c r="CES377" s="118"/>
      <c r="CEW377" s="118"/>
      <c r="CFA377" s="118"/>
      <c r="CFE377" s="118"/>
      <c r="CFI377" s="118"/>
      <c r="CFM377" s="118"/>
      <c r="CFQ377" s="118"/>
      <c r="CFU377" s="118"/>
      <c r="CFY377" s="118"/>
      <c r="CGC377" s="118"/>
      <c r="CGG377" s="118"/>
      <c r="CGK377" s="118"/>
      <c r="CGO377" s="118"/>
      <c r="CGS377" s="118"/>
      <c r="CGW377" s="118"/>
      <c r="CHA377" s="118"/>
      <c r="CHE377" s="118"/>
      <c r="CHI377" s="118"/>
      <c r="CHM377" s="118"/>
      <c r="CHQ377" s="118"/>
      <c r="CHU377" s="118"/>
      <c r="CHY377" s="118"/>
      <c r="CIC377" s="118"/>
      <c r="CIG377" s="118"/>
      <c r="CIK377" s="118"/>
      <c r="CIO377" s="118"/>
      <c r="CIS377" s="118"/>
      <c r="CIW377" s="118"/>
      <c r="CJA377" s="118"/>
      <c r="CJE377" s="118"/>
      <c r="CJI377" s="118"/>
      <c r="CJM377" s="118"/>
      <c r="CJQ377" s="118"/>
      <c r="CJU377" s="118"/>
      <c r="CJY377" s="118"/>
      <c r="CKC377" s="118"/>
      <c r="CKG377" s="118"/>
      <c r="CKK377" s="118"/>
      <c r="CKO377" s="118"/>
      <c r="CKS377" s="118"/>
      <c r="CKW377" s="118"/>
      <c r="CLA377" s="118"/>
      <c r="CLE377" s="118"/>
      <c r="CLI377" s="118"/>
      <c r="CLM377" s="118"/>
      <c r="CLQ377" s="118"/>
      <c r="CLU377" s="118"/>
      <c r="CLY377" s="118"/>
      <c r="CMC377" s="118"/>
      <c r="CMG377" s="118"/>
      <c r="CMK377" s="118"/>
      <c r="CMO377" s="118"/>
      <c r="CMS377" s="118"/>
      <c r="CMW377" s="118"/>
      <c r="CNA377" s="118"/>
      <c r="CNE377" s="118"/>
      <c r="CNI377" s="118"/>
      <c r="CNM377" s="118"/>
      <c r="CNQ377" s="118"/>
      <c r="CNU377" s="118"/>
      <c r="CNY377" s="118"/>
      <c r="COC377" s="118"/>
      <c r="COG377" s="118"/>
      <c r="COK377" s="118"/>
      <c r="COO377" s="118"/>
      <c r="COS377" s="118"/>
      <c r="COW377" s="118"/>
      <c r="CPA377" s="118"/>
      <c r="CPE377" s="118"/>
      <c r="CPI377" s="118"/>
      <c r="CPM377" s="118"/>
      <c r="CPQ377" s="118"/>
      <c r="CPU377" s="118"/>
      <c r="CPY377" s="118"/>
      <c r="CQC377" s="118"/>
      <c r="CQG377" s="118"/>
      <c r="CQK377" s="118"/>
      <c r="CQO377" s="118"/>
      <c r="CQS377" s="118"/>
      <c r="CQW377" s="118"/>
      <c r="CRA377" s="118"/>
      <c r="CRE377" s="118"/>
      <c r="CRI377" s="118"/>
      <c r="CRM377" s="118"/>
      <c r="CRQ377" s="118"/>
      <c r="CRU377" s="118"/>
      <c r="CRY377" s="118"/>
      <c r="CSC377" s="118"/>
      <c r="CSG377" s="118"/>
      <c r="CSK377" s="118"/>
      <c r="CSO377" s="118"/>
      <c r="CSS377" s="118"/>
      <c r="CSW377" s="118"/>
      <c r="CTA377" s="118"/>
      <c r="CTE377" s="118"/>
      <c r="CTI377" s="118"/>
      <c r="CTM377" s="118"/>
      <c r="CTQ377" s="118"/>
      <c r="CTU377" s="118"/>
      <c r="CTY377" s="118"/>
      <c r="CUC377" s="118"/>
      <c r="CUG377" s="118"/>
      <c r="CUK377" s="118"/>
      <c r="CUO377" s="118"/>
      <c r="CUS377" s="118"/>
      <c r="CUW377" s="118"/>
      <c r="CVA377" s="118"/>
      <c r="CVE377" s="118"/>
      <c r="CVI377" s="118"/>
      <c r="CVM377" s="118"/>
      <c r="CVQ377" s="118"/>
      <c r="CVU377" s="118"/>
      <c r="CVY377" s="118"/>
      <c r="CWC377" s="118"/>
      <c r="CWG377" s="118"/>
      <c r="CWK377" s="118"/>
      <c r="CWO377" s="118"/>
      <c r="CWS377" s="118"/>
      <c r="CWW377" s="118"/>
      <c r="CXA377" s="118"/>
      <c r="CXE377" s="118"/>
      <c r="CXI377" s="118"/>
      <c r="CXM377" s="118"/>
      <c r="CXQ377" s="118"/>
      <c r="CXU377" s="118"/>
      <c r="CXY377" s="118"/>
      <c r="CYC377" s="118"/>
      <c r="CYG377" s="118"/>
      <c r="CYK377" s="118"/>
      <c r="CYO377" s="118"/>
      <c r="CYS377" s="118"/>
      <c r="CYW377" s="118"/>
      <c r="CZA377" s="118"/>
      <c r="CZE377" s="118"/>
      <c r="CZI377" s="118"/>
      <c r="CZM377" s="118"/>
      <c r="CZQ377" s="118"/>
      <c r="CZU377" s="118"/>
      <c r="CZY377" s="118"/>
      <c r="DAC377" s="118"/>
      <c r="DAG377" s="118"/>
      <c r="DAK377" s="118"/>
      <c r="DAO377" s="118"/>
      <c r="DAS377" s="118"/>
      <c r="DAW377" s="118"/>
      <c r="DBA377" s="118"/>
      <c r="DBE377" s="118"/>
      <c r="DBI377" s="118"/>
      <c r="DBM377" s="118"/>
      <c r="DBQ377" s="118"/>
      <c r="DBU377" s="118"/>
      <c r="DBY377" s="118"/>
      <c r="DCC377" s="118"/>
      <c r="DCG377" s="118"/>
      <c r="DCK377" s="118"/>
      <c r="DCO377" s="118"/>
      <c r="DCS377" s="118"/>
      <c r="DCW377" s="118"/>
      <c r="DDA377" s="118"/>
      <c r="DDE377" s="118"/>
      <c r="DDI377" s="118"/>
      <c r="DDM377" s="118"/>
      <c r="DDQ377" s="118"/>
      <c r="DDU377" s="118"/>
      <c r="DDY377" s="118"/>
      <c r="DEC377" s="118"/>
      <c r="DEG377" s="118"/>
      <c r="DEK377" s="118"/>
      <c r="DEO377" s="118"/>
      <c r="DES377" s="118"/>
      <c r="DEW377" s="118"/>
      <c r="DFA377" s="118"/>
      <c r="DFE377" s="118"/>
      <c r="DFI377" s="118"/>
      <c r="DFM377" s="118"/>
      <c r="DFQ377" s="118"/>
      <c r="DFU377" s="118"/>
      <c r="DFY377" s="118"/>
      <c r="DGC377" s="118"/>
      <c r="DGG377" s="118"/>
      <c r="DGK377" s="118"/>
      <c r="DGO377" s="118"/>
      <c r="DGS377" s="118"/>
      <c r="DGW377" s="118"/>
      <c r="DHA377" s="118"/>
      <c r="DHE377" s="118"/>
      <c r="DHI377" s="118"/>
      <c r="DHM377" s="118"/>
      <c r="DHQ377" s="118"/>
      <c r="DHU377" s="118"/>
      <c r="DHY377" s="118"/>
      <c r="DIC377" s="118"/>
      <c r="DIG377" s="118"/>
      <c r="DIK377" s="118"/>
      <c r="DIO377" s="118"/>
      <c r="DIS377" s="118"/>
      <c r="DIW377" s="118"/>
      <c r="DJA377" s="118"/>
      <c r="DJE377" s="118"/>
      <c r="DJI377" s="118"/>
      <c r="DJM377" s="118"/>
      <c r="DJQ377" s="118"/>
      <c r="DJU377" s="118"/>
      <c r="DJY377" s="118"/>
      <c r="DKC377" s="118"/>
      <c r="DKG377" s="118"/>
      <c r="DKK377" s="118"/>
      <c r="DKO377" s="118"/>
      <c r="DKS377" s="118"/>
      <c r="DKW377" s="118"/>
      <c r="DLA377" s="118"/>
      <c r="DLE377" s="118"/>
      <c r="DLI377" s="118"/>
      <c r="DLM377" s="118"/>
      <c r="DLQ377" s="118"/>
      <c r="DLU377" s="118"/>
      <c r="DLY377" s="118"/>
      <c r="DMC377" s="118"/>
      <c r="DMG377" s="118"/>
      <c r="DMK377" s="118"/>
      <c r="DMO377" s="118"/>
      <c r="DMS377" s="118"/>
      <c r="DMW377" s="118"/>
      <c r="DNA377" s="118"/>
      <c r="DNE377" s="118"/>
      <c r="DNI377" s="118"/>
      <c r="DNM377" s="118"/>
      <c r="DNQ377" s="118"/>
      <c r="DNU377" s="118"/>
      <c r="DNY377" s="118"/>
      <c r="DOC377" s="118"/>
      <c r="DOG377" s="118"/>
      <c r="DOK377" s="118"/>
      <c r="DOO377" s="118"/>
      <c r="DOS377" s="118"/>
      <c r="DOW377" s="118"/>
      <c r="DPA377" s="118"/>
      <c r="DPE377" s="118"/>
      <c r="DPI377" s="118"/>
      <c r="DPM377" s="118"/>
      <c r="DPQ377" s="118"/>
      <c r="DPU377" s="118"/>
      <c r="DPY377" s="118"/>
      <c r="DQC377" s="118"/>
      <c r="DQG377" s="118"/>
      <c r="DQK377" s="118"/>
      <c r="DQO377" s="118"/>
      <c r="DQS377" s="118"/>
      <c r="DQW377" s="118"/>
      <c r="DRA377" s="118"/>
      <c r="DRE377" s="118"/>
      <c r="DRI377" s="118"/>
      <c r="DRM377" s="118"/>
      <c r="DRQ377" s="118"/>
      <c r="DRU377" s="118"/>
      <c r="DRY377" s="118"/>
      <c r="DSC377" s="118"/>
      <c r="DSG377" s="118"/>
      <c r="DSK377" s="118"/>
      <c r="DSO377" s="118"/>
      <c r="DSS377" s="118"/>
      <c r="DSW377" s="118"/>
      <c r="DTA377" s="118"/>
      <c r="DTE377" s="118"/>
      <c r="DTI377" s="118"/>
      <c r="DTM377" s="118"/>
      <c r="DTQ377" s="118"/>
      <c r="DTU377" s="118"/>
      <c r="DTY377" s="118"/>
      <c r="DUC377" s="118"/>
      <c r="DUG377" s="118"/>
      <c r="DUK377" s="118"/>
      <c r="DUO377" s="118"/>
      <c r="DUS377" s="118"/>
      <c r="DUW377" s="118"/>
      <c r="DVA377" s="118"/>
      <c r="DVE377" s="118"/>
      <c r="DVI377" s="118"/>
      <c r="DVM377" s="118"/>
      <c r="DVQ377" s="118"/>
      <c r="DVU377" s="118"/>
      <c r="DVY377" s="118"/>
      <c r="DWC377" s="118"/>
      <c r="DWG377" s="118"/>
      <c r="DWK377" s="118"/>
      <c r="DWO377" s="118"/>
      <c r="DWS377" s="118"/>
      <c r="DWW377" s="118"/>
      <c r="DXA377" s="118"/>
      <c r="DXE377" s="118"/>
      <c r="DXI377" s="118"/>
      <c r="DXM377" s="118"/>
      <c r="DXQ377" s="118"/>
      <c r="DXU377" s="118"/>
      <c r="DXY377" s="118"/>
      <c r="DYC377" s="118"/>
      <c r="DYG377" s="118"/>
      <c r="DYK377" s="118"/>
      <c r="DYO377" s="118"/>
      <c r="DYS377" s="118"/>
      <c r="DYW377" s="118"/>
      <c r="DZA377" s="118"/>
      <c r="DZE377" s="118"/>
      <c r="DZI377" s="118"/>
      <c r="DZM377" s="118"/>
      <c r="DZQ377" s="118"/>
      <c r="DZU377" s="118"/>
      <c r="DZY377" s="118"/>
      <c r="EAC377" s="118"/>
      <c r="EAG377" s="118"/>
      <c r="EAK377" s="118"/>
      <c r="EAO377" s="118"/>
      <c r="EAS377" s="118"/>
      <c r="EAW377" s="118"/>
      <c r="EBA377" s="118"/>
      <c r="EBE377" s="118"/>
      <c r="EBI377" s="118"/>
      <c r="EBM377" s="118"/>
      <c r="EBQ377" s="118"/>
      <c r="EBU377" s="118"/>
      <c r="EBY377" s="118"/>
      <c r="ECC377" s="118"/>
      <c r="ECG377" s="118"/>
      <c r="ECK377" s="118"/>
      <c r="ECO377" s="118"/>
      <c r="ECS377" s="118"/>
      <c r="ECW377" s="118"/>
      <c r="EDA377" s="118"/>
      <c r="EDE377" s="118"/>
      <c r="EDI377" s="118"/>
      <c r="EDM377" s="118"/>
      <c r="EDQ377" s="118"/>
      <c r="EDU377" s="118"/>
      <c r="EDY377" s="118"/>
      <c r="EEC377" s="118"/>
      <c r="EEG377" s="118"/>
      <c r="EEK377" s="118"/>
      <c r="EEO377" s="118"/>
      <c r="EES377" s="118"/>
      <c r="EEW377" s="118"/>
      <c r="EFA377" s="118"/>
      <c r="EFE377" s="118"/>
      <c r="EFI377" s="118"/>
      <c r="EFM377" s="118"/>
      <c r="EFQ377" s="118"/>
      <c r="EFU377" s="118"/>
      <c r="EFY377" s="118"/>
      <c r="EGC377" s="118"/>
      <c r="EGG377" s="118"/>
      <c r="EGK377" s="118"/>
      <c r="EGO377" s="118"/>
      <c r="EGS377" s="118"/>
      <c r="EGW377" s="118"/>
      <c r="EHA377" s="118"/>
      <c r="EHE377" s="118"/>
      <c r="EHI377" s="118"/>
      <c r="EHM377" s="118"/>
      <c r="EHQ377" s="118"/>
      <c r="EHU377" s="118"/>
      <c r="EHY377" s="118"/>
      <c r="EIC377" s="118"/>
      <c r="EIG377" s="118"/>
      <c r="EIK377" s="118"/>
      <c r="EIO377" s="118"/>
      <c r="EIS377" s="118"/>
      <c r="EIW377" s="118"/>
      <c r="EJA377" s="118"/>
      <c r="EJE377" s="118"/>
      <c r="EJI377" s="118"/>
      <c r="EJM377" s="118"/>
      <c r="EJQ377" s="118"/>
      <c r="EJU377" s="118"/>
      <c r="EJY377" s="118"/>
      <c r="EKC377" s="118"/>
      <c r="EKG377" s="118"/>
      <c r="EKK377" s="118"/>
      <c r="EKO377" s="118"/>
      <c r="EKS377" s="118"/>
      <c r="EKW377" s="118"/>
      <c r="ELA377" s="118"/>
      <c r="ELE377" s="118"/>
      <c r="ELI377" s="118"/>
      <c r="ELM377" s="118"/>
      <c r="ELQ377" s="118"/>
      <c r="ELU377" s="118"/>
      <c r="ELY377" s="118"/>
      <c r="EMC377" s="118"/>
      <c r="EMG377" s="118"/>
      <c r="EMK377" s="118"/>
      <c r="EMO377" s="118"/>
      <c r="EMS377" s="118"/>
      <c r="EMW377" s="118"/>
      <c r="ENA377" s="118"/>
      <c r="ENE377" s="118"/>
      <c r="ENI377" s="118"/>
      <c r="ENM377" s="118"/>
      <c r="ENQ377" s="118"/>
      <c r="ENU377" s="118"/>
      <c r="ENY377" s="118"/>
      <c r="EOC377" s="118"/>
      <c r="EOG377" s="118"/>
      <c r="EOK377" s="118"/>
      <c r="EOO377" s="118"/>
      <c r="EOS377" s="118"/>
      <c r="EOW377" s="118"/>
      <c r="EPA377" s="118"/>
      <c r="EPE377" s="118"/>
      <c r="EPI377" s="118"/>
      <c r="EPM377" s="118"/>
      <c r="EPQ377" s="118"/>
      <c r="EPU377" s="118"/>
      <c r="EPY377" s="118"/>
      <c r="EQC377" s="118"/>
      <c r="EQG377" s="118"/>
      <c r="EQK377" s="118"/>
      <c r="EQO377" s="118"/>
      <c r="EQS377" s="118"/>
      <c r="EQW377" s="118"/>
      <c r="ERA377" s="118"/>
      <c r="ERE377" s="118"/>
      <c r="ERI377" s="118"/>
      <c r="ERM377" s="118"/>
      <c r="ERQ377" s="118"/>
      <c r="ERU377" s="118"/>
      <c r="ERY377" s="118"/>
      <c r="ESC377" s="118"/>
      <c r="ESG377" s="118"/>
      <c r="ESK377" s="118"/>
      <c r="ESO377" s="118"/>
      <c r="ESS377" s="118"/>
      <c r="ESW377" s="118"/>
      <c r="ETA377" s="118"/>
      <c r="ETE377" s="118"/>
      <c r="ETI377" s="118"/>
      <c r="ETM377" s="118"/>
      <c r="ETQ377" s="118"/>
      <c r="ETU377" s="118"/>
      <c r="ETY377" s="118"/>
      <c r="EUC377" s="118"/>
      <c r="EUG377" s="118"/>
      <c r="EUK377" s="118"/>
      <c r="EUO377" s="118"/>
      <c r="EUS377" s="118"/>
      <c r="EUW377" s="118"/>
      <c r="EVA377" s="118"/>
      <c r="EVE377" s="118"/>
      <c r="EVI377" s="118"/>
      <c r="EVM377" s="118"/>
      <c r="EVQ377" s="118"/>
      <c r="EVU377" s="118"/>
      <c r="EVY377" s="118"/>
      <c r="EWC377" s="118"/>
      <c r="EWG377" s="118"/>
      <c r="EWK377" s="118"/>
      <c r="EWO377" s="118"/>
      <c r="EWS377" s="118"/>
      <c r="EWW377" s="118"/>
      <c r="EXA377" s="118"/>
      <c r="EXE377" s="118"/>
      <c r="EXI377" s="118"/>
      <c r="EXM377" s="118"/>
      <c r="EXQ377" s="118"/>
      <c r="EXU377" s="118"/>
      <c r="EXY377" s="118"/>
      <c r="EYC377" s="118"/>
      <c r="EYG377" s="118"/>
      <c r="EYK377" s="118"/>
      <c r="EYO377" s="118"/>
      <c r="EYS377" s="118"/>
      <c r="EYW377" s="118"/>
      <c r="EZA377" s="118"/>
      <c r="EZE377" s="118"/>
      <c r="EZI377" s="118"/>
      <c r="EZM377" s="118"/>
      <c r="EZQ377" s="118"/>
      <c r="EZU377" s="118"/>
      <c r="EZY377" s="118"/>
      <c r="FAC377" s="118"/>
      <c r="FAG377" s="118"/>
      <c r="FAK377" s="118"/>
      <c r="FAO377" s="118"/>
      <c r="FAS377" s="118"/>
      <c r="FAW377" s="118"/>
      <c r="FBA377" s="118"/>
      <c r="FBE377" s="118"/>
      <c r="FBI377" s="118"/>
      <c r="FBM377" s="118"/>
      <c r="FBQ377" s="118"/>
      <c r="FBU377" s="118"/>
      <c r="FBY377" s="118"/>
      <c r="FCC377" s="118"/>
      <c r="FCG377" s="118"/>
      <c r="FCK377" s="118"/>
      <c r="FCO377" s="118"/>
      <c r="FCS377" s="118"/>
      <c r="FCW377" s="118"/>
      <c r="FDA377" s="118"/>
      <c r="FDE377" s="118"/>
      <c r="FDI377" s="118"/>
      <c r="FDM377" s="118"/>
      <c r="FDQ377" s="118"/>
      <c r="FDU377" s="118"/>
      <c r="FDY377" s="118"/>
      <c r="FEC377" s="118"/>
      <c r="FEG377" s="118"/>
      <c r="FEK377" s="118"/>
      <c r="FEO377" s="118"/>
      <c r="FES377" s="118"/>
      <c r="FEW377" s="118"/>
      <c r="FFA377" s="118"/>
      <c r="FFE377" s="118"/>
      <c r="FFI377" s="118"/>
      <c r="FFM377" s="118"/>
      <c r="FFQ377" s="118"/>
      <c r="FFU377" s="118"/>
      <c r="FFY377" s="118"/>
      <c r="FGC377" s="118"/>
      <c r="FGG377" s="118"/>
      <c r="FGK377" s="118"/>
      <c r="FGO377" s="118"/>
      <c r="FGS377" s="118"/>
      <c r="FGW377" s="118"/>
      <c r="FHA377" s="118"/>
      <c r="FHE377" s="118"/>
      <c r="FHI377" s="118"/>
      <c r="FHM377" s="118"/>
      <c r="FHQ377" s="118"/>
      <c r="FHU377" s="118"/>
      <c r="FHY377" s="118"/>
      <c r="FIC377" s="118"/>
      <c r="FIG377" s="118"/>
      <c r="FIK377" s="118"/>
      <c r="FIO377" s="118"/>
      <c r="FIS377" s="118"/>
      <c r="FIW377" s="118"/>
      <c r="FJA377" s="118"/>
      <c r="FJE377" s="118"/>
      <c r="FJI377" s="118"/>
      <c r="FJM377" s="118"/>
      <c r="FJQ377" s="118"/>
      <c r="FJU377" s="118"/>
      <c r="FJY377" s="118"/>
      <c r="FKC377" s="118"/>
      <c r="FKG377" s="118"/>
      <c r="FKK377" s="118"/>
      <c r="FKO377" s="118"/>
      <c r="FKS377" s="118"/>
      <c r="FKW377" s="118"/>
      <c r="FLA377" s="118"/>
      <c r="FLE377" s="118"/>
      <c r="FLI377" s="118"/>
      <c r="FLM377" s="118"/>
      <c r="FLQ377" s="118"/>
      <c r="FLU377" s="118"/>
      <c r="FLY377" s="118"/>
      <c r="FMC377" s="118"/>
      <c r="FMG377" s="118"/>
      <c r="FMK377" s="118"/>
      <c r="FMO377" s="118"/>
      <c r="FMS377" s="118"/>
      <c r="FMW377" s="118"/>
      <c r="FNA377" s="118"/>
      <c r="FNE377" s="118"/>
      <c r="FNI377" s="118"/>
      <c r="FNM377" s="118"/>
      <c r="FNQ377" s="118"/>
      <c r="FNU377" s="118"/>
      <c r="FNY377" s="118"/>
      <c r="FOC377" s="118"/>
      <c r="FOG377" s="118"/>
      <c r="FOK377" s="118"/>
      <c r="FOO377" s="118"/>
      <c r="FOS377" s="118"/>
      <c r="FOW377" s="118"/>
      <c r="FPA377" s="118"/>
      <c r="FPE377" s="118"/>
      <c r="FPI377" s="118"/>
      <c r="FPM377" s="118"/>
      <c r="FPQ377" s="118"/>
      <c r="FPU377" s="118"/>
      <c r="FPY377" s="118"/>
      <c r="FQC377" s="118"/>
      <c r="FQG377" s="118"/>
      <c r="FQK377" s="118"/>
      <c r="FQO377" s="118"/>
      <c r="FQS377" s="118"/>
      <c r="FQW377" s="118"/>
      <c r="FRA377" s="118"/>
      <c r="FRE377" s="118"/>
      <c r="FRI377" s="118"/>
      <c r="FRM377" s="118"/>
      <c r="FRQ377" s="118"/>
      <c r="FRU377" s="118"/>
      <c r="FRY377" s="118"/>
      <c r="FSC377" s="118"/>
      <c r="FSG377" s="118"/>
      <c r="FSK377" s="118"/>
      <c r="FSO377" s="118"/>
      <c r="FSS377" s="118"/>
      <c r="FSW377" s="118"/>
      <c r="FTA377" s="118"/>
      <c r="FTE377" s="118"/>
      <c r="FTI377" s="118"/>
      <c r="FTM377" s="118"/>
      <c r="FTQ377" s="118"/>
      <c r="FTU377" s="118"/>
      <c r="FTY377" s="118"/>
      <c r="FUC377" s="118"/>
      <c r="FUG377" s="118"/>
      <c r="FUK377" s="118"/>
      <c r="FUO377" s="118"/>
      <c r="FUS377" s="118"/>
      <c r="FUW377" s="118"/>
      <c r="FVA377" s="118"/>
      <c r="FVE377" s="118"/>
      <c r="FVI377" s="118"/>
      <c r="FVM377" s="118"/>
      <c r="FVQ377" s="118"/>
      <c r="FVU377" s="118"/>
      <c r="FVY377" s="118"/>
      <c r="FWC377" s="118"/>
      <c r="FWG377" s="118"/>
      <c r="FWK377" s="118"/>
      <c r="FWO377" s="118"/>
      <c r="FWS377" s="118"/>
      <c r="FWW377" s="118"/>
      <c r="FXA377" s="118"/>
      <c r="FXE377" s="118"/>
      <c r="FXI377" s="118"/>
      <c r="FXM377" s="118"/>
      <c r="FXQ377" s="118"/>
      <c r="FXU377" s="118"/>
      <c r="FXY377" s="118"/>
      <c r="FYC377" s="118"/>
      <c r="FYG377" s="118"/>
      <c r="FYK377" s="118"/>
      <c r="FYO377" s="118"/>
      <c r="FYS377" s="118"/>
      <c r="FYW377" s="118"/>
      <c r="FZA377" s="118"/>
      <c r="FZE377" s="118"/>
      <c r="FZI377" s="118"/>
      <c r="FZM377" s="118"/>
      <c r="FZQ377" s="118"/>
      <c r="FZU377" s="118"/>
      <c r="FZY377" s="118"/>
      <c r="GAC377" s="118"/>
      <c r="GAG377" s="118"/>
      <c r="GAK377" s="118"/>
      <c r="GAO377" s="118"/>
      <c r="GAS377" s="118"/>
      <c r="GAW377" s="118"/>
      <c r="GBA377" s="118"/>
      <c r="GBE377" s="118"/>
      <c r="GBI377" s="118"/>
      <c r="GBM377" s="118"/>
      <c r="GBQ377" s="118"/>
      <c r="GBU377" s="118"/>
      <c r="GBY377" s="118"/>
      <c r="GCC377" s="118"/>
      <c r="GCG377" s="118"/>
      <c r="GCK377" s="118"/>
      <c r="GCO377" s="118"/>
      <c r="GCS377" s="118"/>
      <c r="GCW377" s="118"/>
      <c r="GDA377" s="118"/>
      <c r="GDE377" s="118"/>
      <c r="GDI377" s="118"/>
      <c r="GDM377" s="118"/>
      <c r="GDQ377" s="118"/>
      <c r="GDU377" s="118"/>
      <c r="GDY377" s="118"/>
      <c r="GEC377" s="118"/>
      <c r="GEG377" s="118"/>
      <c r="GEK377" s="118"/>
      <c r="GEO377" s="118"/>
      <c r="GES377" s="118"/>
      <c r="GEW377" s="118"/>
      <c r="GFA377" s="118"/>
      <c r="GFE377" s="118"/>
      <c r="GFI377" s="118"/>
      <c r="GFM377" s="118"/>
      <c r="GFQ377" s="118"/>
      <c r="GFU377" s="118"/>
      <c r="GFY377" s="118"/>
      <c r="GGC377" s="118"/>
      <c r="GGG377" s="118"/>
      <c r="GGK377" s="118"/>
      <c r="GGO377" s="118"/>
      <c r="GGS377" s="118"/>
      <c r="GGW377" s="118"/>
      <c r="GHA377" s="118"/>
      <c r="GHE377" s="118"/>
      <c r="GHI377" s="118"/>
      <c r="GHM377" s="118"/>
      <c r="GHQ377" s="118"/>
      <c r="GHU377" s="118"/>
      <c r="GHY377" s="118"/>
      <c r="GIC377" s="118"/>
      <c r="GIG377" s="118"/>
      <c r="GIK377" s="118"/>
      <c r="GIO377" s="118"/>
      <c r="GIS377" s="118"/>
      <c r="GIW377" s="118"/>
      <c r="GJA377" s="118"/>
      <c r="GJE377" s="118"/>
      <c r="GJI377" s="118"/>
      <c r="GJM377" s="118"/>
      <c r="GJQ377" s="118"/>
      <c r="GJU377" s="118"/>
      <c r="GJY377" s="118"/>
      <c r="GKC377" s="118"/>
      <c r="GKG377" s="118"/>
      <c r="GKK377" s="118"/>
      <c r="GKO377" s="118"/>
      <c r="GKS377" s="118"/>
      <c r="GKW377" s="118"/>
      <c r="GLA377" s="118"/>
      <c r="GLE377" s="118"/>
      <c r="GLI377" s="118"/>
      <c r="GLM377" s="118"/>
      <c r="GLQ377" s="118"/>
      <c r="GLU377" s="118"/>
      <c r="GLY377" s="118"/>
      <c r="GMC377" s="118"/>
      <c r="GMG377" s="118"/>
      <c r="GMK377" s="118"/>
      <c r="GMO377" s="118"/>
      <c r="GMS377" s="118"/>
      <c r="GMW377" s="118"/>
      <c r="GNA377" s="118"/>
      <c r="GNE377" s="118"/>
      <c r="GNI377" s="118"/>
      <c r="GNM377" s="118"/>
      <c r="GNQ377" s="118"/>
      <c r="GNU377" s="118"/>
      <c r="GNY377" s="118"/>
      <c r="GOC377" s="118"/>
      <c r="GOG377" s="118"/>
      <c r="GOK377" s="118"/>
      <c r="GOO377" s="118"/>
      <c r="GOS377" s="118"/>
      <c r="GOW377" s="118"/>
      <c r="GPA377" s="118"/>
      <c r="GPE377" s="118"/>
      <c r="GPI377" s="118"/>
      <c r="GPM377" s="118"/>
      <c r="GPQ377" s="118"/>
      <c r="GPU377" s="118"/>
      <c r="GPY377" s="118"/>
      <c r="GQC377" s="118"/>
      <c r="GQG377" s="118"/>
      <c r="GQK377" s="118"/>
      <c r="GQO377" s="118"/>
      <c r="GQS377" s="118"/>
      <c r="GQW377" s="118"/>
      <c r="GRA377" s="118"/>
      <c r="GRE377" s="118"/>
      <c r="GRI377" s="118"/>
      <c r="GRM377" s="118"/>
      <c r="GRQ377" s="118"/>
      <c r="GRU377" s="118"/>
      <c r="GRY377" s="118"/>
      <c r="GSC377" s="118"/>
      <c r="GSG377" s="118"/>
      <c r="GSK377" s="118"/>
      <c r="GSO377" s="118"/>
      <c r="GSS377" s="118"/>
      <c r="GSW377" s="118"/>
      <c r="GTA377" s="118"/>
      <c r="GTE377" s="118"/>
      <c r="GTI377" s="118"/>
      <c r="GTM377" s="118"/>
      <c r="GTQ377" s="118"/>
      <c r="GTU377" s="118"/>
      <c r="GTY377" s="118"/>
      <c r="GUC377" s="118"/>
      <c r="GUG377" s="118"/>
      <c r="GUK377" s="118"/>
      <c r="GUO377" s="118"/>
      <c r="GUS377" s="118"/>
      <c r="GUW377" s="118"/>
      <c r="GVA377" s="118"/>
      <c r="GVE377" s="118"/>
      <c r="GVI377" s="118"/>
      <c r="GVM377" s="118"/>
      <c r="GVQ377" s="118"/>
      <c r="GVU377" s="118"/>
      <c r="GVY377" s="118"/>
      <c r="GWC377" s="118"/>
      <c r="GWG377" s="118"/>
      <c r="GWK377" s="118"/>
      <c r="GWO377" s="118"/>
      <c r="GWS377" s="118"/>
      <c r="GWW377" s="118"/>
      <c r="GXA377" s="118"/>
      <c r="GXE377" s="118"/>
      <c r="GXI377" s="118"/>
      <c r="GXM377" s="118"/>
      <c r="GXQ377" s="118"/>
      <c r="GXU377" s="118"/>
      <c r="GXY377" s="118"/>
      <c r="GYC377" s="118"/>
      <c r="GYG377" s="118"/>
      <c r="GYK377" s="118"/>
      <c r="GYO377" s="118"/>
      <c r="GYS377" s="118"/>
      <c r="GYW377" s="118"/>
      <c r="GZA377" s="118"/>
      <c r="GZE377" s="118"/>
      <c r="GZI377" s="118"/>
      <c r="GZM377" s="118"/>
      <c r="GZQ377" s="118"/>
      <c r="GZU377" s="118"/>
      <c r="GZY377" s="118"/>
      <c r="HAC377" s="118"/>
      <c r="HAG377" s="118"/>
      <c r="HAK377" s="118"/>
      <c r="HAO377" s="118"/>
      <c r="HAS377" s="118"/>
      <c r="HAW377" s="118"/>
      <c r="HBA377" s="118"/>
      <c r="HBE377" s="118"/>
      <c r="HBI377" s="118"/>
      <c r="HBM377" s="118"/>
      <c r="HBQ377" s="118"/>
      <c r="HBU377" s="118"/>
      <c r="HBY377" s="118"/>
      <c r="HCC377" s="118"/>
      <c r="HCG377" s="118"/>
      <c r="HCK377" s="118"/>
      <c r="HCO377" s="118"/>
      <c r="HCS377" s="118"/>
      <c r="HCW377" s="118"/>
      <c r="HDA377" s="118"/>
      <c r="HDE377" s="118"/>
      <c r="HDI377" s="118"/>
      <c r="HDM377" s="118"/>
      <c r="HDQ377" s="118"/>
      <c r="HDU377" s="118"/>
      <c r="HDY377" s="118"/>
      <c r="HEC377" s="118"/>
      <c r="HEG377" s="118"/>
      <c r="HEK377" s="118"/>
      <c r="HEO377" s="118"/>
      <c r="HES377" s="118"/>
      <c r="HEW377" s="118"/>
      <c r="HFA377" s="118"/>
      <c r="HFE377" s="118"/>
      <c r="HFI377" s="118"/>
      <c r="HFM377" s="118"/>
      <c r="HFQ377" s="118"/>
      <c r="HFU377" s="118"/>
      <c r="HFY377" s="118"/>
      <c r="HGC377" s="118"/>
      <c r="HGG377" s="118"/>
      <c r="HGK377" s="118"/>
      <c r="HGO377" s="118"/>
      <c r="HGS377" s="118"/>
      <c r="HGW377" s="118"/>
      <c r="HHA377" s="118"/>
      <c r="HHE377" s="118"/>
      <c r="HHI377" s="118"/>
      <c r="HHM377" s="118"/>
      <c r="HHQ377" s="118"/>
      <c r="HHU377" s="118"/>
      <c r="HHY377" s="118"/>
      <c r="HIC377" s="118"/>
      <c r="HIG377" s="118"/>
      <c r="HIK377" s="118"/>
      <c r="HIO377" s="118"/>
      <c r="HIS377" s="118"/>
      <c r="HIW377" s="118"/>
      <c r="HJA377" s="118"/>
      <c r="HJE377" s="118"/>
      <c r="HJI377" s="118"/>
      <c r="HJM377" s="118"/>
      <c r="HJQ377" s="118"/>
      <c r="HJU377" s="118"/>
      <c r="HJY377" s="118"/>
      <c r="HKC377" s="118"/>
      <c r="HKG377" s="118"/>
      <c r="HKK377" s="118"/>
      <c r="HKO377" s="118"/>
      <c r="HKS377" s="118"/>
      <c r="HKW377" s="118"/>
      <c r="HLA377" s="118"/>
      <c r="HLE377" s="118"/>
      <c r="HLI377" s="118"/>
      <c r="HLM377" s="118"/>
      <c r="HLQ377" s="118"/>
      <c r="HLU377" s="118"/>
      <c r="HLY377" s="118"/>
      <c r="HMC377" s="118"/>
      <c r="HMG377" s="118"/>
      <c r="HMK377" s="118"/>
      <c r="HMO377" s="118"/>
      <c r="HMS377" s="118"/>
      <c r="HMW377" s="118"/>
      <c r="HNA377" s="118"/>
      <c r="HNE377" s="118"/>
      <c r="HNI377" s="118"/>
      <c r="HNM377" s="118"/>
      <c r="HNQ377" s="118"/>
      <c r="HNU377" s="118"/>
      <c r="HNY377" s="118"/>
      <c r="HOC377" s="118"/>
      <c r="HOG377" s="118"/>
      <c r="HOK377" s="118"/>
      <c r="HOO377" s="118"/>
      <c r="HOS377" s="118"/>
      <c r="HOW377" s="118"/>
      <c r="HPA377" s="118"/>
      <c r="HPE377" s="118"/>
      <c r="HPI377" s="118"/>
      <c r="HPM377" s="118"/>
      <c r="HPQ377" s="118"/>
      <c r="HPU377" s="118"/>
      <c r="HPY377" s="118"/>
      <c r="HQC377" s="118"/>
      <c r="HQG377" s="118"/>
      <c r="HQK377" s="118"/>
      <c r="HQO377" s="118"/>
      <c r="HQS377" s="118"/>
      <c r="HQW377" s="118"/>
      <c r="HRA377" s="118"/>
      <c r="HRE377" s="118"/>
      <c r="HRI377" s="118"/>
      <c r="HRM377" s="118"/>
      <c r="HRQ377" s="118"/>
      <c r="HRU377" s="118"/>
      <c r="HRY377" s="118"/>
      <c r="HSC377" s="118"/>
      <c r="HSG377" s="118"/>
      <c r="HSK377" s="118"/>
      <c r="HSO377" s="118"/>
      <c r="HSS377" s="118"/>
      <c r="HSW377" s="118"/>
      <c r="HTA377" s="118"/>
      <c r="HTE377" s="118"/>
      <c r="HTI377" s="118"/>
      <c r="HTM377" s="118"/>
      <c r="HTQ377" s="118"/>
      <c r="HTU377" s="118"/>
      <c r="HTY377" s="118"/>
      <c r="HUC377" s="118"/>
      <c r="HUG377" s="118"/>
      <c r="HUK377" s="118"/>
      <c r="HUO377" s="118"/>
      <c r="HUS377" s="118"/>
      <c r="HUW377" s="118"/>
      <c r="HVA377" s="118"/>
      <c r="HVE377" s="118"/>
      <c r="HVI377" s="118"/>
      <c r="HVM377" s="118"/>
      <c r="HVQ377" s="118"/>
      <c r="HVU377" s="118"/>
      <c r="HVY377" s="118"/>
      <c r="HWC377" s="118"/>
      <c r="HWG377" s="118"/>
      <c r="HWK377" s="118"/>
      <c r="HWO377" s="118"/>
      <c r="HWS377" s="118"/>
      <c r="HWW377" s="118"/>
      <c r="HXA377" s="118"/>
      <c r="HXE377" s="118"/>
      <c r="HXI377" s="118"/>
      <c r="HXM377" s="118"/>
      <c r="HXQ377" s="118"/>
      <c r="HXU377" s="118"/>
      <c r="HXY377" s="118"/>
      <c r="HYC377" s="118"/>
      <c r="HYG377" s="118"/>
      <c r="HYK377" s="118"/>
      <c r="HYO377" s="118"/>
      <c r="HYS377" s="118"/>
      <c r="HYW377" s="118"/>
      <c r="HZA377" s="118"/>
      <c r="HZE377" s="118"/>
      <c r="HZI377" s="118"/>
      <c r="HZM377" s="118"/>
      <c r="HZQ377" s="118"/>
      <c r="HZU377" s="118"/>
      <c r="HZY377" s="118"/>
      <c r="IAC377" s="118"/>
      <c r="IAG377" s="118"/>
      <c r="IAK377" s="118"/>
      <c r="IAO377" s="118"/>
      <c r="IAS377" s="118"/>
      <c r="IAW377" s="118"/>
      <c r="IBA377" s="118"/>
      <c r="IBE377" s="118"/>
      <c r="IBI377" s="118"/>
      <c r="IBM377" s="118"/>
      <c r="IBQ377" s="118"/>
      <c r="IBU377" s="118"/>
      <c r="IBY377" s="118"/>
      <c r="ICC377" s="118"/>
      <c r="ICG377" s="118"/>
      <c r="ICK377" s="118"/>
      <c r="ICO377" s="118"/>
      <c r="ICS377" s="118"/>
      <c r="ICW377" s="118"/>
      <c r="IDA377" s="118"/>
      <c r="IDE377" s="118"/>
      <c r="IDI377" s="118"/>
      <c r="IDM377" s="118"/>
      <c r="IDQ377" s="118"/>
      <c r="IDU377" s="118"/>
      <c r="IDY377" s="118"/>
      <c r="IEC377" s="118"/>
      <c r="IEG377" s="118"/>
      <c r="IEK377" s="118"/>
      <c r="IEO377" s="118"/>
      <c r="IES377" s="118"/>
      <c r="IEW377" s="118"/>
      <c r="IFA377" s="118"/>
      <c r="IFE377" s="118"/>
      <c r="IFI377" s="118"/>
      <c r="IFM377" s="118"/>
      <c r="IFQ377" s="118"/>
      <c r="IFU377" s="118"/>
      <c r="IFY377" s="118"/>
      <c r="IGC377" s="118"/>
      <c r="IGG377" s="118"/>
      <c r="IGK377" s="118"/>
      <c r="IGO377" s="118"/>
      <c r="IGS377" s="118"/>
      <c r="IGW377" s="118"/>
      <c r="IHA377" s="118"/>
      <c r="IHE377" s="118"/>
      <c r="IHI377" s="118"/>
      <c r="IHM377" s="118"/>
      <c r="IHQ377" s="118"/>
      <c r="IHU377" s="118"/>
      <c r="IHY377" s="118"/>
      <c r="IIC377" s="118"/>
      <c r="IIG377" s="118"/>
      <c r="IIK377" s="118"/>
      <c r="IIO377" s="118"/>
      <c r="IIS377" s="118"/>
      <c r="IIW377" s="118"/>
      <c r="IJA377" s="118"/>
      <c r="IJE377" s="118"/>
      <c r="IJI377" s="118"/>
      <c r="IJM377" s="118"/>
      <c r="IJQ377" s="118"/>
      <c r="IJU377" s="118"/>
      <c r="IJY377" s="118"/>
      <c r="IKC377" s="118"/>
      <c r="IKG377" s="118"/>
      <c r="IKK377" s="118"/>
      <c r="IKO377" s="118"/>
      <c r="IKS377" s="118"/>
      <c r="IKW377" s="118"/>
      <c r="ILA377" s="118"/>
      <c r="ILE377" s="118"/>
      <c r="ILI377" s="118"/>
      <c r="ILM377" s="118"/>
      <c r="ILQ377" s="118"/>
      <c r="ILU377" s="118"/>
      <c r="ILY377" s="118"/>
      <c r="IMC377" s="118"/>
      <c r="IMG377" s="118"/>
      <c r="IMK377" s="118"/>
      <c r="IMO377" s="118"/>
      <c r="IMS377" s="118"/>
      <c r="IMW377" s="118"/>
      <c r="INA377" s="118"/>
      <c r="INE377" s="118"/>
      <c r="INI377" s="118"/>
      <c r="INM377" s="118"/>
      <c r="INQ377" s="118"/>
      <c r="INU377" s="118"/>
      <c r="INY377" s="118"/>
      <c r="IOC377" s="118"/>
      <c r="IOG377" s="118"/>
      <c r="IOK377" s="118"/>
      <c r="IOO377" s="118"/>
      <c r="IOS377" s="118"/>
      <c r="IOW377" s="118"/>
      <c r="IPA377" s="118"/>
      <c r="IPE377" s="118"/>
      <c r="IPI377" s="118"/>
      <c r="IPM377" s="118"/>
      <c r="IPQ377" s="118"/>
      <c r="IPU377" s="118"/>
      <c r="IPY377" s="118"/>
      <c r="IQC377" s="118"/>
      <c r="IQG377" s="118"/>
      <c r="IQK377" s="118"/>
      <c r="IQO377" s="118"/>
      <c r="IQS377" s="118"/>
      <c r="IQW377" s="118"/>
      <c r="IRA377" s="118"/>
      <c r="IRE377" s="118"/>
      <c r="IRI377" s="118"/>
      <c r="IRM377" s="118"/>
      <c r="IRQ377" s="118"/>
      <c r="IRU377" s="118"/>
      <c r="IRY377" s="118"/>
      <c r="ISC377" s="118"/>
      <c r="ISG377" s="118"/>
      <c r="ISK377" s="118"/>
      <c r="ISO377" s="118"/>
      <c r="ISS377" s="118"/>
      <c r="ISW377" s="118"/>
      <c r="ITA377" s="118"/>
      <c r="ITE377" s="118"/>
      <c r="ITI377" s="118"/>
      <c r="ITM377" s="118"/>
      <c r="ITQ377" s="118"/>
      <c r="ITU377" s="118"/>
      <c r="ITY377" s="118"/>
      <c r="IUC377" s="118"/>
      <c r="IUG377" s="118"/>
      <c r="IUK377" s="118"/>
      <c r="IUO377" s="118"/>
      <c r="IUS377" s="118"/>
      <c r="IUW377" s="118"/>
      <c r="IVA377" s="118"/>
      <c r="IVE377" s="118"/>
      <c r="IVI377" s="118"/>
      <c r="IVM377" s="118"/>
      <c r="IVQ377" s="118"/>
      <c r="IVU377" s="118"/>
      <c r="IVY377" s="118"/>
      <c r="IWC377" s="118"/>
      <c r="IWG377" s="118"/>
      <c r="IWK377" s="118"/>
      <c r="IWO377" s="118"/>
      <c r="IWS377" s="118"/>
      <c r="IWW377" s="118"/>
      <c r="IXA377" s="118"/>
      <c r="IXE377" s="118"/>
      <c r="IXI377" s="118"/>
      <c r="IXM377" s="118"/>
      <c r="IXQ377" s="118"/>
      <c r="IXU377" s="118"/>
      <c r="IXY377" s="118"/>
      <c r="IYC377" s="118"/>
      <c r="IYG377" s="118"/>
      <c r="IYK377" s="118"/>
      <c r="IYO377" s="118"/>
      <c r="IYS377" s="118"/>
      <c r="IYW377" s="118"/>
      <c r="IZA377" s="118"/>
      <c r="IZE377" s="118"/>
      <c r="IZI377" s="118"/>
      <c r="IZM377" s="118"/>
      <c r="IZQ377" s="118"/>
      <c r="IZU377" s="118"/>
      <c r="IZY377" s="118"/>
      <c r="JAC377" s="118"/>
      <c r="JAG377" s="118"/>
      <c r="JAK377" s="118"/>
      <c r="JAO377" s="118"/>
      <c r="JAS377" s="118"/>
      <c r="JAW377" s="118"/>
      <c r="JBA377" s="118"/>
      <c r="JBE377" s="118"/>
      <c r="JBI377" s="118"/>
      <c r="JBM377" s="118"/>
      <c r="JBQ377" s="118"/>
      <c r="JBU377" s="118"/>
      <c r="JBY377" s="118"/>
      <c r="JCC377" s="118"/>
      <c r="JCG377" s="118"/>
      <c r="JCK377" s="118"/>
      <c r="JCO377" s="118"/>
      <c r="JCS377" s="118"/>
      <c r="JCW377" s="118"/>
      <c r="JDA377" s="118"/>
      <c r="JDE377" s="118"/>
      <c r="JDI377" s="118"/>
      <c r="JDM377" s="118"/>
      <c r="JDQ377" s="118"/>
      <c r="JDU377" s="118"/>
      <c r="JDY377" s="118"/>
      <c r="JEC377" s="118"/>
      <c r="JEG377" s="118"/>
      <c r="JEK377" s="118"/>
      <c r="JEO377" s="118"/>
      <c r="JES377" s="118"/>
      <c r="JEW377" s="118"/>
      <c r="JFA377" s="118"/>
      <c r="JFE377" s="118"/>
      <c r="JFI377" s="118"/>
      <c r="JFM377" s="118"/>
      <c r="JFQ377" s="118"/>
      <c r="JFU377" s="118"/>
      <c r="JFY377" s="118"/>
      <c r="JGC377" s="118"/>
      <c r="JGG377" s="118"/>
      <c r="JGK377" s="118"/>
      <c r="JGO377" s="118"/>
      <c r="JGS377" s="118"/>
      <c r="JGW377" s="118"/>
      <c r="JHA377" s="118"/>
      <c r="JHE377" s="118"/>
      <c r="JHI377" s="118"/>
      <c r="JHM377" s="118"/>
      <c r="JHQ377" s="118"/>
      <c r="JHU377" s="118"/>
      <c r="JHY377" s="118"/>
      <c r="JIC377" s="118"/>
      <c r="JIG377" s="118"/>
      <c r="JIK377" s="118"/>
      <c r="JIO377" s="118"/>
      <c r="JIS377" s="118"/>
      <c r="JIW377" s="118"/>
      <c r="JJA377" s="118"/>
      <c r="JJE377" s="118"/>
      <c r="JJI377" s="118"/>
      <c r="JJM377" s="118"/>
      <c r="JJQ377" s="118"/>
      <c r="JJU377" s="118"/>
      <c r="JJY377" s="118"/>
      <c r="JKC377" s="118"/>
      <c r="JKG377" s="118"/>
      <c r="JKK377" s="118"/>
      <c r="JKO377" s="118"/>
      <c r="JKS377" s="118"/>
      <c r="JKW377" s="118"/>
      <c r="JLA377" s="118"/>
      <c r="JLE377" s="118"/>
      <c r="JLI377" s="118"/>
      <c r="JLM377" s="118"/>
      <c r="JLQ377" s="118"/>
      <c r="JLU377" s="118"/>
      <c r="JLY377" s="118"/>
      <c r="JMC377" s="118"/>
      <c r="JMG377" s="118"/>
      <c r="JMK377" s="118"/>
      <c r="JMO377" s="118"/>
      <c r="JMS377" s="118"/>
      <c r="JMW377" s="118"/>
      <c r="JNA377" s="118"/>
      <c r="JNE377" s="118"/>
      <c r="JNI377" s="118"/>
      <c r="JNM377" s="118"/>
      <c r="JNQ377" s="118"/>
      <c r="JNU377" s="118"/>
      <c r="JNY377" s="118"/>
      <c r="JOC377" s="118"/>
      <c r="JOG377" s="118"/>
      <c r="JOK377" s="118"/>
      <c r="JOO377" s="118"/>
      <c r="JOS377" s="118"/>
      <c r="JOW377" s="118"/>
      <c r="JPA377" s="118"/>
      <c r="JPE377" s="118"/>
      <c r="JPI377" s="118"/>
      <c r="JPM377" s="118"/>
      <c r="JPQ377" s="118"/>
      <c r="JPU377" s="118"/>
      <c r="JPY377" s="118"/>
      <c r="JQC377" s="118"/>
      <c r="JQG377" s="118"/>
      <c r="JQK377" s="118"/>
      <c r="JQO377" s="118"/>
      <c r="JQS377" s="118"/>
      <c r="JQW377" s="118"/>
      <c r="JRA377" s="118"/>
      <c r="JRE377" s="118"/>
      <c r="JRI377" s="118"/>
      <c r="JRM377" s="118"/>
      <c r="JRQ377" s="118"/>
      <c r="JRU377" s="118"/>
      <c r="JRY377" s="118"/>
      <c r="JSC377" s="118"/>
      <c r="JSG377" s="118"/>
      <c r="JSK377" s="118"/>
      <c r="JSO377" s="118"/>
      <c r="JSS377" s="118"/>
      <c r="JSW377" s="118"/>
      <c r="JTA377" s="118"/>
      <c r="JTE377" s="118"/>
      <c r="JTI377" s="118"/>
      <c r="JTM377" s="118"/>
      <c r="JTQ377" s="118"/>
      <c r="JTU377" s="118"/>
      <c r="JTY377" s="118"/>
      <c r="JUC377" s="118"/>
      <c r="JUG377" s="118"/>
      <c r="JUK377" s="118"/>
      <c r="JUO377" s="118"/>
      <c r="JUS377" s="118"/>
      <c r="JUW377" s="118"/>
      <c r="JVA377" s="118"/>
      <c r="JVE377" s="118"/>
      <c r="JVI377" s="118"/>
      <c r="JVM377" s="118"/>
      <c r="JVQ377" s="118"/>
      <c r="JVU377" s="118"/>
      <c r="JVY377" s="118"/>
      <c r="JWC377" s="118"/>
      <c r="JWG377" s="118"/>
      <c r="JWK377" s="118"/>
      <c r="JWO377" s="118"/>
      <c r="JWS377" s="118"/>
      <c r="JWW377" s="118"/>
      <c r="JXA377" s="118"/>
      <c r="JXE377" s="118"/>
      <c r="JXI377" s="118"/>
      <c r="JXM377" s="118"/>
      <c r="JXQ377" s="118"/>
      <c r="JXU377" s="118"/>
      <c r="JXY377" s="118"/>
      <c r="JYC377" s="118"/>
      <c r="JYG377" s="118"/>
      <c r="JYK377" s="118"/>
      <c r="JYO377" s="118"/>
      <c r="JYS377" s="118"/>
      <c r="JYW377" s="118"/>
      <c r="JZA377" s="118"/>
      <c r="JZE377" s="118"/>
      <c r="JZI377" s="118"/>
      <c r="JZM377" s="118"/>
      <c r="JZQ377" s="118"/>
      <c r="JZU377" s="118"/>
      <c r="JZY377" s="118"/>
      <c r="KAC377" s="118"/>
      <c r="KAG377" s="118"/>
      <c r="KAK377" s="118"/>
      <c r="KAO377" s="118"/>
      <c r="KAS377" s="118"/>
      <c r="KAW377" s="118"/>
      <c r="KBA377" s="118"/>
      <c r="KBE377" s="118"/>
      <c r="KBI377" s="118"/>
      <c r="KBM377" s="118"/>
      <c r="KBQ377" s="118"/>
      <c r="KBU377" s="118"/>
      <c r="KBY377" s="118"/>
      <c r="KCC377" s="118"/>
      <c r="KCG377" s="118"/>
      <c r="KCK377" s="118"/>
      <c r="KCO377" s="118"/>
      <c r="KCS377" s="118"/>
      <c r="KCW377" s="118"/>
      <c r="KDA377" s="118"/>
      <c r="KDE377" s="118"/>
      <c r="KDI377" s="118"/>
      <c r="KDM377" s="118"/>
      <c r="KDQ377" s="118"/>
      <c r="KDU377" s="118"/>
      <c r="KDY377" s="118"/>
      <c r="KEC377" s="118"/>
      <c r="KEG377" s="118"/>
      <c r="KEK377" s="118"/>
      <c r="KEO377" s="118"/>
      <c r="KES377" s="118"/>
      <c r="KEW377" s="118"/>
      <c r="KFA377" s="118"/>
      <c r="KFE377" s="118"/>
      <c r="KFI377" s="118"/>
      <c r="KFM377" s="118"/>
      <c r="KFQ377" s="118"/>
      <c r="KFU377" s="118"/>
      <c r="KFY377" s="118"/>
      <c r="KGC377" s="118"/>
      <c r="KGG377" s="118"/>
      <c r="KGK377" s="118"/>
      <c r="KGO377" s="118"/>
      <c r="KGS377" s="118"/>
      <c r="KGW377" s="118"/>
      <c r="KHA377" s="118"/>
      <c r="KHE377" s="118"/>
      <c r="KHI377" s="118"/>
      <c r="KHM377" s="118"/>
      <c r="KHQ377" s="118"/>
      <c r="KHU377" s="118"/>
      <c r="KHY377" s="118"/>
      <c r="KIC377" s="118"/>
      <c r="KIG377" s="118"/>
      <c r="KIK377" s="118"/>
      <c r="KIO377" s="118"/>
      <c r="KIS377" s="118"/>
      <c r="KIW377" s="118"/>
      <c r="KJA377" s="118"/>
      <c r="KJE377" s="118"/>
      <c r="KJI377" s="118"/>
      <c r="KJM377" s="118"/>
      <c r="KJQ377" s="118"/>
      <c r="KJU377" s="118"/>
      <c r="KJY377" s="118"/>
      <c r="KKC377" s="118"/>
      <c r="KKG377" s="118"/>
      <c r="KKK377" s="118"/>
      <c r="KKO377" s="118"/>
      <c r="KKS377" s="118"/>
      <c r="KKW377" s="118"/>
      <c r="KLA377" s="118"/>
      <c r="KLE377" s="118"/>
      <c r="KLI377" s="118"/>
      <c r="KLM377" s="118"/>
      <c r="KLQ377" s="118"/>
      <c r="KLU377" s="118"/>
      <c r="KLY377" s="118"/>
      <c r="KMC377" s="118"/>
      <c r="KMG377" s="118"/>
      <c r="KMK377" s="118"/>
      <c r="KMO377" s="118"/>
      <c r="KMS377" s="118"/>
      <c r="KMW377" s="118"/>
      <c r="KNA377" s="118"/>
      <c r="KNE377" s="118"/>
      <c r="KNI377" s="118"/>
      <c r="KNM377" s="118"/>
      <c r="KNQ377" s="118"/>
      <c r="KNU377" s="118"/>
      <c r="KNY377" s="118"/>
      <c r="KOC377" s="118"/>
      <c r="KOG377" s="118"/>
      <c r="KOK377" s="118"/>
      <c r="KOO377" s="118"/>
      <c r="KOS377" s="118"/>
      <c r="KOW377" s="118"/>
      <c r="KPA377" s="118"/>
      <c r="KPE377" s="118"/>
      <c r="KPI377" s="118"/>
      <c r="KPM377" s="118"/>
      <c r="KPQ377" s="118"/>
      <c r="KPU377" s="118"/>
      <c r="KPY377" s="118"/>
      <c r="KQC377" s="118"/>
      <c r="KQG377" s="118"/>
      <c r="KQK377" s="118"/>
      <c r="KQO377" s="118"/>
      <c r="KQS377" s="118"/>
      <c r="KQW377" s="118"/>
      <c r="KRA377" s="118"/>
      <c r="KRE377" s="118"/>
      <c r="KRI377" s="118"/>
      <c r="KRM377" s="118"/>
      <c r="KRQ377" s="118"/>
      <c r="KRU377" s="118"/>
      <c r="KRY377" s="118"/>
      <c r="KSC377" s="118"/>
      <c r="KSG377" s="118"/>
      <c r="KSK377" s="118"/>
      <c r="KSO377" s="118"/>
      <c r="KSS377" s="118"/>
      <c r="KSW377" s="118"/>
      <c r="KTA377" s="118"/>
      <c r="KTE377" s="118"/>
      <c r="KTI377" s="118"/>
      <c r="KTM377" s="118"/>
      <c r="KTQ377" s="118"/>
      <c r="KTU377" s="118"/>
      <c r="KTY377" s="118"/>
      <c r="KUC377" s="118"/>
      <c r="KUG377" s="118"/>
      <c r="KUK377" s="118"/>
      <c r="KUO377" s="118"/>
      <c r="KUS377" s="118"/>
      <c r="KUW377" s="118"/>
      <c r="KVA377" s="118"/>
      <c r="KVE377" s="118"/>
      <c r="KVI377" s="118"/>
      <c r="KVM377" s="118"/>
      <c r="KVQ377" s="118"/>
      <c r="KVU377" s="118"/>
      <c r="KVY377" s="118"/>
      <c r="KWC377" s="118"/>
      <c r="KWG377" s="118"/>
      <c r="KWK377" s="118"/>
      <c r="KWO377" s="118"/>
      <c r="KWS377" s="118"/>
      <c r="KWW377" s="118"/>
      <c r="KXA377" s="118"/>
      <c r="KXE377" s="118"/>
      <c r="KXI377" s="118"/>
      <c r="KXM377" s="118"/>
      <c r="KXQ377" s="118"/>
      <c r="KXU377" s="118"/>
      <c r="KXY377" s="118"/>
      <c r="KYC377" s="118"/>
      <c r="KYG377" s="118"/>
      <c r="KYK377" s="118"/>
      <c r="KYO377" s="118"/>
      <c r="KYS377" s="118"/>
      <c r="KYW377" s="118"/>
      <c r="KZA377" s="118"/>
      <c r="KZE377" s="118"/>
      <c r="KZI377" s="118"/>
      <c r="KZM377" s="118"/>
      <c r="KZQ377" s="118"/>
      <c r="KZU377" s="118"/>
      <c r="KZY377" s="118"/>
      <c r="LAC377" s="118"/>
      <c r="LAG377" s="118"/>
      <c r="LAK377" s="118"/>
      <c r="LAO377" s="118"/>
      <c r="LAS377" s="118"/>
      <c r="LAW377" s="118"/>
      <c r="LBA377" s="118"/>
      <c r="LBE377" s="118"/>
      <c r="LBI377" s="118"/>
      <c r="LBM377" s="118"/>
      <c r="LBQ377" s="118"/>
      <c r="LBU377" s="118"/>
      <c r="LBY377" s="118"/>
      <c r="LCC377" s="118"/>
      <c r="LCG377" s="118"/>
      <c r="LCK377" s="118"/>
      <c r="LCO377" s="118"/>
      <c r="LCS377" s="118"/>
      <c r="LCW377" s="118"/>
      <c r="LDA377" s="118"/>
      <c r="LDE377" s="118"/>
      <c r="LDI377" s="118"/>
      <c r="LDM377" s="118"/>
      <c r="LDQ377" s="118"/>
      <c r="LDU377" s="118"/>
      <c r="LDY377" s="118"/>
      <c r="LEC377" s="118"/>
      <c r="LEG377" s="118"/>
      <c r="LEK377" s="118"/>
      <c r="LEO377" s="118"/>
      <c r="LES377" s="118"/>
      <c r="LEW377" s="118"/>
      <c r="LFA377" s="118"/>
      <c r="LFE377" s="118"/>
      <c r="LFI377" s="118"/>
      <c r="LFM377" s="118"/>
      <c r="LFQ377" s="118"/>
      <c r="LFU377" s="118"/>
      <c r="LFY377" s="118"/>
      <c r="LGC377" s="118"/>
      <c r="LGG377" s="118"/>
      <c r="LGK377" s="118"/>
      <c r="LGO377" s="118"/>
      <c r="LGS377" s="118"/>
      <c r="LGW377" s="118"/>
      <c r="LHA377" s="118"/>
      <c r="LHE377" s="118"/>
      <c r="LHI377" s="118"/>
      <c r="LHM377" s="118"/>
      <c r="LHQ377" s="118"/>
      <c r="LHU377" s="118"/>
      <c r="LHY377" s="118"/>
      <c r="LIC377" s="118"/>
      <c r="LIG377" s="118"/>
      <c r="LIK377" s="118"/>
      <c r="LIO377" s="118"/>
      <c r="LIS377" s="118"/>
      <c r="LIW377" s="118"/>
      <c r="LJA377" s="118"/>
      <c r="LJE377" s="118"/>
      <c r="LJI377" s="118"/>
      <c r="LJM377" s="118"/>
      <c r="LJQ377" s="118"/>
      <c r="LJU377" s="118"/>
      <c r="LJY377" s="118"/>
      <c r="LKC377" s="118"/>
      <c r="LKG377" s="118"/>
      <c r="LKK377" s="118"/>
      <c r="LKO377" s="118"/>
      <c r="LKS377" s="118"/>
      <c r="LKW377" s="118"/>
      <c r="LLA377" s="118"/>
      <c r="LLE377" s="118"/>
      <c r="LLI377" s="118"/>
      <c r="LLM377" s="118"/>
      <c r="LLQ377" s="118"/>
      <c r="LLU377" s="118"/>
      <c r="LLY377" s="118"/>
      <c r="LMC377" s="118"/>
      <c r="LMG377" s="118"/>
      <c r="LMK377" s="118"/>
      <c r="LMO377" s="118"/>
      <c r="LMS377" s="118"/>
      <c r="LMW377" s="118"/>
      <c r="LNA377" s="118"/>
      <c r="LNE377" s="118"/>
      <c r="LNI377" s="118"/>
      <c r="LNM377" s="118"/>
      <c r="LNQ377" s="118"/>
      <c r="LNU377" s="118"/>
      <c r="LNY377" s="118"/>
      <c r="LOC377" s="118"/>
      <c r="LOG377" s="118"/>
      <c r="LOK377" s="118"/>
      <c r="LOO377" s="118"/>
      <c r="LOS377" s="118"/>
      <c r="LOW377" s="118"/>
      <c r="LPA377" s="118"/>
      <c r="LPE377" s="118"/>
      <c r="LPI377" s="118"/>
      <c r="LPM377" s="118"/>
      <c r="LPQ377" s="118"/>
      <c r="LPU377" s="118"/>
      <c r="LPY377" s="118"/>
      <c r="LQC377" s="118"/>
      <c r="LQG377" s="118"/>
      <c r="LQK377" s="118"/>
      <c r="LQO377" s="118"/>
      <c r="LQS377" s="118"/>
      <c r="LQW377" s="118"/>
      <c r="LRA377" s="118"/>
      <c r="LRE377" s="118"/>
      <c r="LRI377" s="118"/>
      <c r="LRM377" s="118"/>
      <c r="LRQ377" s="118"/>
      <c r="LRU377" s="118"/>
      <c r="LRY377" s="118"/>
      <c r="LSC377" s="118"/>
      <c r="LSG377" s="118"/>
      <c r="LSK377" s="118"/>
      <c r="LSO377" s="118"/>
      <c r="LSS377" s="118"/>
      <c r="LSW377" s="118"/>
      <c r="LTA377" s="118"/>
      <c r="LTE377" s="118"/>
      <c r="LTI377" s="118"/>
      <c r="LTM377" s="118"/>
      <c r="LTQ377" s="118"/>
      <c r="LTU377" s="118"/>
      <c r="LTY377" s="118"/>
      <c r="LUC377" s="118"/>
      <c r="LUG377" s="118"/>
      <c r="LUK377" s="118"/>
      <c r="LUO377" s="118"/>
      <c r="LUS377" s="118"/>
      <c r="LUW377" s="118"/>
      <c r="LVA377" s="118"/>
      <c r="LVE377" s="118"/>
      <c r="LVI377" s="118"/>
      <c r="LVM377" s="118"/>
      <c r="LVQ377" s="118"/>
      <c r="LVU377" s="118"/>
      <c r="LVY377" s="118"/>
      <c r="LWC377" s="118"/>
      <c r="LWG377" s="118"/>
      <c r="LWK377" s="118"/>
      <c r="LWO377" s="118"/>
      <c r="LWS377" s="118"/>
      <c r="LWW377" s="118"/>
      <c r="LXA377" s="118"/>
      <c r="LXE377" s="118"/>
      <c r="LXI377" s="118"/>
      <c r="LXM377" s="118"/>
      <c r="LXQ377" s="118"/>
      <c r="LXU377" s="118"/>
      <c r="LXY377" s="118"/>
      <c r="LYC377" s="118"/>
      <c r="LYG377" s="118"/>
      <c r="LYK377" s="118"/>
      <c r="LYO377" s="118"/>
      <c r="LYS377" s="118"/>
      <c r="LYW377" s="118"/>
      <c r="LZA377" s="118"/>
      <c r="LZE377" s="118"/>
      <c r="LZI377" s="118"/>
      <c r="LZM377" s="118"/>
      <c r="LZQ377" s="118"/>
      <c r="LZU377" s="118"/>
      <c r="LZY377" s="118"/>
      <c r="MAC377" s="118"/>
      <c r="MAG377" s="118"/>
      <c r="MAK377" s="118"/>
      <c r="MAO377" s="118"/>
      <c r="MAS377" s="118"/>
      <c r="MAW377" s="118"/>
      <c r="MBA377" s="118"/>
      <c r="MBE377" s="118"/>
      <c r="MBI377" s="118"/>
      <c r="MBM377" s="118"/>
      <c r="MBQ377" s="118"/>
      <c r="MBU377" s="118"/>
      <c r="MBY377" s="118"/>
      <c r="MCC377" s="118"/>
      <c r="MCG377" s="118"/>
      <c r="MCK377" s="118"/>
      <c r="MCO377" s="118"/>
      <c r="MCS377" s="118"/>
      <c r="MCW377" s="118"/>
      <c r="MDA377" s="118"/>
      <c r="MDE377" s="118"/>
      <c r="MDI377" s="118"/>
      <c r="MDM377" s="118"/>
      <c r="MDQ377" s="118"/>
      <c r="MDU377" s="118"/>
      <c r="MDY377" s="118"/>
      <c r="MEC377" s="118"/>
      <c r="MEG377" s="118"/>
      <c r="MEK377" s="118"/>
      <c r="MEO377" s="118"/>
      <c r="MES377" s="118"/>
      <c r="MEW377" s="118"/>
      <c r="MFA377" s="118"/>
      <c r="MFE377" s="118"/>
      <c r="MFI377" s="118"/>
      <c r="MFM377" s="118"/>
      <c r="MFQ377" s="118"/>
      <c r="MFU377" s="118"/>
      <c r="MFY377" s="118"/>
      <c r="MGC377" s="118"/>
      <c r="MGG377" s="118"/>
      <c r="MGK377" s="118"/>
      <c r="MGO377" s="118"/>
      <c r="MGS377" s="118"/>
      <c r="MGW377" s="118"/>
      <c r="MHA377" s="118"/>
      <c r="MHE377" s="118"/>
      <c r="MHI377" s="118"/>
      <c r="MHM377" s="118"/>
      <c r="MHQ377" s="118"/>
      <c r="MHU377" s="118"/>
      <c r="MHY377" s="118"/>
      <c r="MIC377" s="118"/>
      <c r="MIG377" s="118"/>
      <c r="MIK377" s="118"/>
      <c r="MIO377" s="118"/>
      <c r="MIS377" s="118"/>
      <c r="MIW377" s="118"/>
      <c r="MJA377" s="118"/>
      <c r="MJE377" s="118"/>
      <c r="MJI377" s="118"/>
      <c r="MJM377" s="118"/>
      <c r="MJQ377" s="118"/>
      <c r="MJU377" s="118"/>
      <c r="MJY377" s="118"/>
      <c r="MKC377" s="118"/>
      <c r="MKG377" s="118"/>
      <c r="MKK377" s="118"/>
      <c r="MKO377" s="118"/>
      <c r="MKS377" s="118"/>
      <c r="MKW377" s="118"/>
      <c r="MLA377" s="118"/>
      <c r="MLE377" s="118"/>
      <c r="MLI377" s="118"/>
      <c r="MLM377" s="118"/>
      <c r="MLQ377" s="118"/>
      <c r="MLU377" s="118"/>
      <c r="MLY377" s="118"/>
      <c r="MMC377" s="118"/>
      <c r="MMG377" s="118"/>
      <c r="MMK377" s="118"/>
      <c r="MMO377" s="118"/>
      <c r="MMS377" s="118"/>
      <c r="MMW377" s="118"/>
      <c r="MNA377" s="118"/>
      <c r="MNE377" s="118"/>
      <c r="MNI377" s="118"/>
      <c r="MNM377" s="118"/>
      <c r="MNQ377" s="118"/>
      <c r="MNU377" s="118"/>
      <c r="MNY377" s="118"/>
      <c r="MOC377" s="118"/>
      <c r="MOG377" s="118"/>
      <c r="MOK377" s="118"/>
      <c r="MOO377" s="118"/>
      <c r="MOS377" s="118"/>
      <c r="MOW377" s="118"/>
      <c r="MPA377" s="118"/>
      <c r="MPE377" s="118"/>
      <c r="MPI377" s="118"/>
      <c r="MPM377" s="118"/>
      <c r="MPQ377" s="118"/>
      <c r="MPU377" s="118"/>
      <c r="MPY377" s="118"/>
      <c r="MQC377" s="118"/>
      <c r="MQG377" s="118"/>
      <c r="MQK377" s="118"/>
      <c r="MQO377" s="118"/>
      <c r="MQS377" s="118"/>
      <c r="MQW377" s="118"/>
      <c r="MRA377" s="118"/>
      <c r="MRE377" s="118"/>
      <c r="MRI377" s="118"/>
      <c r="MRM377" s="118"/>
      <c r="MRQ377" s="118"/>
      <c r="MRU377" s="118"/>
      <c r="MRY377" s="118"/>
      <c r="MSC377" s="118"/>
      <c r="MSG377" s="118"/>
      <c r="MSK377" s="118"/>
      <c r="MSO377" s="118"/>
      <c r="MSS377" s="118"/>
      <c r="MSW377" s="118"/>
      <c r="MTA377" s="118"/>
      <c r="MTE377" s="118"/>
      <c r="MTI377" s="118"/>
      <c r="MTM377" s="118"/>
      <c r="MTQ377" s="118"/>
      <c r="MTU377" s="118"/>
      <c r="MTY377" s="118"/>
      <c r="MUC377" s="118"/>
      <c r="MUG377" s="118"/>
      <c r="MUK377" s="118"/>
      <c r="MUO377" s="118"/>
      <c r="MUS377" s="118"/>
      <c r="MUW377" s="118"/>
      <c r="MVA377" s="118"/>
      <c r="MVE377" s="118"/>
      <c r="MVI377" s="118"/>
      <c r="MVM377" s="118"/>
      <c r="MVQ377" s="118"/>
      <c r="MVU377" s="118"/>
      <c r="MVY377" s="118"/>
      <c r="MWC377" s="118"/>
      <c r="MWG377" s="118"/>
      <c r="MWK377" s="118"/>
      <c r="MWO377" s="118"/>
      <c r="MWS377" s="118"/>
      <c r="MWW377" s="118"/>
      <c r="MXA377" s="118"/>
      <c r="MXE377" s="118"/>
      <c r="MXI377" s="118"/>
      <c r="MXM377" s="118"/>
      <c r="MXQ377" s="118"/>
      <c r="MXU377" s="118"/>
      <c r="MXY377" s="118"/>
      <c r="MYC377" s="118"/>
      <c r="MYG377" s="118"/>
      <c r="MYK377" s="118"/>
      <c r="MYO377" s="118"/>
      <c r="MYS377" s="118"/>
      <c r="MYW377" s="118"/>
      <c r="MZA377" s="118"/>
      <c r="MZE377" s="118"/>
      <c r="MZI377" s="118"/>
      <c r="MZM377" s="118"/>
      <c r="MZQ377" s="118"/>
      <c r="MZU377" s="118"/>
      <c r="MZY377" s="118"/>
      <c r="NAC377" s="118"/>
      <c r="NAG377" s="118"/>
      <c r="NAK377" s="118"/>
      <c r="NAO377" s="118"/>
      <c r="NAS377" s="118"/>
      <c r="NAW377" s="118"/>
      <c r="NBA377" s="118"/>
      <c r="NBE377" s="118"/>
      <c r="NBI377" s="118"/>
      <c r="NBM377" s="118"/>
      <c r="NBQ377" s="118"/>
      <c r="NBU377" s="118"/>
      <c r="NBY377" s="118"/>
      <c r="NCC377" s="118"/>
      <c r="NCG377" s="118"/>
      <c r="NCK377" s="118"/>
      <c r="NCO377" s="118"/>
      <c r="NCS377" s="118"/>
      <c r="NCW377" s="118"/>
      <c r="NDA377" s="118"/>
      <c r="NDE377" s="118"/>
      <c r="NDI377" s="118"/>
      <c r="NDM377" s="118"/>
      <c r="NDQ377" s="118"/>
      <c r="NDU377" s="118"/>
      <c r="NDY377" s="118"/>
      <c r="NEC377" s="118"/>
      <c r="NEG377" s="118"/>
      <c r="NEK377" s="118"/>
      <c r="NEO377" s="118"/>
      <c r="NES377" s="118"/>
      <c r="NEW377" s="118"/>
      <c r="NFA377" s="118"/>
      <c r="NFE377" s="118"/>
      <c r="NFI377" s="118"/>
      <c r="NFM377" s="118"/>
      <c r="NFQ377" s="118"/>
      <c r="NFU377" s="118"/>
      <c r="NFY377" s="118"/>
      <c r="NGC377" s="118"/>
      <c r="NGG377" s="118"/>
      <c r="NGK377" s="118"/>
      <c r="NGO377" s="118"/>
      <c r="NGS377" s="118"/>
      <c r="NGW377" s="118"/>
      <c r="NHA377" s="118"/>
      <c r="NHE377" s="118"/>
      <c r="NHI377" s="118"/>
      <c r="NHM377" s="118"/>
      <c r="NHQ377" s="118"/>
      <c r="NHU377" s="118"/>
      <c r="NHY377" s="118"/>
      <c r="NIC377" s="118"/>
      <c r="NIG377" s="118"/>
      <c r="NIK377" s="118"/>
      <c r="NIO377" s="118"/>
      <c r="NIS377" s="118"/>
      <c r="NIW377" s="118"/>
      <c r="NJA377" s="118"/>
      <c r="NJE377" s="118"/>
      <c r="NJI377" s="118"/>
      <c r="NJM377" s="118"/>
      <c r="NJQ377" s="118"/>
      <c r="NJU377" s="118"/>
      <c r="NJY377" s="118"/>
      <c r="NKC377" s="118"/>
      <c r="NKG377" s="118"/>
      <c r="NKK377" s="118"/>
      <c r="NKO377" s="118"/>
      <c r="NKS377" s="118"/>
      <c r="NKW377" s="118"/>
      <c r="NLA377" s="118"/>
      <c r="NLE377" s="118"/>
      <c r="NLI377" s="118"/>
      <c r="NLM377" s="118"/>
      <c r="NLQ377" s="118"/>
      <c r="NLU377" s="118"/>
      <c r="NLY377" s="118"/>
      <c r="NMC377" s="118"/>
      <c r="NMG377" s="118"/>
      <c r="NMK377" s="118"/>
      <c r="NMO377" s="118"/>
      <c r="NMS377" s="118"/>
      <c r="NMW377" s="118"/>
      <c r="NNA377" s="118"/>
      <c r="NNE377" s="118"/>
      <c r="NNI377" s="118"/>
      <c r="NNM377" s="118"/>
      <c r="NNQ377" s="118"/>
      <c r="NNU377" s="118"/>
      <c r="NNY377" s="118"/>
      <c r="NOC377" s="118"/>
      <c r="NOG377" s="118"/>
      <c r="NOK377" s="118"/>
      <c r="NOO377" s="118"/>
      <c r="NOS377" s="118"/>
      <c r="NOW377" s="118"/>
      <c r="NPA377" s="118"/>
      <c r="NPE377" s="118"/>
      <c r="NPI377" s="118"/>
      <c r="NPM377" s="118"/>
      <c r="NPQ377" s="118"/>
      <c r="NPU377" s="118"/>
      <c r="NPY377" s="118"/>
      <c r="NQC377" s="118"/>
      <c r="NQG377" s="118"/>
      <c r="NQK377" s="118"/>
      <c r="NQO377" s="118"/>
      <c r="NQS377" s="118"/>
      <c r="NQW377" s="118"/>
      <c r="NRA377" s="118"/>
      <c r="NRE377" s="118"/>
      <c r="NRI377" s="118"/>
      <c r="NRM377" s="118"/>
      <c r="NRQ377" s="118"/>
      <c r="NRU377" s="118"/>
      <c r="NRY377" s="118"/>
      <c r="NSC377" s="118"/>
      <c r="NSG377" s="118"/>
      <c r="NSK377" s="118"/>
      <c r="NSO377" s="118"/>
      <c r="NSS377" s="118"/>
      <c r="NSW377" s="118"/>
      <c r="NTA377" s="118"/>
      <c r="NTE377" s="118"/>
      <c r="NTI377" s="118"/>
      <c r="NTM377" s="118"/>
      <c r="NTQ377" s="118"/>
      <c r="NTU377" s="118"/>
      <c r="NTY377" s="118"/>
      <c r="NUC377" s="118"/>
      <c r="NUG377" s="118"/>
      <c r="NUK377" s="118"/>
      <c r="NUO377" s="118"/>
      <c r="NUS377" s="118"/>
      <c r="NUW377" s="118"/>
      <c r="NVA377" s="118"/>
      <c r="NVE377" s="118"/>
      <c r="NVI377" s="118"/>
      <c r="NVM377" s="118"/>
      <c r="NVQ377" s="118"/>
      <c r="NVU377" s="118"/>
      <c r="NVY377" s="118"/>
      <c r="NWC377" s="118"/>
      <c r="NWG377" s="118"/>
      <c r="NWK377" s="118"/>
      <c r="NWO377" s="118"/>
      <c r="NWS377" s="118"/>
      <c r="NWW377" s="118"/>
      <c r="NXA377" s="118"/>
      <c r="NXE377" s="118"/>
      <c r="NXI377" s="118"/>
      <c r="NXM377" s="118"/>
      <c r="NXQ377" s="118"/>
      <c r="NXU377" s="118"/>
      <c r="NXY377" s="118"/>
      <c r="NYC377" s="118"/>
      <c r="NYG377" s="118"/>
      <c r="NYK377" s="118"/>
      <c r="NYO377" s="118"/>
      <c r="NYS377" s="118"/>
      <c r="NYW377" s="118"/>
      <c r="NZA377" s="118"/>
      <c r="NZE377" s="118"/>
      <c r="NZI377" s="118"/>
      <c r="NZM377" s="118"/>
      <c r="NZQ377" s="118"/>
      <c r="NZU377" s="118"/>
      <c r="NZY377" s="118"/>
      <c r="OAC377" s="118"/>
      <c r="OAG377" s="118"/>
      <c r="OAK377" s="118"/>
      <c r="OAO377" s="118"/>
      <c r="OAS377" s="118"/>
      <c r="OAW377" s="118"/>
      <c r="OBA377" s="118"/>
      <c r="OBE377" s="118"/>
      <c r="OBI377" s="118"/>
      <c r="OBM377" s="118"/>
      <c r="OBQ377" s="118"/>
      <c r="OBU377" s="118"/>
      <c r="OBY377" s="118"/>
      <c r="OCC377" s="118"/>
      <c r="OCG377" s="118"/>
      <c r="OCK377" s="118"/>
      <c r="OCO377" s="118"/>
      <c r="OCS377" s="118"/>
      <c r="OCW377" s="118"/>
      <c r="ODA377" s="118"/>
      <c r="ODE377" s="118"/>
      <c r="ODI377" s="118"/>
      <c r="ODM377" s="118"/>
      <c r="ODQ377" s="118"/>
      <c r="ODU377" s="118"/>
      <c r="ODY377" s="118"/>
      <c r="OEC377" s="118"/>
      <c r="OEG377" s="118"/>
      <c r="OEK377" s="118"/>
      <c r="OEO377" s="118"/>
      <c r="OES377" s="118"/>
      <c r="OEW377" s="118"/>
      <c r="OFA377" s="118"/>
      <c r="OFE377" s="118"/>
      <c r="OFI377" s="118"/>
      <c r="OFM377" s="118"/>
      <c r="OFQ377" s="118"/>
      <c r="OFU377" s="118"/>
      <c r="OFY377" s="118"/>
      <c r="OGC377" s="118"/>
      <c r="OGG377" s="118"/>
      <c r="OGK377" s="118"/>
      <c r="OGO377" s="118"/>
      <c r="OGS377" s="118"/>
      <c r="OGW377" s="118"/>
      <c r="OHA377" s="118"/>
      <c r="OHE377" s="118"/>
      <c r="OHI377" s="118"/>
      <c r="OHM377" s="118"/>
      <c r="OHQ377" s="118"/>
      <c r="OHU377" s="118"/>
      <c r="OHY377" s="118"/>
      <c r="OIC377" s="118"/>
      <c r="OIG377" s="118"/>
      <c r="OIK377" s="118"/>
      <c r="OIO377" s="118"/>
      <c r="OIS377" s="118"/>
      <c r="OIW377" s="118"/>
      <c r="OJA377" s="118"/>
      <c r="OJE377" s="118"/>
      <c r="OJI377" s="118"/>
      <c r="OJM377" s="118"/>
      <c r="OJQ377" s="118"/>
      <c r="OJU377" s="118"/>
      <c r="OJY377" s="118"/>
      <c r="OKC377" s="118"/>
      <c r="OKG377" s="118"/>
      <c r="OKK377" s="118"/>
      <c r="OKO377" s="118"/>
      <c r="OKS377" s="118"/>
      <c r="OKW377" s="118"/>
      <c r="OLA377" s="118"/>
      <c r="OLE377" s="118"/>
      <c r="OLI377" s="118"/>
      <c r="OLM377" s="118"/>
      <c r="OLQ377" s="118"/>
      <c r="OLU377" s="118"/>
      <c r="OLY377" s="118"/>
      <c r="OMC377" s="118"/>
      <c r="OMG377" s="118"/>
      <c r="OMK377" s="118"/>
      <c r="OMO377" s="118"/>
      <c r="OMS377" s="118"/>
      <c r="OMW377" s="118"/>
      <c r="ONA377" s="118"/>
      <c r="ONE377" s="118"/>
      <c r="ONI377" s="118"/>
      <c r="ONM377" s="118"/>
      <c r="ONQ377" s="118"/>
      <c r="ONU377" s="118"/>
      <c r="ONY377" s="118"/>
      <c r="OOC377" s="118"/>
      <c r="OOG377" s="118"/>
      <c r="OOK377" s="118"/>
      <c r="OOO377" s="118"/>
      <c r="OOS377" s="118"/>
      <c r="OOW377" s="118"/>
      <c r="OPA377" s="118"/>
      <c r="OPE377" s="118"/>
      <c r="OPI377" s="118"/>
      <c r="OPM377" s="118"/>
      <c r="OPQ377" s="118"/>
      <c r="OPU377" s="118"/>
      <c r="OPY377" s="118"/>
      <c r="OQC377" s="118"/>
      <c r="OQG377" s="118"/>
      <c r="OQK377" s="118"/>
      <c r="OQO377" s="118"/>
      <c r="OQS377" s="118"/>
      <c r="OQW377" s="118"/>
      <c r="ORA377" s="118"/>
      <c r="ORE377" s="118"/>
      <c r="ORI377" s="118"/>
      <c r="ORM377" s="118"/>
      <c r="ORQ377" s="118"/>
      <c r="ORU377" s="118"/>
      <c r="ORY377" s="118"/>
      <c r="OSC377" s="118"/>
      <c r="OSG377" s="118"/>
      <c r="OSK377" s="118"/>
      <c r="OSO377" s="118"/>
      <c r="OSS377" s="118"/>
      <c r="OSW377" s="118"/>
      <c r="OTA377" s="118"/>
      <c r="OTE377" s="118"/>
      <c r="OTI377" s="118"/>
      <c r="OTM377" s="118"/>
      <c r="OTQ377" s="118"/>
      <c r="OTU377" s="118"/>
      <c r="OTY377" s="118"/>
      <c r="OUC377" s="118"/>
      <c r="OUG377" s="118"/>
      <c r="OUK377" s="118"/>
      <c r="OUO377" s="118"/>
      <c r="OUS377" s="118"/>
      <c r="OUW377" s="118"/>
      <c r="OVA377" s="118"/>
      <c r="OVE377" s="118"/>
      <c r="OVI377" s="118"/>
      <c r="OVM377" s="118"/>
      <c r="OVQ377" s="118"/>
      <c r="OVU377" s="118"/>
      <c r="OVY377" s="118"/>
      <c r="OWC377" s="118"/>
      <c r="OWG377" s="118"/>
      <c r="OWK377" s="118"/>
      <c r="OWO377" s="118"/>
      <c r="OWS377" s="118"/>
      <c r="OWW377" s="118"/>
      <c r="OXA377" s="118"/>
      <c r="OXE377" s="118"/>
      <c r="OXI377" s="118"/>
      <c r="OXM377" s="118"/>
      <c r="OXQ377" s="118"/>
      <c r="OXU377" s="118"/>
      <c r="OXY377" s="118"/>
      <c r="OYC377" s="118"/>
      <c r="OYG377" s="118"/>
      <c r="OYK377" s="118"/>
      <c r="OYO377" s="118"/>
      <c r="OYS377" s="118"/>
      <c r="OYW377" s="118"/>
      <c r="OZA377" s="118"/>
      <c r="OZE377" s="118"/>
      <c r="OZI377" s="118"/>
      <c r="OZM377" s="118"/>
      <c r="OZQ377" s="118"/>
      <c r="OZU377" s="118"/>
      <c r="OZY377" s="118"/>
      <c r="PAC377" s="118"/>
      <c r="PAG377" s="118"/>
      <c r="PAK377" s="118"/>
      <c r="PAO377" s="118"/>
      <c r="PAS377" s="118"/>
      <c r="PAW377" s="118"/>
      <c r="PBA377" s="118"/>
      <c r="PBE377" s="118"/>
      <c r="PBI377" s="118"/>
      <c r="PBM377" s="118"/>
      <c r="PBQ377" s="118"/>
      <c r="PBU377" s="118"/>
      <c r="PBY377" s="118"/>
      <c r="PCC377" s="118"/>
      <c r="PCG377" s="118"/>
      <c r="PCK377" s="118"/>
      <c r="PCO377" s="118"/>
      <c r="PCS377" s="118"/>
      <c r="PCW377" s="118"/>
      <c r="PDA377" s="118"/>
      <c r="PDE377" s="118"/>
      <c r="PDI377" s="118"/>
      <c r="PDM377" s="118"/>
      <c r="PDQ377" s="118"/>
      <c r="PDU377" s="118"/>
      <c r="PDY377" s="118"/>
      <c r="PEC377" s="118"/>
      <c r="PEG377" s="118"/>
      <c r="PEK377" s="118"/>
      <c r="PEO377" s="118"/>
      <c r="PES377" s="118"/>
      <c r="PEW377" s="118"/>
      <c r="PFA377" s="118"/>
      <c r="PFE377" s="118"/>
      <c r="PFI377" s="118"/>
      <c r="PFM377" s="118"/>
      <c r="PFQ377" s="118"/>
      <c r="PFU377" s="118"/>
      <c r="PFY377" s="118"/>
      <c r="PGC377" s="118"/>
      <c r="PGG377" s="118"/>
      <c r="PGK377" s="118"/>
      <c r="PGO377" s="118"/>
      <c r="PGS377" s="118"/>
      <c r="PGW377" s="118"/>
      <c r="PHA377" s="118"/>
      <c r="PHE377" s="118"/>
      <c r="PHI377" s="118"/>
      <c r="PHM377" s="118"/>
      <c r="PHQ377" s="118"/>
      <c r="PHU377" s="118"/>
      <c r="PHY377" s="118"/>
      <c r="PIC377" s="118"/>
      <c r="PIG377" s="118"/>
      <c r="PIK377" s="118"/>
      <c r="PIO377" s="118"/>
      <c r="PIS377" s="118"/>
      <c r="PIW377" s="118"/>
      <c r="PJA377" s="118"/>
      <c r="PJE377" s="118"/>
      <c r="PJI377" s="118"/>
      <c r="PJM377" s="118"/>
      <c r="PJQ377" s="118"/>
      <c r="PJU377" s="118"/>
      <c r="PJY377" s="118"/>
      <c r="PKC377" s="118"/>
      <c r="PKG377" s="118"/>
      <c r="PKK377" s="118"/>
      <c r="PKO377" s="118"/>
      <c r="PKS377" s="118"/>
      <c r="PKW377" s="118"/>
      <c r="PLA377" s="118"/>
      <c r="PLE377" s="118"/>
      <c r="PLI377" s="118"/>
      <c r="PLM377" s="118"/>
      <c r="PLQ377" s="118"/>
      <c r="PLU377" s="118"/>
      <c r="PLY377" s="118"/>
      <c r="PMC377" s="118"/>
      <c r="PMG377" s="118"/>
      <c r="PMK377" s="118"/>
      <c r="PMO377" s="118"/>
      <c r="PMS377" s="118"/>
      <c r="PMW377" s="118"/>
      <c r="PNA377" s="118"/>
      <c r="PNE377" s="118"/>
      <c r="PNI377" s="118"/>
      <c r="PNM377" s="118"/>
      <c r="PNQ377" s="118"/>
      <c r="PNU377" s="118"/>
      <c r="PNY377" s="118"/>
      <c r="POC377" s="118"/>
      <c r="POG377" s="118"/>
      <c r="POK377" s="118"/>
      <c r="POO377" s="118"/>
      <c r="POS377" s="118"/>
      <c r="POW377" s="118"/>
      <c r="PPA377" s="118"/>
      <c r="PPE377" s="118"/>
      <c r="PPI377" s="118"/>
      <c r="PPM377" s="118"/>
      <c r="PPQ377" s="118"/>
      <c r="PPU377" s="118"/>
      <c r="PPY377" s="118"/>
      <c r="PQC377" s="118"/>
      <c r="PQG377" s="118"/>
      <c r="PQK377" s="118"/>
      <c r="PQO377" s="118"/>
      <c r="PQS377" s="118"/>
      <c r="PQW377" s="118"/>
      <c r="PRA377" s="118"/>
      <c r="PRE377" s="118"/>
      <c r="PRI377" s="118"/>
      <c r="PRM377" s="118"/>
      <c r="PRQ377" s="118"/>
      <c r="PRU377" s="118"/>
      <c r="PRY377" s="118"/>
      <c r="PSC377" s="118"/>
      <c r="PSG377" s="118"/>
      <c r="PSK377" s="118"/>
      <c r="PSO377" s="118"/>
      <c r="PSS377" s="118"/>
      <c r="PSW377" s="118"/>
      <c r="PTA377" s="118"/>
      <c r="PTE377" s="118"/>
      <c r="PTI377" s="118"/>
      <c r="PTM377" s="118"/>
      <c r="PTQ377" s="118"/>
      <c r="PTU377" s="118"/>
      <c r="PTY377" s="118"/>
      <c r="PUC377" s="118"/>
      <c r="PUG377" s="118"/>
      <c r="PUK377" s="118"/>
      <c r="PUO377" s="118"/>
      <c r="PUS377" s="118"/>
      <c r="PUW377" s="118"/>
      <c r="PVA377" s="118"/>
      <c r="PVE377" s="118"/>
      <c r="PVI377" s="118"/>
      <c r="PVM377" s="118"/>
      <c r="PVQ377" s="118"/>
      <c r="PVU377" s="118"/>
      <c r="PVY377" s="118"/>
      <c r="PWC377" s="118"/>
      <c r="PWG377" s="118"/>
      <c r="PWK377" s="118"/>
      <c r="PWO377" s="118"/>
      <c r="PWS377" s="118"/>
      <c r="PWW377" s="118"/>
      <c r="PXA377" s="118"/>
      <c r="PXE377" s="118"/>
      <c r="PXI377" s="118"/>
      <c r="PXM377" s="118"/>
      <c r="PXQ377" s="118"/>
      <c r="PXU377" s="118"/>
      <c r="PXY377" s="118"/>
      <c r="PYC377" s="118"/>
      <c r="PYG377" s="118"/>
      <c r="PYK377" s="118"/>
      <c r="PYO377" s="118"/>
      <c r="PYS377" s="118"/>
      <c r="PYW377" s="118"/>
      <c r="PZA377" s="118"/>
      <c r="PZE377" s="118"/>
      <c r="PZI377" s="118"/>
      <c r="PZM377" s="118"/>
      <c r="PZQ377" s="118"/>
      <c r="PZU377" s="118"/>
      <c r="PZY377" s="118"/>
      <c r="QAC377" s="118"/>
      <c r="QAG377" s="118"/>
      <c r="QAK377" s="118"/>
      <c r="QAO377" s="118"/>
      <c r="QAS377" s="118"/>
      <c r="QAW377" s="118"/>
      <c r="QBA377" s="118"/>
      <c r="QBE377" s="118"/>
      <c r="QBI377" s="118"/>
      <c r="QBM377" s="118"/>
      <c r="QBQ377" s="118"/>
      <c r="QBU377" s="118"/>
      <c r="QBY377" s="118"/>
      <c r="QCC377" s="118"/>
      <c r="QCG377" s="118"/>
      <c r="QCK377" s="118"/>
      <c r="QCO377" s="118"/>
      <c r="QCS377" s="118"/>
      <c r="QCW377" s="118"/>
      <c r="QDA377" s="118"/>
      <c r="QDE377" s="118"/>
      <c r="QDI377" s="118"/>
      <c r="QDM377" s="118"/>
      <c r="QDQ377" s="118"/>
      <c r="QDU377" s="118"/>
      <c r="QDY377" s="118"/>
      <c r="QEC377" s="118"/>
      <c r="QEG377" s="118"/>
      <c r="QEK377" s="118"/>
      <c r="QEO377" s="118"/>
      <c r="QES377" s="118"/>
      <c r="QEW377" s="118"/>
      <c r="QFA377" s="118"/>
      <c r="QFE377" s="118"/>
      <c r="QFI377" s="118"/>
      <c r="QFM377" s="118"/>
      <c r="QFQ377" s="118"/>
      <c r="QFU377" s="118"/>
      <c r="QFY377" s="118"/>
      <c r="QGC377" s="118"/>
      <c r="QGG377" s="118"/>
      <c r="QGK377" s="118"/>
      <c r="QGO377" s="118"/>
      <c r="QGS377" s="118"/>
      <c r="QGW377" s="118"/>
      <c r="QHA377" s="118"/>
      <c r="QHE377" s="118"/>
      <c r="QHI377" s="118"/>
      <c r="QHM377" s="118"/>
      <c r="QHQ377" s="118"/>
      <c r="QHU377" s="118"/>
      <c r="QHY377" s="118"/>
      <c r="QIC377" s="118"/>
      <c r="QIG377" s="118"/>
      <c r="QIK377" s="118"/>
      <c r="QIO377" s="118"/>
      <c r="QIS377" s="118"/>
      <c r="QIW377" s="118"/>
      <c r="QJA377" s="118"/>
      <c r="QJE377" s="118"/>
      <c r="QJI377" s="118"/>
      <c r="QJM377" s="118"/>
      <c r="QJQ377" s="118"/>
      <c r="QJU377" s="118"/>
      <c r="QJY377" s="118"/>
      <c r="QKC377" s="118"/>
      <c r="QKG377" s="118"/>
      <c r="QKK377" s="118"/>
      <c r="QKO377" s="118"/>
      <c r="QKS377" s="118"/>
      <c r="QKW377" s="118"/>
      <c r="QLA377" s="118"/>
      <c r="QLE377" s="118"/>
      <c r="QLI377" s="118"/>
      <c r="QLM377" s="118"/>
      <c r="QLQ377" s="118"/>
      <c r="QLU377" s="118"/>
      <c r="QLY377" s="118"/>
      <c r="QMC377" s="118"/>
      <c r="QMG377" s="118"/>
      <c r="QMK377" s="118"/>
      <c r="QMO377" s="118"/>
      <c r="QMS377" s="118"/>
      <c r="QMW377" s="118"/>
      <c r="QNA377" s="118"/>
      <c r="QNE377" s="118"/>
      <c r="QNI377" s="118"/>
      <c r="QNM377" s="118"/>
      <c r="QNQ377" s="118"/>
      <c r="QNU377" s="118"/>
      <c r="QNY377" s="118"/>
      <c r="QOC377" s="118"/>
      <c r="QOG377" s="118"/>
      <c r="QOK377" s="118"/>
      <c r="QOO377" s="118"/>
      <c r="QOS377" s="118"/>
      <c r="QOW377" s="118"/>
      <c r="QPA377" s="118"/>
      <c r="QPE377" s="118"/>
      <c r="QPI377" s="118"/>
      <c r="QPM377" s="118"/>
      <c r="QPQ377" s="118"/>
      <c r="QPU377" s="118"/>
      <c r="QPY377" s="118"/>
      <c r="QQC377" s="118"/>
      <c r="QQG377" s="118"/>
      <c r="QQK377" s="118"/>
      <c r="QQO377" s="118"/>
      <c r="QQS377" s="118"/>
      <c r="QQW377" s="118"/>
      <c r="QRA377" s="118"/>
      <c r="QRE377" s="118"/>
      <c r="QRI377" s="118"/>
      <c r="QRM377" s="118"/>
      <c r="QRQ377" s="118"/>
      <c r="QRU377" s="118"/>
      <c r="QRY377" s="118"/>
      <c r="QSC377" s="118"/>
      <c r="QSG377" s="118"/>
      <c r="QSK377" s="118"/>
      <c r="QSO377" s="118"/>
      <c r="QSS377" s="118"/>
      <c r="QSW377" s="118"/>
      <c r="QTA377" s="118"/>
      <c r="QTE377" s="118"/>
      <c r="QTI377" s="118"/>
      <c r="QTM377" s="118"/>
      <c r="QTQ377" s="118"/>
      <c r="QTU377" s="118"/>
      <c r="QTY377" s="118"/>
      <c r="QUC377" s="118"/>
      <c r="QUG377" s="118"/>
      <c r="QUK377" s="118"/>
      <c r="QUO377" s="118"/>
      <c r="QUS377" s="118"/>
      <c r="QUW377" s="118"/>
      <c r="QVA377" s="118"/>
      <c r="QVE377" s="118"/>
      <c r="QVI377" s="118"/>
      <c r="QVM377" s="118"/>
      <c r="QVQ377" s="118"/>
      <c r="QVU377" s="118"/>
      <c r="QVY377" s="118"/>
      <c r="QWC377" s="118"/>
      <c r="QWG377" s="118"/>
      <c r="QWK377" s="118"/>
      <c r="QWO377" s="118"/>
      <c r="QWS377" s="118"/>
      <c r="QWW377" s="118"/>
      <c r="QXA377" s="118"/>
      <c r="QXE377" s="118"/>
      <c r="QXI377" s="118"/>
      <c r="QXM377" s="118"/>
      <c r="QXQ377" s="118"/>
      <c r="QXU377" s="118"/>
      <c r="QXY377" s="118"/>
      <c r="QYC377" s="118"/>
      <c r="QYG377" s="118"/>
      <c r="QYK377" s="118"/>
      <c r="QYO377" s="118"/>
      <c r="QYS377" s="118"/>
      <c r="QYW377" s="118"/>
      <c r="QZA377" s="118"/>
      <c r="QZE377" s="118"/>
      <c r="QZI377" s="118"/>
      <c r="QZM377" s="118"/>
      <c r="QZQ377" s="118"/>
      <c r="QZU377" s="118"/>
      <c r="QZY377" s="118"/>
      <c r="RAC377" s="118"/>
      <c r="RAG377" s="118"/>
      <c r="RAK377" s="118"/>
      <c r="RAO377" s="118"/>
      <c r="RAS377" s="118"/>
      <c r="RAW377" s="118"/>
      <c r="RBA377" s="118"/>
      <c r="RBE377" s="118"/>
      <c r="RBI377" s="118"/>
      <c r="RBM377" s="118"/>
      <c r="RBQ377" s="118"/>
      <c r="RBU377" s="118"/>
      <c r="RBY377" s="118"/>
      <c r="RCC377" s="118"/>
      <c r="RCG377" s="118"/>
      <c r="RCK377" s="118"/>
      <c r="RCO377" s="118"/>
      <c r="RCS377" s="118"/>
      <c r="RCW377" s="118"/>
      <c r="RDA377" s="118"/>
      <c r="RDE377" s="118"/>
      <c r="RDI377" s="118"/>
      <c r="RDM377" s="118"/>
      <c r="RDQ377" s="118"/>
      <c r="RDU377" s="118"/>
      <c r="RDY377" s="118"/>
      <c r="REC377" s="118"/>
      <c r="REG377" s="118"/>
      <c r="REK377" s="118"/>
      <c r="REO377" s="118"/>
      <c r="RES377" s="118"/>
      <c r="REW377" s="118"/>
      <c r="RFA377" s="118"/>
      <c r="RFE377" s="118"/>
      <c r="RFI377" s="118"/>
      <c r="RFM377" s="118"/>
      <c r="RFQ377" s="118"/>
      <c r="RFU377" s="118"/>
      <c r="RFY377" s="118"/>
      <c r="RGC377" s="118"/>
      <c r="RGG377" s="118"/>
      <c r="RGK377" s="118"/>
      <c r="RGO377" s="118"/>
      <c r="RGS377" s="118"/>
      <c r="RGW377" s="118"/>
      <c r="RHA377" s="118"/>
      <c r="RHE377" s="118"/>
      <c r="RHI377" s="118"/>
      <c r="RHM377" s="118"/>
      <c r="RHQ377" s="118"/>
      <c r="RHU377" s="118"/>
      <c r="RHY377" s="118"/>
      <c r="RIC377" s="118"/>
      <c r="RIG377" s="118"/>
      <c r="RIK377" s="118"/>
      <c r="RIO377" s="118"/>
      <c r="RIS377" s="118"/>
      <c r="RIW377" s="118"/>
      <c r="RJA377" s="118"/>
      <c r="RJE377" s="118"/>
      <c r="RJI377" s="118"/>
      <c r="RJM377" s="118"/>
      <c r="RJQ377" s="118"/>
      <c r="RJU377" s="118"/>
      <c r="RJY377" s="118"/>
      <c r="RKC377" s="118"/>
      <c r="RKG377" s="118"/>
      <c r="RKK377" s="118"/>
      <c r="RKO377" s="118"/>
      <c r="RKS377" s="118"/>
      <c r="RKW377" s="118"/>
      <c r="RLA377" s="118"/>
      <c r="RLE377" s="118"/>
      <c r="RLI377" s="118"/>
      <c r="RLM377" s="118"/>
      <c r="RLQ377" s="118"/>
      <c r="RLU377" s="118"/>
      <c r="RLY377" s="118"/>
      <c r="RMC377" s="118"/>
      <c r="RMG377" s="118"/>
      <c r="RMK377" s="118"/>
      <c r="RMO377" s="118"/>
      <c r="RMS377" s="118"/>
      <c r="RMW377" s="118"/>
      <c r="RNA377" s="118"/>
      <c r="RNE377" s="118"/>
      <c r="RNI377" s="118"/>
      <c r="RNM377" s="118"/>
      <c r="RNQ377" s="118"/>
      <c r="RNU377" s="118"/>
      <c r="RNY377" s="118"/>
      <c r="ROC377" s="118"/>
      <c r="ROG377" s="118"/>
      <c r="ROK377" s="118"/>
      <c r="ROO377" s="118"/>
      <c r="ROS377" s="118"/>
      <c r="ROW377" s="118"/>
      <c r="RPA377" s="118"/>
      <c r="RPE377" s="118"/>
      <c r="RPI377" s="118"/>
      <c r="RPM377" s="118"/>
      <c r="RPQ377" s="118"/>
      <c r="RPU377" s="118"/>
      <c r="RPY377" s="118"/>
      <c r="RQC377" s="118"/>
      <c r="RQG377" s="118"/>
      <c r="RQK377" s="118"/>
      <c r="RQO377" s="118"/>
      <c r="RQS377" s="118"/>
      <c r="RQW377" s="118"/>
      <c r="RRA377" s="118"/>
      <c r="RRE377" s="118"/>
      <c r="RRI377" s="118"/>
      <c r="RRM377" s="118"/>
      <c r="RRQ377" s="118"/>
      <c r="RRU377" s="118"/>
      <c r="RRY377" s="118"/>
      <c r="RSC377" s="118"/>
      <c r="RSG377" s="118"/>
      <c r="RSK377" s="118"/>
      <c r="RSO377" s="118"/>
      <c r="RSS377" s="118"/>
      <c r="RSW377" s="118"/>
      <c r="RTA377" s="118"/>
      <c r="RTE377" s="118"/>
      <c r="RTI377" s="118"/>
      <c r="RTM377" s="118"/>
      <c r="RTQ377" s="118"/>
      <c r="RTU377" s="118"/>
      <c r="RTY377" s="118"/>
      <c r="RUC377" s="118"/>
      <c r="RUG377" s="118"/>
      <c r="RUK377" s="118"/>
      <c r="RUO377" s="118"/>
      <c r="RUS377" s="118"/>
      <c r="RUW377" s="118"/>
      <c r="RVA377" s="118"/>
      <c r="RVE377" s="118"/>
      <c r="RVI377" s="118"/>
      <c r="RVM377" s="118"/>
      <c r="RVQ377" s="118"/>
      <c r="RVU377" s="118"/>
      <c r="RVY377" s="118"/>
      <c r="RWC377" s="118"/>
      <c r="RWG377" s="118"/>
      <c r="RWK377" s="118"/>
      <c r="RWO377" s="118"/>
      <c r="RWS377" s="118"/>
      <c r="RWW377" s="118"/>
      <c r="RXA377" s="118"/>
      <c r="RXE377" s="118"/>
      <c r="RXI377" s="118"/>
      <c r="RXM377" s="118"/>
      <c r="RXQ377" s="118"/>
      <c r="RXU377" s="118"/>
      <c r="RXY377" s="118"/>
      <c r="RYC377" s="118"/>
      <c r="RYG377" s="118"/>
      <c r="RYK377" s="118"/>
      <c r="RYO377" s="118"/>
      <c r="RYS377" s="118"/>
      <c r="RYW377" s="118"/>
      <c r="RZA377" s="118"/>
      <c r="RZE377" s="118"/>
      <c r="RZI377" s="118"/>
      <c r="RZM377" s="118"/>
      <c r="RZQ377" s="118"/>
      <c r="RZU377" s="118"/>
      <c r="RZY377" s="118"/>
      <c r="SAC377" s="118"/>
      <c r="SAG377" s="118"/>
      <c r="SAK377" s="118"/>
      <c r="SAO377" s="118"/>
      <c r="SAS377" s="118"/>
      <c r="SAW377" s="118"/>
      <c r="SBA377" s="118"/>
      <c r="SBE377" s="118"/>
      <c r="SBI377" s="118"/>
      <c r="SBM377" s="118"/>
      <c r="SBQ377" s="118"/>
      <c r="SBU377" s="118"/>
      <c r="SBY377" s="118"/>
      <c r="SCC377" s="118"/>
      <c r="SCG377" s="118"/>
      <c r="SCK377" s="118"/>
      <c r="SCO377" s="118"/>
      <c r="SCS377" s="118"/>
      <c r="SCW377" s="118"/>
      <c r="SDA377" s="118"/>
      <c r="SDE377" s="118"/>
      <c r="SDI377" s="118"/>
      <c r="SDM377" s="118"/>
      <c r="SDQ377" s="118"/>
      <c r="SDU377" s="118"/>
      <c r="SDY377" s="118"/>
      <c r="SEC377" s="118"/>
      <c r="SEG377" s="118"/>
      <c r="SEK377" s="118"/>
      <c r="SEO377" s="118"/>
      <c r="SES377" s="118"/>
      <c r="SEW377" s="118"/>
      <c r="SFA377" s="118"/>
      <c r="SFE377" s="118"/>
      <c r="SFI377" s="118"/>
      <c r="SFM377" s="118"/>
      <c r="SFQ377" s="118"/>
      <c r="SFU377" s="118"/>
      <c r="SFY377" s="118"/>
      <c r="SGC377" s="118"/>
      <c r="SGG377" s="118"/>
      <c r="SGK377" s="118"/>
      <c r="SGO377" s="118"/>
      <c r="SGS377" s="118"/>
      <c r="SGW377" s="118"/>
      <c r="SHA377" s="118"/>
      <c r="SHE377" s="118"/>
      <c r="SHI377" s="118"/>
      <c r="SHM377" s="118"/>
      <c r="SHQ377" s="118"/>
      <c r="SHU377" s="118"/>
      <c r="SHY377" s="118"/>
      <c r="SIC377" s="118"/>
      <c r="SIG377" s="118"/>
      <c r="SIK377" s="118"/>
      <c r="SIO377" s="118"/>
      <c r="SIS377" s="118"/>
      <c r="SIW377" s="118"/>
      <c r="SJA377" s="118"/>
      <c r="SJE377" s="118"/>
      <c r="SJI377" s="118"/>
      <c r="SJM377" s="118"/>
      <c r="SJQ377" s="118"/>
      <c r="SJU377" s="118"/>
      <c r="SJY377" s="118"/>
      <c r="SKC377" s="118"/>
      <c r="SKG377" s="118"/>
      <c r="SKK377" s="118"/>
      <c r="SKO377" s="118"/>
      <c r="SKS377" s="118"/>
      <c r="SKW377" s="118"/>
      <c r="SLA377" s="118"/>
      <c r="SLE377" s="118"/>
      <c r="SLI377" s="118"/>
      <c r="SLM377" s="118"/>
      <c r="SLQ377" s="118"/>
      <c r="SLU377" s="118"/>
      <c r="SLY377" s="118"/>
      <c r="SMC377" s="118"/>
      <c r="SMG377" s="118"/>
      <c r="SMK377" s="118"/>
      <c r="SMO377" s="118"/>
      <c r="SMS377" s="118"/>
      <c r="SMW377" s="118"/>
      <c r="SNA377" s="118"/>
      <c r="SNE377" s="118"/>
      <c r="SNI377" s="118"/>
      <c r="SNM377" s="118"/>
      <c r="SNQ377" s="118"/>
      <c r="SNU377" s="118"/>
      <c r="SNY377" s="118"/>
      <c r="SOC377" s="118"/>
      <c r="SOG377" s="118"/>
      <c r="SOK377" s="118"/>
      <c r="SOO377" s="118"/>
      <c r="SOS377" s="118"/>
      <c r="SOW377" s="118"/>
      <c r="SPA377" s="118"/>
      <c r="SPE377" s="118"/>
      <c r="SPI377" s="118"/>
      <c r="SPM377" s="118"/>
      <c r="SPQ377" s="118"/>
      <c r="SPU377" s="118"/>
      <c r="SPY377" s="118"/>
      <c r="SQC377" s="118"/>
      <c r="SQG377" s="118"/>
      <c r="SQK377" s="118"/>
      <c r="SQO377" s="118"/>
      <c r="SQS377" s="118"/>
      <c r="SQW377" s="118"/>
      <c r="SRA377" s="118"/>
      <c r="SRE377" s="118"/>
      <c r="SRI377" s="118"/>
      <c r="SRM377" s="118"/>
      <c r="SRQ377" s="118"/>
      <c r="SRU377" s="118"/>
      <c r="SRY377" s="118"/>
      <c r="SSC377" s="118"/>
      <c r="SSG377" s="118"/>
      <c r="SSK377" s="118"/>
      <c r="SSO377" s="118"/>
      <c r="SSS377" s="118"/>
      <c r="SSW377" s="118"/>
      <c r="STA377" s="118"/>
      <c r="STE377" s="118"/>
      <c r="STI377" s="118"/>
      <c r="STM377" s="118"/>
      <c r="STQ377" s="118"/>
      <c r="STU377" s="118"/>
      <c r="STY377" s="118"/>
      <c r="SUC377" s="118"/>
      <c r="SUG377" s="118"/>
      <c r="SUK377" s="118"/>
      <c r="SUO377" s="118"/>
      <c r="SUS377" s="118"/>
      <c r="SUW377" s="118"/>
      <c r="SVA377" s="118"/>
      <c r="SVE377" s="118"/>
      <c r="SVI377" s="118"/>
      <c r="SVM377" s="118"/>
      <c r="SVQ377" s="118"/>
      <c r="SVU377" s="118"/>
      <c r="SVY377" s="118"/>
      <c r="SWC377" s="118"/>
      <c r="SWG377" s="118"/>
      <c r="SWK377" s="118"/>
      <c r="SWO377" s="118"/>
      <c r="SWS377" s="118"/>
      <c r="SWW377" s="118"/>
      <c r="SXA377" s="118"/>
      <c r="SXE377" s="118"/>
      <c r="SXI377" s="118"/>
      <c r="SXM377" s="118"/>
      <c r="SXQ377" s="118"/>
      <c r="SXU377" s="118"/>
      <c r="SXY377" s="118"/>
      <c r="SYC377" s="118"/>
      <c r="SYG377" s="118"/>
      <c r="SYK377" s="118"/>
      <c r="SYO377" s="118"/>
      <c r="SYS377" s="118"/>
      <c r="SYW377" s="118"/>
      <c r="SZA377" s="118"/>
      <c r="SZE377" s="118"/>
      <c r="SZI377" s="118"/>
      <c r="SZM377" s="118"/>
      <c r="SZQ377" s="118"/>
      <c r="SZU377" s="118"/>
      <c r="SZY377" s="118"/>
      <c r="TAC377" s="118"/>
      <c r="TAG377" s="118"/>
      <c r="TAK377" s="118"/>
      <c r="TAO377" s="118"/>
      <c r="TAS377" s="118"/>
      <c r="TAW377" s="118"/>
      <c r="TBA377" s="118"/>
      <c r="TBE377" s="118"/>
      <c r="TBI377" s="118"/>
      <c r="TBM377" s="118"/>
      <c r="TBQ377" s="118"/>
      <c r="TBU377" s="118"/>
      <c r="TBY377" s="118"/>
      <c r="TCC377" s="118"/>
      <c r="TCG377" s="118"/>
      <c r="TCK377" s="118"/>
      <c r="TCO377" s="118"/>
      <c r="TCS377" s="118"/>
      <c r="TCW377" s="118"/>
      <c r="TDA377" s="118"/>
      <c r="TDE377" s="118"/>
      <c r="TDI377" s="118"/>
      <c r="TDM377" s="118"/>
      <c r="TDQ377" s="118"/>
      <c r="TDU377" s="118"/>
      <c r="TDY377" s="118"/>
      <c r="TEC377" s="118"/>
      <c r="TEG377" s="118"/>
      <c r="TEK377" s="118"/>
      <c r="TEO377" s="118"/>
      <c r="TES377" s="118"/>
      <c r="TEW377" s="118"/>
      <c r="TFA377" s="118"/>
      <c r="TFE377" s="118"/>
      <c r="TFI377" s="118"/>
      <c r="TFM377" s="118"/>
      <c r="TFQ377" s="118"/>
      <c r="TFU377" s="118"/>
      <c r="TFY377" s="118"/>
      <c r="TGC377" s="118"/>
      <c r="TGG377" s="118"/>
      <c r="TGK377" s="118"/>
      <c r="TGO377" s="118"/>
      <c r="TGS377" s="118"/>
      <c r="TGW377" s="118"/>
      <c r="THA377" s="118"/>
      <c r="THE377" s="118"/>
      <c r="THI377" s="118"/>
      <c r="THM377" s="118"/>
      <c r="THQ377" s="118"/>
      <c r="THU377" s="118"/>
      <c r="THY377" s="118"/>
      <c r="TIC377" s="118"/>
      <c r="TIG377" s="118"/>
      <c r="TIK377" s="118"/>
      <c r="TIO377" s="118"/>
      <c r="TIS377" s="118"/>
      <c r="TIW377" s="118"/>
      <c r="TJA377" s="118"/>
      <c r="TJE377" s="118"/>
      <c r="TJI377" s="118"/>
      <c r="TJM377" s="118"/>
      <c r="TJQ377" s="118"/>
      <c r="TJU377" s="118"/>
      <c r="TJY377" s="118"/>
      <c r="TKC377" s="118"/>
      <c r="TKG377" s="118"/>
      <c r="TKK377" s="118"/>
      <c r="TKO377" s="118"/>
      <c r="TKS377" s="118"/>
      <c r="TKW377" s="118"/>
      <c r="TLA377" s="118"/>
      <c r="TLE377" s="118"/>
      <c r="TLI377" s="118"/>
      <c r="TLM377" s="118"/>
      <c r="TLQ377" s="118"/>
      <c r="TLU377" s="118"/>
      <c r="TLY377" s="118"/>
      <c r="TMC377" s="118"/>
      <c r="TMG377" s="118"/>
      <c r="TMK377" s="118"/>
      <c r="TMO377" s="118"/>
      <c r="TMS377" s="118"/>
      <c r="TMW377" s="118"/>
      <c r="TNA377" s="118"/>
      <c r="TNE377" s="118"/>
      <c r="TNI377" s="118"/>
      <c r="TNM377" s="118"/>
      <c r="TNQ377" s="118"/>
      <c r="TNU377" s="118"/>
      <c r="TNY377" s="118"/>
      <c r="TOC377" s="118"/>
      <c r="TOG377" s="118"/>
      <c r="TOK377" s="118"/>
      <c r="TOO377" s="118"/>
      <c r="TOS377" s="118"/>
      <c r="TOW377" s="118"/>
      <c r="TPA377" s="118"/>
      <c r="TPE377" s="118"/>
      <c r="TPI377" s="118"/>
      <c r="TPM377" s="118"/>
      <c r="TPQ377" s="118"/>
      <c r="TPU377" s="118"/>
      <c r="TPY377" s="118"/>
      <c r="TQC377" s="118"/>
      <c r="TQG377" s="118"/>
      <c r="TQK377" s="118"/>
      <c r="TQO377" s="118"/>
      <c r="TQS377" s="118"/>
      <c r="TQW377" s="118"/>
      <c r="TRA377" s="118"/>
      <c r="TRE377" s="118"/>
      <c r="TRI377" s="118"/>
      <c r="TRM377" s="118"/>
      <c r="TRQ377" s="118"/>
      <c r="TRU377" s="118"/>
      <c r="TRY377" s="118"/>
      <c r="TSC377" s="118"/>
      <c r="TSG377" s="118"/>
      <c r="TSK377" s="118"/>
      <c r="TSO377" s="118"/>
      <c r="TSS377" s="118"/>
      <c r="TSW377" s="118"/>
      <c r="TTA377" s="118"/>
      <c r="TTE377" s="118"/>
      <c r="TTI377" s="118"/>
      <c r="TTM377" s="118"/>
      <c r="TTQ377" s="118"/>
      <c r="TTU377" s="118"/>
      <c r="TTY377" s="118"/>
      <c r="TUC377" s="118"/>
      <c r="TUG377" s="118"/>
      <c r="TUK377" s="118"/>
      <c r="TUO377" s="118"/>
      <c r="TUS377" s="118"/>
      <c r="TUW377" s="118"/>
      <c r="TVA377" s="118"/>
      <c r="TVE377" s="118"/>
      <c r="TVI377" s="118"/>
      <c r="TVM377" s="118"/>
      <c r="TVQ377" s="118"/>
      <c r="TVU377" s="118"/>
      <c r="TVY377" s="118"/>
      <c r="TWC377" s="118"/>
      <c r="TWG377" s="118"/>
      <c r="TWK377" s="118"/>
      <c r="TWO377" s="118"/>
      <c r="TWS377" s="118"/>
      <c r="TWW377" s="118"/>
      <c r="TXA377" s="118"/>
      <c r="TXE377" s="118"/>
      <c r="TXI377" s="118"/>
      <c r="TXM377" s="118"/>
      <c r="TXQ377" s="118"/>
      <c r="TXU377" s="118"/>
      <c r="TXY377" s="118"/>
      <c r="TYC377" s="118"/>
      <c r="TYG377" s="118"/>
      <c r="TYK377" s="118"/>
      <c r="TYO377" s="118"/>
      <c r="TYS377" s="118"/>
      <c r="TYW377" s="118"/>
      <c r="TZA377" s="118"/>
      <c r="TZE377" s="118"/>
      <c r="TZI377" s="118"/>
      <c r="TZM377" s="118"/>
      <c r="TZQ377" s="118"/>
      <c r="TZU377" s="118"/>
      <c r="TZY377" s="118"/>
      <c r="UAC377" s="118"/>
      <c r="UAG377" s="118"/>
      <c r="UAK377" s="118"/>
      <c r="UAO377" s="118"/>
      <c r="UAS377" s="118"/>
      <c r="UAW377" s="118"/>
      <c r="UBA377" s="118"/>
      <c r="UBE377" s="118"/>
      <c r="UBI377" s="118"/>
      <c r="UBM377" s="118"/>
      <c r="UBQ377" s="118"/>
      <c r="UBU377" s="118"/>
      <c r="UBY377" s="118"/>
      <c r="UCC377" s="118"/>
      <c r="UCG377" s="118"/>
      <c r="UCK377" s="118"/>
      <c r="UCO377" s="118"/>
      <c r="UCS377" s="118"/>
      <c r="UCW377" s="118"/>
      <c r="UDA377" s="118"/>
      <c r="UDE377" s="118"/>
      <c r="UDI377" s="118"/>
      <c r="UDM377" s="118"/>
      <c r="UDQ377" s="118"/>
      <c r="UDU377" s="118"/>
      <c r="UDY377" s="118"/>
      <c r="UEC377" s="118"/>
      <c r="UEG377" s="118"/>
      <c r="UEK377" s="118"/>
      <c r="UEO377" s="118"/>
      <c r="UES377" s="118"/>
      <c r="UEW377" s="118"/>
      <c r="UFA377" s="118"/>
      <c r="UFE377" s="118"/>
      <c r="UFI377" s="118"/>
      <c r="UFM377" s="118"/>
      <c r="UFQ377" s="118"/>
      <c r="UFU377" s="118"/>
      <c r="UFY377" s="118"/>
      <c r="UGC377" s="118"/>
      <c r="UGG377" s="118"/>
      <c r="UGK377" s="118"/>
      <c r="UGO377" s="118"/>
      <c r="UGS377" s="118"/>
      <c r="UGW377" s="118"/>
      <c r="UHA377" s="118"/>
      <c r="UHE377" s="118"/>
      <c r="UHI377" s="118"/>
      <c r="UHM377" s="118"/>
      <c r="UHQ377" s="118"/>
      <c r="UHU377" s="118"/>
      <c r="UHY377" s="118"/>
      <c r="UIC377" s="118"/>
      <c r="UIG377" s="118"/>
      <c r="UIK377" s="118"/>
      <c r="UIO377" s="118"/>
      <c r="UIS377" s="118"/>
      <c r="UIW377" s="118"/>
      <c r="UJA377" s="118"/>
      <c r="UJE377" s="118"/>
      <c r="UJI377" s="118"/>
      <c r="UJM377" s="118"/>
      <c r="UJQ377" s="118"/>
      <c r="UJU377" s="118"/>
      <c r="UJY377" s="118"/>
      <c r="UKC377" s="118"/>
      <c r="UKG377" s="118"/>
      <c r="UKK377" s="118"/>
      <c r="UKO377" s="118"/>
      <c r="UKS377" s="118"/>
      <c r="UKW377" s="118"/>
      <c r="ULA377" s="118"/>
      <c r="ULE377" s="118"/>
      <c r="ULI377" s="118"/>
      <c r="ULM377" s="118"/>
      <c r="ULQ377" s="118"/>
      <c r="ULU377" s="118"/>
      <c r="ULY377" s="118"/>
      <c r="UMC377" s="118"/>
      <c r="UMG377" s="118"/>
      <c r="UMK377" s="118"/>
      <c r="UMO377" s="118"/>
      <c r="UMS377" s="118"/>
      <c r="UMW377" s="118"/>
      <c r="UNA377" s="118"/>
      <c r="UNE377" s="118"/>
      <c r="UNI377" s="118"/>
      <c r="UNM377" s="118"/>
      <c r="UNQ377" s="118"/>
      <c r="UNU377" s="118"/>
      <c r="UNY377" s="118"/>
      <c r="UOC377" s="118"/>
      <c r="UOG377" s="118"/>
      <c r="UOK377" s="118"/>
      <c r="UOO377" s="118"/>
      <c r="UOS377" s="118"/>
      <c r="UOW377" s="118"/>
      <c r="UPA377" s="118"/>
      <c r="UPE377" s="118"/>
      <c r="UPI377" s="118"/>
      <c r="UPM377" s="118"/>
      <c r="UPQ377" s="118"/>
      <c r="UPU377" s="118"/>
      <c r="UPY377" s="118"/>
      <c r="UQC377" s="118"/>
      <c r="UQG377" s="118"/>
      <c r="UQK377" s="118"/>
      <c r="UQO377" s="118"/>
      <c r="UQS377" s="118"/>
      <c r="UQW377" s="118"/>
      <c r="URA377" s="118"/>
      <c r="URE377" s="118"/>
      <c r="URI377" s="118"/>
      <c r="URM377" s="118"/>
      <c r="URQ377" s="118"/>
      <c r="URU377" s="118"/>
      <c r="URY377" s="118"/>
      <c r="USC377" s="118"/>
      <c r="USG377" s="118"/>
      <c r="USK377" s="118"/>
      <c r="USO377" s="118"/>
      <c r="USS377" s="118"/>
      <c r="USW377" s="118"/>
      <c r="UTA377" s="118"/>
      <c r="UTE377" s="118"/>
      <c r="UTI377" s="118"/>
      <c r="UTM377" s="118"/>
      <c r="UTQ377" s="118"/>
      <c r="UTU377" s="118"/>
      <c r="UTY377" s="118"/>
      <c r="UUC377" s="118"/>
      <c r="UUG377" s="118"/>
      <c r="UUK377" s="118"/>
      <c r="UUO377" s="118"/>
      <c r="UUS377" s="118"/>
      <c r="UUW377" s="118"/>
      <c r="UVA377" s="118"/>
      <c r="UVE377" s="118"/>
      <c r="UVI377" s="118"/>
      <c r="UVM377" s="118"/>
      <c r="UVQ377" s="118"/>
      <c r="UVU377" s="118"/>
      <c r="UVY377" s="118"/>
      <c r="UWC377" s="118"/>
      <c r="UWG377" s="118"/>
      <c r="UWK377" s="118"/>
      <c r="UWO377" s="118"/>
      <c r="UWS377" s="118"/>
      <c r="UWW377" s="118"/>
      <c r="UXA377" s="118"/>
      <c r="UXE377" s="118"/>
      <c r="UXI377" s="118"/>
      <c r="UXM377" s="118"/>
      <c r="UXQ377" s="118"/>
      <c r="UXU377" s="118"/>
      <c r="UXY377" s="118"/>
      <c r="UYC377" s="118"/>
      <c r="UYG377" s="118"/>
      <c r="UYK377" s="118"/>
      <c r="UYO377" s="118"/>
      <c r="UYS377" s="118"/>
      <c r="UYW377" s="118"/>
      <c r="UZA377" s="118"/>
      <c r="UZE377" s="118"/>
      <c r="UZI377" s="118"/>
      <c r="UZM377" s="118"/>
      <c r="UZQ377" s="118"/>
      <c r="UZU377" s="118"/>
      <c r="UZY377" s="118"/>
      <c r="VAC377" s="118"/>
      <c r="VAG377" s="118"/>
      <c r="VAK377" s="118"/>
      <c r="VAO377" s="118"/>
      <c r="VAS377" s="118"/>
      <c r="VAW377" s="118"/>
      <c r="VBA377" s="118"/>
      <c r="VBE377" s="118"/>
      <c r="VBI377" s="118"/>
      <c r="VBM377" s="118"/>
      <c r="VBQ377" s="118"/>
      <c r="VBU377" s="118"/>
      <c r="VBY377" s="118"/>
      <c r="VCC377" s="118"/>
      <c r="VCG377" s="118"/>
      <c r="VCK377" s="118"/>
      <c r="VCO377" s="118"/>
      <c r="VCS377" s="118"/>
      <c r="VCW377" s="118"/>
      <c r="VDA377" s="118"/>
      <c r="VDE377" s="118"/>
      <c r="VDI377" s="118"/>
      <c r="VDM377" s="118"/>
      <c r="VDQ377" s="118"/>
      <c r="VDU377" s="118"/>
      <c r="VDY377" s="118"/>
      <c r="VEC377" s="118"/>
      <c r="VEG377" s="118"/>
      <c r="VEK377" s="118"/>
      <c r="VEO377" s="118"/>
      <c r="VES377" s="118"/>
      <c r="VEW377" s="118"/>
      <c r="VFA377" s="118"/>
      <c r="VFE377" s="118"/>
      <c r="VFI377" s="118"/>
      <c r="VFM377" s="118"/>
      <c r="VFQ377" s="118"/>
      <c r="VFU377" s="118"/>
      <c r="VFY377" s="118"/>
      <c r="VGC377" s="118"/>
      <c r="VGG377" s="118"/>
      <c r="VGK377" s="118"/>
      <c r="VGO377" s="118"/>
      <c r="VGS377" s="118"/>
      <c r="VGW377" s="118"/>
      <c r="VHA377" s="118"/>
      <c r="VHE377" s="118"/>
      <c r="VHI377" s="118"/>
      <c r="VHM377" s="118"/>
      <c r="VHQ377" s="118"/>
      <c r="VHU377" s="118"/>
      <c r="VHY377" s="118"/>
      <c r="VIC377" s="118"/>
      <c r="VIG377" s="118"/>
      <c r="VIK377" s="118"/>
      <c r="VIO377" s="118"/>
      <c r="VIS377" s="118"/>
      <c r="VIW377" s="118"/>
      <c r="VJA377" s="118"/>
      <c r="VJE377" s="118"/>
      <c r="VJI377" s="118"/>
      <c r="VJM377" s="118"/>
      <c r="VJQ377" s="118"/>
      <c r="VJU377" s="118"/>
      <c r="VJY377" s="118"/>
      <c r="VKC377" s="118"/>
      <c r="VKG377" s="118"/>
      <c r="VKK377" s="118"/>
      <c r="VKO377" s="118"/>
      <c r="VKS377" s="118"/>
      <c r="VKW377" s="118"/>
      <c r="VLA377" s="118"/>
      <c r="VLE377" s="118"/>
      <c r="VLI377" s="118"/>
      <c r="VLM377" s="118"/>
      <c r="VLQ377" s="118"/>
      <c r="VLU377" s="118"/>
      <c r="VLY377" s="118"/>
      <c r="VMC377" s="118"/>
      <c r="VMG377" s="118"/>
      <c r="VMK377" s="118"/>
      <c r="VMO377" s="118"/>
      <c r="VMS377" s="118"/>
      <c r="VMW377" s="118"/>
      <c r="VNA377" s="118"/>
      <c r="VNE377" s="118"/>
      <c r="VNI377" s="118"/>
      <c r="VNM377" s="118"/>
      <c r="VNQ377" s="118"/>
      <c r="VNU377" s="118"/>
      <c r="VNY377" s="118"/>
      <c r="VOC377" s="118"/>
      <c r="VOG377" s="118"/>
      <c r="VOK377" s="118"/>
      <c r="VOO377" s="118"/>
      <c r="VOS377" s="118"/>
      <c r="VOW377" s="118"/>
      <c r="VPA377" s="118"/>
      <c r="VPE377" s="118"/>
      <c r="VPI377" s="118"/>
      <c r="VPM377" s="118"/>
      <c r="VPQ377" s="118"/>
      <c r="VPU377" s="118"/>
      <c r="VPY377" s="118"/>
      <c r="VQC377" s="118"/>
      <c r="VQG377" s="118"/>
      <c r="VQK377" s="118"/>
      <c r="VQO377" s="118"/>
      <c r="VQS377" s="118"/>
      <c r="VQW377" s="118"/>
      <c r="VRA377" s="118"/>
      <c r="VRE377" s="118"/>
      <c r="VRI377" s="118"/>
      <c r="VRM377" s="118"/>
      <c r="VRQ377" s="118"/>
      <c r="VRU377" s="118"/>
      <c r="VRY377" s="118"/>
      <c r="VSC377" s="118"/>
      <c r="VSG377" s="118"/>
      <c r="VSK377" s="118"/>
      <c r="VSO377" s="118"/>
      <c r="VSS377" s="118"/>
      <c r="VSW377" s="118"/>
      <c r="VTA377" s="118"/>
      <c r="VTE377" s="118"/>
      <c r="VTI377" s="118"/>
      <c r="VTM377" s="118"/>
      <c r="VTQ377" s="118"/>
      <c r="VTU377" s="118"/>
      <c r="VTY377" s="118"/>
      <c r="VUC377" s="118"/>
      <c r="VUG377" s="118"/>
      <c r="VUK377" s="118"/>
      <c r="VUO377" s="118"/>
      <c r="VUS377" s="118"/>
      <c r="VUW377" s="118"/>
      <c r="VVA377" s="118"/>
      <c r="VVE377" s="118"/>
      <c r="VVI377" s="118"/>
      <c r="VVM377" s="118"/>
      <c r="VVQ377" s="118"/>
      <c r="VVU377" s="118"/>
      <c r="VVY377" s="118"/>
      <c r="VWC377" s="118"/>
      <c r="VWG377" s="118"/>
      <c r="VWK377" s="118"/>
      <c r="VWO377" s="118"/>
      <c r="VWS377" s="118"/>
      <c r="VWW377" s="118"/>
      <c r="VXA377" s="118"/>
      <c r="VXE377" s="118"/>
      <c r="VXI377" s="118"/>
      <c r="VXM377" s="118"/>
      <c r="VXQ377" s="118"/>
      <c r="VXU377" s="118"/>
      <c r="VXY377" s="118"/>
      <c r="VYC377" s="118"/>
      <c r="VYG377" s="118"/>
      <c r="VYK377" s="118"/>
      <c r="VYO377" s="118"/>
      <c r="VYS377" s="118"/>
      <c r="VYW377" s="118"/>
      <c r="VZA377" s="118"/>
      <c r="VZE377" s="118"/>
      <c r="VZI377" s="118"/>
      <c r="VZM377" s="118"/>
      <c r="VZQ377" s="118"/>
      <c r="VZU377" s="118"/>
      <c r="VZY377" s="118"/>
      <c r="WAC377" s="118"/>
      <c r="WAG377" s="118"/>
      <c r="WAK377" s="118"/>
      <c r="WAO377" s="118"/>
      <c r="WAS377" s="118"/>
      <c r="WAW377" s="118"/>
      <c r="WBA377" s="118"/>
      <c r="WBE377" s="118"/>
      <c r="WBI377" s="118"/>
      <c r="WBM377" s="118"/>
      <c r="WBQ377" s="118"/>
      <c r="WBU377" s="118"/>
      <c r="WBY377" s="118"/>
      <c r="WCC377" s="118"/>
      <c r="WCG377" s="118"/>
      <c r="WCK377" s="118"/>
      <c r="WCO377" s="118"/>
      <c r="WCS377" s="118"/>
      <c r="WCW377" s="118"/>
      <c r="WDA377" s="118"/>
      <c r="WDE377" s="118"/>
      <c r="WDI377" s="118"/>
      <c r="WDM377" s="118"/>
      <c r="WDQ377" s="118"/>
      <c r="WDU377" s="118"/>
      <c r="WDY377" s="118"/>
      <c r="WEC377" s="118"/>
      <c r="WEG377" s="118"/>
      <c r="WEK377" s="118"/>
      <c r="WEO377" s="118"/>
      <c r="WES377" s="118"/>
      <c r="WEW377" s="118"/>
      <c r="WFA377" s="118"/>
      <c r="WFE377" s="118"/>
      <c r="WFI377" s="118"/>
      <c r="WFM377" s="118"/>
      <c r="WFQ377" s="118"/>
      <c r="WFU377" s="118"/>
      <c r="WFY377" s="118"/>
      <c r="WGC377" s="118"/>
      <c r="WGG377" s="118"/>
      <c r="WGK377" s="118"/>
      <c r="WGO377" s="118"/>
      <c r="WGS377" s="118"/>
      <c r="WGW377" s="118"/>
      <c r="WHA377" s="118"/>
      <c r="WHE377" s="118"/>
      <c r="WHI377" s="118"/>
      <c r="WHM377" s="118"/>
      <c r="WHQ377" s="118"/>
      <c r="WHU377" s="118"/>
      <c r="WHY377" s="118"/>
      <c r="WIC377" s="118"/>
      <c r="WIG377" s="118"/>
      <c r="WIK377" s="118"/>
      <c r="WIO377" s="118"/>
      <c r="WIS377" s="118"/>
      <c r="WIW377" s="118"/>
      <c r="WJA377" s="118"/>
      <c r="WJE377" s="118"/>
      <c r="WJI377" s="118"/>
      <c r="WJM377" s="118"/>
      <c r="WJQ377" s="118"/>
      <c r="WJU377" s="118"/>
      <c r="WJY377" s="118"/>
      <c r="WKC377" s="118"/>
      <c r="WKG377" s="118"/>
      <c r="WKK377" s="118"/>
      <c r="WKO377" s="118"/>
      <c r="WKS377" s="118"/>
      <c r="WKW377" s="118"/>
      <c r="WLA377" s="118"/>
      <c r="WLE377" s="118"/>
      <c r="WLI377" s="118"/>
      <c r="WLM377" s="118"/>
      <c r="WLQ377" s="118"/>
      <c r="WLU377" s="118"/>
      <c r="WLY377" s="118"/>
      <c r="WMC377" s="118"/>
      <c r="WMG377" s="118"/>
      <c r="WMK377" s="118"/>
      <c r="WMO377" s="118"/>
      <c r="WMS377" s="118"/>
      <c r="WMW377" s="118"/>
      <c r="WNA377" s="118"/>
      <c r="WNE377" s="118"/>
      <c r="WNI377" s="118"/>
      <c r="WNM377" s="118"/>
      <c r="WNQ377" s="118"/>
      <c r="WNU377" s="118"/>
      <c r="WNY377" s="118"/>
      <c r="WOC377" s="118"/>
      <c r="WOG377" s="118"/>
      <c r="WOK377" s="118"/>
      <c r="WOO377" s="118"/>
      <c r="WOS377" s="118"/>
      <c r="WOW377" s="118"/>
      <c r="WPA377" s="118"/>
      <c r="WPE377" s="118"/>
      <c r="WPI377" s="118"/>
      <c r="WPM377" s="118"/>
      <c r="WPQ377" s="118"/>
      <c r="WPU377" s="118"/>
      <c r="WPY377" s="118"/>
      <c r="WQC377" s="118"/>
      <c r="WQG377" s="118"/>
      <c r="WQK377" s="118"/>
      <c r="WQO377" s="118"/>
      <c r="WQS377" s="118"/>
      <c r="WQW377" s="118"/>
      <c r="WRA377" s="118"/>
      <c r="WRE377" s="118"/>
      <c r="WRI377" s="118"/>
      <c r="WRM377" s="118"/>
      <c r="WRQ377" s="118"/>
      <c r="WRU377" s="118"/>
      <c r="WRY377" s="118"/>
      <c r="WSC377" s="118"/>
      <c r="WSG377" s="118"/>
      <c r="WSK377" s="118"/>
      <c r="WSO377" s="118"/>
      <c r="WSS377" s="118"/>
      <c r="WSW377" s="118"/>
      <c r="WTA377" s="118"/>
      <c r="WTE377" s="118"/>
      <c r="WTI377" s="118"/>
      <c r="WTM377" s="118"/>
      <c r="WTQ377" s="118"/>
      <c r="WTU377" s="118"/>
      <c r="WTY377" s="118"/>
      <c r="WUC377" s="118"/>
      <c r="WUG377" s="118"/>
      <c r="WUK377" s="118"/>
      <c r="WUO377" s="118"/>
      <c r="WUS377" s="118"/>
      <c r="WUW377" s="118"/>
      <c r="WVA377" s="118"/>
      <c r="WVE377" s="118"/>
      <c r="WVI377" s="118"/>
      <c r="WVM377" s="118"/>
      <c r="WVQ377" s="118"/>
      <c r="WVU377" s="118"/>
      <c r="WVY377" s="118"/>
      <c r="WWC377" s="118"/>
      <c r="WWG377" s="118"/>
      <c r="WWK377" s="118"/>
      <c r="WWO377" s="118"/>
      <c r="WWS377" s="118"/>
      <c r="WWW377" s="118"/>
      <c r="WXA377" s="118"/>
      <c r="WXE377" s="118"/>
      <c r="WXI377" s="118"/>
      <c r="WXM377" s="118"/>
      <c r="WXQ377" s="118"/>
      <c r="WXU377" s="118"/>
      <c r="WXY377" s="118"/>
      <c r="WYC377" s="118"/>
      <c r="WYG377" s="118"/>
      <c r="WYK377" s="118"/>
      <c r="WYO377" s="118"/>
      <c r="WYS377" s="118"/>
      <c r="WYW377" s="118"/>
      <c r="WZA377" s="118"/>
      <c r="WZE377" s="118"/>
      <c r="WZI377" s="118"/>
      <c r="WZM377" s="118"/>
      <c r="WZQ377" s="118"/>
      <c r="WZU377" s="118"/>
      <c r="WZY377" s="118"/>
      <c r="XAC377" s="118"/>
      <c r="XAG377" s="118"/>
      <c r="XAK377" s="118"/>
      <c r="XAO377" s="118"/>
      <c r="XAS377" s="118"/>
      <c r="XAW377" s="118"/>
      <c r="XBA377" s="118"/>
      <c r="XBE377" s="118"/>
      <c r="XBI377" s="118"/>
      <c r="XBM377" s="118"/>
      <c r="XBQ377" s="118"/>
      <c r="XBU377" s="118"/>
      <c r="XBY377" s="118"/>
      <c r="XCC377" s="118"/>
      <c r="XCG377" s="118"/>
      <c r="XCK377" s="118"/>
      <c r="XCO377" s="118"/>
      <c r="XCS377" s="118"/>
      <c r="XCW377" s="118"/>
      <c r="XDA377" s="118"/>
      <c r="XDE377" s="118"/>
      <c r="XDI377" s="118"/>
      <c r="XDM377" s="118"/>
      <c r="XDQ377" s="118"/>
      <c r="XDU377" s="118"/>
      <c r="XDY377" s="118"/>
      <c r="XEC377" s="118"/>
      <c r="XEG377" s="118"/>
      <c r="XEK377" s="118"/>
      <c r="XEO377" s="118"/>
      <c r="XES377" s="118"/>
      <c r="XEW377" s="118"/>
      <c r="XFA377" s="118"/>
    </row>
    <row r="378" spans="1:1021 1025:2045 2049:3069 3073:4093 4097:5117 5121:6141 6145:7165 7169:8189 8193:9213 9217:10237 10241:11261 11265:12285 12289:13309 13313:14333 14337:15357 15361:16381">
      <c r="C378" s="65" t="s">
        <v>613</v>
      </c>
      <c r="D378" s="162">
        <v>79372140</v>
      </c>
      <c r="E378" s="162">
        <v>79372140</v>
      </c>
      <c r="F378" s="162">
        <v>0</v>
      </c>
    </row>
    <row r="379" spans="1:1021 1025:2045 2049:3069 3073:4093 4097:5117 5121:6141 6145:7165 7169:8189 8193:9213 9217:10237 10241:11261 11265:12285 12289:13309 13313:14333 14337:15357 15361:16381">
      <c r="C379" s="65" t="s">
        <v>614</v>
      </c>
      <c r="D379" s="162">
        <v>66605000</v>
      </c>
      <c r="E379" s="162">
        <v>66605000</v>
      </c>
      <c r="F379" s="162">
        <v>0</v>
      </c>
    </row>
    <row r="380" spans="1:1021 1025:2045 2049:3069 3073:4093 4097:5117 5121:6141 6145:7165 7169:8189 8193:9213 9217:10237 10241:11261 11265:12285 12289:13309 13313:14333 14337:15357 15361:16381">
      <c r="C380" s="160" t="s">
        <v>336</v>
      </c>
      <c r="D380" s="161">
        <v>542758310</v>
      </c>
      <c r="E380" s="161">
        <v>710413503.82999992</v>
      </c>
      <c r="F380" s="161">
        <v>529424098.60999995</v>
      </c>
    </row>
    <row r="381" spans="1:1021 1025:2045 2049:3069 3073:4093 4097:5117 5121:6141 6145:7165 7169:8189 8193:9213 9217:10237 10241:11261 11265:12285 12289:13309 13313:14333 14337:15357 15361:16381">
      <c r="C381" s="118" t="s">
        <v>326</v>
      </c>
      <c r="D381" s="162">
        <v>522690848</v>
      </c>
      <c r="E381" s="162">
        <v>543658161.30999994</v>
      </c>
      <c r="F381" s="162">
        <v>363919835.58999997</v>
      </c>
    </row>
    <row r="382" spans="1:1021 1025:2045 2049:3069 3073:4093 4097:5117 5121:6141 6145:7165 7169:8189 8193:9213 9217:10237 10241:11261 11265:12285 12289:13309 13313:14333 14337:15357 15361:16381">
      <c r="C382" s="65" t="s">
        <v>682</v>
      </c>
      <c r="D382" s="162">
        <v>35501007</v>
      </c>
      <c r="E382" s="162">
        <v>27678598</v>
      </c>
      <c r="F382" s="162">
        <v>27074784.050000001</v>
      </c>
    </row>
    <row r="383" spans="1:1021 1025:2045 2049:3069 3073:4093 4097:5117 5121:6141 6145:7165 7169:8189 8193:9213 9217:10237 10241:11261 11265:12285 12289:13309 13313:14333 14337:15357 15361:16381">
      <c r="C383" s="65" t="s">
        <v>683</v>
      </c>
      <c r="D383" s="162">
        <v>24367708</v>
      </c>
      <c r="E383" s="162">
        <v>17132708</v>
      </c>
      <c r="F383" s="162">
        <v>15565878.34</v>
      </c>
    </row>
    <row r="384" spans="1:1021 1025:2045 2049:3069 3073:4093 4097:5117 5121:6141 6145:7165 7169:8189 8193:9213 9217:10237 10241:11261 11265:12285 12289:13309 13313:14333 14337:15357 15361:16381">
      <c r="C384" s="65" t="s">
        <v>684</v>
      </c>
      <c r="D384" s="162">
        <v>37821946</v>
      </c>
      <c r="E384" s="162">
        <v>30016423</v>
      </c>
      <c r="F384" s="162">
        <v>29582060</v>
      </c>
    </row>
    <row r="385" spans="3:6">
      <c r="C385" s="65" t="s">
        <v>685</v>
      </c>
      <c r="D385" s="162">
        <v>7036873</v>
      </c>
      <c r="E385" s="162">
        <v>294694</v>
      </c>
      <c r="F385" s="162">
        <v>0</v>
      </c>
    </row>
    <row r="386" spans="3:6">
      <c r="C386" s="65" t="s">
        <v>686</v>
      </c>
      <c r="D386" s="162">
        <v>2400521</v>
      </c>
      <c r="E386" s="162">
        <v>1539182</v>
      </c>
      <c r="F386" s="162">
        <v>1231345.21</v>
      </c>
    </row>
    <row r="387" spans="3:6">
      <c r="C387" s="65" t="s">
        <v>687</v>
      </c>
      <c r="D387" s="162">
        <v>2200407</v>
      </c>
      <c r="E387" s="162">
        <v>108808</v>
      </c>
      <c r="F387" s="162">
        <v>0</v>
      </c>
    </row>
    <row r="388" spans="3:6">
      <c r="C388" s="65" t="s">
        <v>688</v>
      </c>
      <c r="D388" s="162">
        <v>5848496</v>
      </c>
      <c r="E388" s="162">
        <v>113774.24</v>
      </c>
      <c r="F388" s="162">
        <v>0</v>
      </c>
    </row>
    <row r="389" spans="3:6">
      <c r="C389" s="65" t="s">
        <v>689</v>
      </c>
      <c r="D389" s="162">
        <v>57660333</v>
      </c>
      <c r="E389" s="162">
        <v>33178342</v>
      </c>
      <c r="F389" s="162">
        <v>5451228.1600000001</v>
      </c>
    </row>
    <row r="390" spans="3:6">
      <c r="C390" s="65" t="s">
        <v>690</v>
      </c>
      <c r="D390" s="162">
        <v>30000000</v>
      </c>
      <c r="E390" s="162">
        <v>30000000</v>
      </c>
      <c r="F390" s="162">
        <v>8807599.9299999997</v>
      </c>
    </row>
    <row r="391" spans="3:6">
      <c r="C391" s="65" t="s">
        <v>691</v>
      </c>
      <c r="D391" s="162">
        <v>0</v>
      </c>
      <c r="E391" s="162">
        <v>1292687.92</v>
      </c>
      <c r="F391" s="162">
        <v>0</v>
      </c>
    </row>
    <row r="392" spans="3:6">
      <c r="C392" s="65" t="s">
        <v>692</v>
      </c>
      <c r="D392" s="162">
        <v>55000000</v>
      </c>
      <c r="E392" s="162">
        <v>55000000</v>
      </c>
      <c r="F392" s="162">
        <v>55000000</v>
      </c>
    </row>
    <row r="393" spans="3:6">
      <c r="C393" s="65" t="s">
        <v>693</v>
      </c>
      <c r="D393" s="162">
        <v>0</v>
      </c>
      <c r="E393" s="162">
        <v>261967.95</v>
      </c>
      <c r="F393" s="162">
        <v>0</v>
      </c>
    </row>
    <row r="394" spans="3:6">
      <c r="C394" s="65" t="s">
        <v>694</v>
      </c>
      <c r="D394" s="162">
        <v>2000000</v>
      </c>
      <c r="E394" s="162">
        <v>2000000</v>
      </c>
      <c r="F394" s="162">
        <v>0</v>
      </c>
    </row>
    <row r="395" spans="3:6">
      <c r="C395" s="65" t="s">
        <v>695</v>
      </c>
      <c r="D395" s="162">
        <v>7331935</v>
      </c>
      <c r="E395" s="162">
        <v>103519.09</v>
      </c>
      <c r="F395" s="162">
        <v>0</v>
      </c>
    </row>
    <row r="396" spans="3:6">
      <c r="C396" s="65" t="s">
        <v>696</v>
      </c>
      <c r="D396" s="162">
        <v>0</v>
      </c>
      <c r="E396" s="162">
        <v>550194.41</v>
      </c>
      <c r="F396" s="162">
        <v>0</v>
      </c>
    </row>
    <row r="397" spans="3:6">
      <c r="C397" s="65" t="s">
        <v>697</v>
      </c>
      <c r="D397" s="162">
        <v>30000000</v>
      </c>
      <c r="E397" s="162">
        <v>5236059.7</v>
      </c>
      <c r="F397" s="162">
        <v>0</v>
      </c>
    </row>
    <row r="398" spans="3:6">
      <c r="C398" s="65" t="s">
        <v>698</v>
      </c>
      <c r="D398" s="162">
        <v>30581085</v>
      </c>
      <c r="E398" s="162">
        <v>23061008</v>
      </c>
      <c r="F398" s="162">
        <v>23000000</v>
      </c>
    </row>
    <row r="399" spans="3:6">
      <c r="C399" s="65" t="s">
        <v>1880</v>
      </c>
      <c r="D399" s="162">
        <v>0</v>
      </c>
      <c r="E399" s="162">
        <v>2428108</v>
      </c>
      <c r="F399" s="162">
        <v>0</v>
      </c>
    </row>
    <row r="400" spans="3:6">
      <c r="C400" s="65" t="s">
        <v>699</v>
      </c>
      <c r="D400" s="162">
        <v>33147489</v>
      </c>
      <c r="E400" s="162">
        <v>25715505</v>
      </c>
      <c r="F400" s="162">
        <v>25715505</v>
      </c>
    </row>
    <row r="401" spans="1:1021 1025:2045 2049:3069 3073:4093 4097:5117 5121:6141 6145:7165 7169:8189 8193:9213 9217:10237 10241:11261 11265:12285 12289:13309 13313:14333 14337:15357 15361:16381">
      <c r="C401" s="65" t="s">
        <v>700</v>
      </c>
      <c r="D401" s="162">
        <v>42313597</v>
      </c>
      <c r="E401" s="162">
        <v>36650994</v>
      </c>
      <c r="F401" s="162">
        <v>32522261.57</v>
      </c>
    </row>
    <row r="402" spans="1:1021 1025:2045 2049:3069 3073:4093 4097:5117 5121:6141 6145:7165 7169:8189 8193:9213 9217:10237 10241:11261 11265:12285 12289:13309 13313:14333 14337:15357 15361:16381">
      <c r="C402" s="65" t="s">
        <v>701</v>
      </c>
      <c r="D402" s="162">
        <v>9114710</v>
      </c>
      <c r="E402" s="162">
        <v>5114710</v>
      </c>
      <c r="F402" s="162">
        <v>1993343.39</v>
      </c>
    </row>
    <row r="403" spans="1:1021 1025:2045 2049:3069 3073:4093 4097:5117 5121:6141 6145:7165 7169:8189 8193:9213 9217:10237 10241:11261 11265:12285 12289:13309 13313:14333 14337:15357 15361:16381">
      <c r="C403" s="65" t="s">
        <v>702</v>
      </c>
      <c r="D403" s="162">
        <v>1388002</v>
      </c>
      <c r="E403" s="162">
        <v>0</v>
      </c>
      <c r="F403" s="162">
        <v>0</v>
      </c>
    </row>
    <row r="404" spans="1:1021 1025:2045 2049:3069 3073:4093 4097:5117 5121:6141 6145:7165 7169:8189 8193:9213 9217:10237 10241:11261 11265:12285 12289:13309 13313:14333 14337:15357 15361:16381">
      <c r="C404" s="65" t="s">
        <v>703</v>
      </c>
      <c r="D404" s="162">
        <v>714679</v>
      </c>
      <c r="E404" s="162">
        <v>714679</v>
      </c>
      <c r="F404" s="162">
        <v>0</v>
      </c>
    </row>
    <row r="405" spans="1:1021 1025:2045 2049:3069 3073:4093 4097:5117 5121:6141 6145:7165 7169:8189 8193:9213 9217:10237 10241:11261 11265:12285 12289:13309 13313:14333 14337:15357 15361:16381">
      <c r="C405" s="65" t="s">
        <v>704</v>
      </c>
      <c r="D405" s="162">
        <v>83038632</v>
      </c>
      <c r="E405" s="162">
        <v>66276171</v>
      </c>
      <c r="F405" s="162">
        <v>57241476.75</v>
      </c>
    </row>
    <row r="406" spans="1:1021 1025:2045 2049:3069 3073:4093 4097:5117 5121:6141 6145:7165 7169:8189 8193:9213 9217:10237 10241:11261 11265:12285 12289:13309 13313:14333 14337:15357 15361:16381">
      <c r="C406" s="65" t="s">
        <v>705</v>
      </c>
      <c r="D406" s="162">
        <v>25223428</v>
      </c>
      <c r="E406" s="162">
        <v>179190028</v>
      </c>
      <c r="F406" s="162">
        <v>80734353.189999998</v>
      </c>
    </row>
    <row r="407" spans="1:1021 1025:2045 2049:3069 3073:4093 4097:5117 5121:6141 6145:7165 7169:8189 8193:9213 9217:10237 10241:11261 11265:12285 12289:13309 13313:14333 14337:15357 15361:16381" s="162" customFormat="1" ht="12.75">
      <c r="A407" s="118"/>
      <c r="C407" s="162" t="s">
        <v>327</v>
      </c>
      <c r="D407" s="162">
        <v>20067462</v>
      </c>
      <c r="E407" s="118">
        <v>166755342.52000001</v>
      </c>
      <c r="F407" s="162">
        <v>165504263.02000001</v>
      </c>
      <c r="I407" s="118"/>
      <c r="M407" s="118"/>
      <c r="Q407" s="118"/>
      <c r="U407" s="118"/>
      <c r="Y407" s="118"/>
      <c r="AC407" s="118"/>
      <c r="AG407" s="118"/>
      <c r="AK407" s="118"/>
      <c r="AO407" s="118"/>
      <c r="AS407" s="118"/>
      <c r="AW407" s="118"/>
      <c r="BA407" s="118"/>
      <c r="BE407" s="118"/>
      <c r="BI407" s="118"/>
      <c r="BM407" s="118"/>
      <c r="BQ407" s="118"/>
      <c r="BU407" s="118"/>
      <c r="BY407" s="118"/>
      <c r="CC407" s="118"/>
      <c r="CG407" s="118"/>
      <c r="CK407" s="118"/>
      <c r="CO407" s="118"/>
      <c r="CS407" s="118"/>
      <c r="CW407" s="118"/>
      <c r="DA407" s="118"/>
      <c r="DE407" s="118"/>
      <c r="DI407" s="118"/>
      <c r="DM407" s="118"/>
      <c r="DQ407" s="118"/>
      <c r="DU407" s="118"/>
      <c r="DY407" s="118"/>
      <c r="EC407" s="118"/>
      <c r="EG407" s="118"/>
      <c r="EK407" s="118"/>
      <c r="EO407" s="118"/>
      <c r="ES407" s="118"/>
      <c r="EW407" s="118"/>
      <c r="FA407" s="118"/>
      <c r="FE407" s="118"/>
      <c r="FI407" s="118"/>
      <c r="FM407" s="118"/>
      <c r="FQ407" s="118"/>
      <c r="FU407" s="118"/>
      <c r="FY407" s="118"/>
      <c r="GC407" s="118"/>
      <c r="GG407" s="118"/>
      <c r="GK407" s="118"/>
      <c r="GO407" s="118"/>
      <c r="GS407" s="118"/>
      <c r="GW407" s="118"/>
      <c r="HA407" s="118"/>
      <c r="HE407" s="118"/>
      <c r="HI407" s="118"/>
      <c r="HM407" s="118"/>
      <c r="HQ407" s="118"/>
      <c r="HU407" s="118"/>
      <c r="HY407" s="118"/>
      <c r="IC407" s="118"/>
      <c r="IG407" s="118"/>
      <c r="IK407" s="118"/>
      <c r="IO407" s="118"/>
      <c r="IS407" s="118"/>
      <c r="IW407" s="118"/>
      <c r="JA407" s="118"/>
      <c r="JE407" s="118"/>
      <c r="JI407" s="118"/>
      <c r="JM407" s="118"/>
      <c r="JQ407" s="118"/>
      <c r="JU407" s="118"/>
      <c r="JY407" s="118"/>
      <c r="KC407" s="118"/>
      <c r="KG407" s="118"/>
      <c r="KK407" s="118"/>
      <c r="KO407" s="118"/>
      <c r="KS407" s="118"/>
      <c r="KW407" s="118"/>
      <c r="LA407" s="118"/>
      <c r="LE407" s="118"/>
      <c r="LI407" s="118"/>
      <c r="LM407" s="118"/>
      <c r="LQ407" s="118"/>
      <c r="LU407" s="118"/>
      <c r="LY407" s="118"/>
      <c r="MC407" s="118"/>
      <c r="MG407" s="118"/>
      <c r="MK407" s="118"/>
      <c r="MO407" s="118"/>
      <c r="MS407" s="118"/>
      <c r="MW407" s="118"/>
      <c r="NA407" s="118"/>
      <c r="NE407" s="118"/>
      <c r="NI407" s="118"/>
      <c r="NM407" s="118"/>
      <c r="NQ407" s="118"/>
      <c r="NU407" s="118"/>
      <c r="NY407" s="118"/>
      <c r="OC407" s="118"/>
      <c r="OG407" s="118"/>
      <c r="OK407" s="118"/>
      <c r="OO407" s="118"/>
      <c r="OS407" s="118"/>
      <c r="OW407" s="118"/>
      <c r="PA407" s="118"/>
      <c r="PE407" s="118"/>
      <c r="PI407" s="118"/>
      <c r="PM407" s="118"/>
      <c r="PQ407" s="118"/>
      <c r="PU407" s="118"/>
      <c r="PY407" s="118"/>
      <c r="QC407" s="118"/>
      <c r="QG407" s="118"/>
      <c r="QK407" s="118"/>
      <c r="QO407" s="118"/>
      <c r="QS407" s="118"/>
      <c r="QW407" s="118"/>
      <c r="RA407" s="118"/>
      <c r="RE407" s="118"/>
      <c r="RI407" s="118"/>
      <c r="RM407" s="118"/>
      <c r="RQ407" s="118"/>
      <c r="RU407" s="118"/>
      <c r="RY407" s="118"/>
      <c r="SC407" s="118"/>
      <c r="SG407" s="118"/>
      <c r="SK407" s="118"/>
      <c r="SO407" s="118"/>
      <c r="SS407" s="118"/>
      <c r="SW407" s="118"/>
      <c r="TA407" s="118"/>
      <c r="TE407" s="118"/>
      <c r="TI407" s="118"/>
      <c r="TM407" s="118"/>
      <c r="TQ407" s="118"/>
      <c r="TU407" s="118"/>
      <c r="TY407" s="118"/>
      <c r="UC407" s="118"/>
      <c r="UG407" s="118"/>
      <c r="UK407" s="118"/>
      <c r="UO407" s="118"/>
      <c r="US407" s="118"/>
      <c r="UW407" s="118"/>
      <c r="VA407" s="118"/>
      <c r="VE407" s="118"/>
      <c r="VI407" s="118"/>
      <c r="VM407" s="118"/>
      <c r="VQ407" s="118"/>
      <c r="VU407" s="118"/>
      <c r="VY407" s="118"/>
      <c r="WC407" s="118"/>
      <c r="WG407" s="118"/>
      <c r="WK407" s="118"/>
      <c r="WO407" s="118"/>
      <c r="WS407" s="118"/>
      <c r="WW407" s="118"/>
      <c r="XA407" s="118"/>
      <c r="XE407" s="118"/>
      <c r="XI407" s="118"/>
      <c r="XM407" s="118"/>
      <c r="XQ407" s="118"/>
      <c r="XU407" s="118"/>
      <c r="XY407" s="118"/>
      <c r="YC407" s="118"/>
      <c r="YG407" s="118"/>
      <c r="YK407" s="118"/>
      <c r="YO407" s="118"/>
      <c r="YS407" s="118"/>
      <c r="YW407" s="118"/>
      <c r="ZA407" s="118"/>
      <c r="ZE407" s="118"/>
      <c r="ZI407" s="118"/>
      <c r="ZM407" s="118"/>
      <c r="ZQ407" s="118"/>
      <c r="ZU407" s="118"/>
      <c r="ZY407" s="118"/>
      <c r="AAC407" s="118"/>
      <c r="AAG407" s="118"/>
      <c r="AAK407" s="118"/>
      <c r="AAO407" s="118"/>
      <c r="AAS407" s="118"/>
      <c r="AAW407" s="118"/>
      <c r="ABA407" s="118"/>
      <c r="ABE407" s="118"/>
      <c r="ABI407" s="118"/>
      <c r="ABM407" s="118"/>
      <c r="ABQ407" s="118"/>
      <c r="ABU407" s="118"/>
      <c r="ABY407" s="118"/>
      <c r="ACC407" s="118"/>
      <c r="ACG407" s="118"/>
      <c r="ACK407" s="118"/>
      <c r="ACO407" s="118"/>
      <c r="ACS407" s="118"/>
      <c r="ACW407" s="118"/>
      <c r="ADA407" s="118"/>
      <c r="ADE407" s="118"/>
      <c r="ADI407" s="118"/>
      <c r="ADM407" s="118"/>
      <c r="ADQ407" s="118"/>
      <c r="ADU407" s="118"/>
      <c r="ADY407" s="118"/>
      <c r="AEC407" s="118"/>
      <c r="AEG407" s="118"/>
      <c r="AEK407" s="118"/>
      <c r="AEO407" s="118"/>
      <c r="AES407" s="118"/>
      <c r="AEW407" s="118"/>
      <c r="AFA407" s="118"/>
      <c r="AFE407" s="118"/>
      <c r="AFI407" s="118"/>
      <c r="AFM407" s="118"/>
      <c r="AFQ407" s="118"/>
      <c r="AFU407" s="118"/>
      <c r="AFY407" s="118"/>
      <c r="AGC407" s="118"/>
      <c r="AGG407" s="118"/>
      <c r="AGK407" s="118"/>
      <c r="AGO407" s="118"/>
      <c r="AGS407" s="118"/>
      <c r="AGW407" s="118"/>
      <c r="AHA407" s="118"/>
      <c r="AHE407" s="118"/>
      <c r="AHI407" s="118"/>
      <c r="AHM407" s="118"/>
      <c r="AHQ407" s="118"/>
      <c r="AHU407" s="118"/>
      <c r="AHY407" s="118"/>
      <c r="AIC407" s="118"/>
      <c r="AIG407" s="118"/>
      <c r="AIK407" s="118"/>
      <c r="AIO407" s="118"/>
      <c r="AIS407" s="118"/>
      <c r="AIW407" s="118"/>
      <c r="AJA407" s="118"/>
      <c r="AJE407" s="118"/>
      <c r="AJI407" s="118"/>
      <c r="AJM407" s="118"/>
      <c r="AJQ407" s="118"/>
      <c r="AJU407" s="118"/>
      <c r="AJY407" s="118"/>
      <c r="AKC407" s="118"/>
      <c r="AKG407" s="118"/>
      <c r="AKK407" s="118"/>
      <c r="AKO407" s="118"/>
      <c r="AKS407" s="118"/>
      <c r="AKW407" s="118"/>
      <c r="ALA407" s="118"/>
      <c r="ALE407" s="118"/>
      <c r="ALI407" s="118"/>
      <c r="ALM407" s="118"/>
      <c r="ALQ407" s="118"/>
      <c r="ALU407" s="118"/>
      <c r="ALY407" s="118"/>
      <c r="AMC407" s="118"/>
      <c r="AMG407" s="118"/>
      <c r="AMK407" s="118"/>
      <c r="AMO407" s="118"/>
      <c r="AMS407" s="118"/>
      <c r="AMW407" s="118"/>
      <c r="ANA407" s="118"/>
      <c r="ANE407" s="118"/>
      <c r="ANI407" s="118"/>
      <c r="ANM407" s="118"/>
      <c r="ANQ407" s="118"/>
      <c r="ANU407" s="118"/>
      <c r="ANY407" s="118"/>
      <c r="AOC407" s="118"/>
      <c r="AOG407" s="118"/>
      <c r="AOK407" s="118"/>
      <c r="AOO407" s="118"/>
      <c r="AOS407" s="118"/>
      <c r="AOW407" s="118"/>
      <c r="APA407" s="118"/>
      <c r="APE407" s="118"/>
      <c r="API407" s="118"/>
      <c r="APM407" s="118"/>
      <c r="APQ407" s="118"/>
      <c r="APU407" s="118"/>
      <c r="APY407" s="118"/>
      <c r="AQC407" s="118"/>
      <c r="AQG407" s="118"/>
      <c r="AQK407" s="118"/>
      <c r="AQO407" s="118"/>
      <c r="AQS407" s="118"/>
      <c r="AQW407" s="118"/>
      <c r="ARA407" s="118"/>
      <c r="ARE407" s="118"/>
      <c r="ARI407" s="118"/>
      <c r="ARM407" s="118"/>
      <c r="ARQ407" s="118"/>
      <c r="ARU407" s="118"/>
      <c r="ARY407" s="118"/>
      <c r="ASC407" s="118"/>
      <c r="ASG407" s="118"/>
      <c r="ASK407" s="118"/>
      <c r="ASO407" s="118"/>
      <c r="ASS407" s="118"/>
      <c r="ASW407" s="118"/>
      <c r="ATA407" s="118"/>
      <c r="ATE407" s="118"/>
      <c r="ATI407" s="118"/>
      <c r="ATM407" s="118"/>
      <c r="ATQ407" s="118"/>
      <c r="ATU407" s="118"/>
      <c r="ATY407" s="118"/>
      <c r="AUC407" s="118"/>
      <c r="AUG407" s="118"/>
      <c r="AUK407" s="118"/>
      <c r="AUO407" s="118"/>
      <c r="AUS407" s="118"/>
      <c r="AUW407" s="118"/>
      <c r="AVA407" s="118"/>
      <c r="AVE407" s="118"/>
      <c r="AVI407" s="118"/>
      <c r="AVM407" s="118"/>
      <c r="AVQ407" s="118"/>
      <c r="AVU407" s="118"/>
      <c r="AVY407" s="118"/>
      <c r="AWC407" s="118"/>
      <c r="AWG407" s="118"/>
      <c r="AWK407" s="118"/>
      <c r="AWO407" s="118"/>
      <c r="AWS407" s="118"/>
      <c r="AWW407" s="118"/>
      <c r="AXA407" s="118"/>
      <c r="AXE407" s="118"/>
      <c r="AXI407" s="118"/>
      <c r="AXM407" s="118"/>
      <c r="AXQ407" s="118"/>
      <c r="AXU407" s="118"/>
      <c r="AXY407" s="118"/>
      <c r="AYC407" s="118"/>
      <c r="AYG407" s="118"/>
      <c r="AYK407" s="118"/>
      <c r="AYO407" s="118"/>
      <c r="AYS407" s="118"/>
      <c r="AYW407" s="118"/>
      <c r="AZA407" s="118"/>
      <c r="AZE407" s="118"/>
      <c r="AZI407" s="118"/>
      <c r="AZM407" s="118"/>
      <c r="AZQ407" s="118"/>
      <c r="AZU407" s="118"/>
      <c r="AZY407" s="118"/>
      <c r="BAC407" s="118"/>
      <c r="BAG407" s="118"/>
      <c r="BAK407" s="118"/>
      <c r="BAO407" s="118"/>
      <c r="BAS407" s="118"/>
      <c r="BAW407" s="118"/>
      <c r="BBA407" s="118"/>
      <c r="BBE407" s="118"/>
      <c r="BBI407" s="118"/>
      <c r="BBM407" s="118"/>
      <c r="BBQ407" s="118"/>
      <c r="BBU407" s="118"/>
      <c r="BBY407" s="118"/>
      <c r="BCC407" s="118"/>
      <c r="BCG407" s="118"/>
      <c r="BCK407" s="118"/>
      <c r="BCO407" s="118"/>
      <c r="BCS407" s="118"/>
      <c r="BCW407" s="118"/>
      <c r="BDA407" s="118"/>
      <c r="BDE407" s="118"/>
      <c r="BDI407" s="118"/>
      <c r="BDM407" s="118"/>
      <c r="BDQ407" s="118"/>
      <c r="BDU407" s="118"/>
      <c r="BDY407" s="118"/>
      <c r="BEC407" s="118"/>
      <c r="BEG407" s="118"/>
      <c r="BEK407" s="118"/>
      <c r="BEO407" s="118"/>
      <c r="BES407" s="118"/>
      <c r="BEW407" s="118"/>
      <c r="BFA407" s="118"/>
      <c r="BFE407" s="118"/>
      <c r="BFI407" s="118"/>
      <c r="BFM407" s="118"/>
      <c r="BFQ407" s="118"/>
      <c r="BFU407" s="118"/>
      <c r="BFY407" s="118"/>
      <c r="BGC407" s="118"/>
      <c r="BGG407" s="118"/>
      <c r="BGK407" s="118"/>
      <c r="BGO407" s="118"/>
      <c r="BGS407" s="118"/>
      <c r="BGW407" s="118"/>
      <c r="BHA407" s="118"/>
      <c r="BHE407" s="118"/>
      <c r="BHI407" s="118"/>
      <c r="BHM407" s="118"/>
      <c r="BHQ407" s="118"/>
      <c r="BHU407" s="118"/>
      <c r="BHY407" s="118"/>
      <c r="BIC407" s="118"/>
      <c r="BIG407" s="118"/>
      <c r="BIK407" s="118"/>
      <c r="BIO407" s="118"/>
      <c r="BIS407" s="118"/>
      <c r="BIW407" s="118"/>
      <c r="BJA407" s="118"/>
      <c r="BJE407" s="118"/>
      <c r="BJI407" s="118"/>
      <c r="BJM407" s="118"/>
      <c r="BJQ407" s="118"/>
      <c r="BJU407" s="118"/>
      <c r="BJY407" s="118"/>
      <c r="BKC407" s="118"/>
      <c r="BKG407" s="118"/>
      <c r="BKK407" s="118"/>
      <c r="BKO407" s="118"/>
      <c r="BKS407" s="118"/>
      <c r="BKW407" s="118"/>
      <c r="BLA407" s="118"/>
      <c r="BLE407" s="118"/>
      <c r="BLI407" s="118"/>
      <c r="BLM407" s="118"/>
      <c r="BLQ407" s="118"/>
      <c r="BLU407" s="118"/>
      <c r="BLY407" s="118"/>
      <c r="BMC407" s="118"/>
      <c r="BMG407" s="118"/>
      <c r="BMK407" s="118"/>
      <c r="BMO407" s="118"/>
      <c r="BMS407" s="118"/>
      <c r="BMW407" s="118"/>
      <c r="BNA407" s="118"/>
      <c r="BNE407" s="118"/>
      <c r="BNI407" s="118"/>
      <c r="BNM407" s="118"/>
      <c r="BNQ407" s="118"/>
      <c r="BNU407" s="118"/>
      <c r="BNY407" s="118"/>
      <c r="BOC407" s="118"/>
      <c r="BOG407" s="118"/>
      <c r="BOK407" s="118"/>
      <c r="BOO407" s="118"/>
      <c r="BOS407" s="118"/>
      <c r="BOW407" s="118"/>
      <c r="BPA407" s="118"/>
      <c r="BPE407" s="118"/>
      <c r="BPI407" s="118"/>
      <c r="BPM407" s="118"/>
      <c r="BPQ407" s="118"/>
      <c r="BPU407" s="118"/>
      <c r="BPY407" s="118"/>
      <c r="BQC407" s="118"/>
      <c r="BQG407" s="118"/>
      <c r="BQK407" s="118"/>
      <c r="BQO407" s="118"/>
      <c r="BQS407" s="118"/>
      <c r="BQW407" s="118"/>
      <c r="BRA407" s="118"/>
      <c r="BRE407" s="118"/>
      <c r="BRI407" s="118"/>
      <c r="BRM407" s="118"/>
      <c r="BRQ407" s="118"/>
      <c r="BRU407" s="118"/>
      <c r="BRY407" s="118"/>
      <c r="BSC407" s="118"/>
      <c r="BSG407" s="118"/>
      <c r="BSK407" s="118"/>
      <c r="BSO407" s="118"/>
      <c r="BSS407" s="118"/>
      <c r="BSW407" s="118"/>
      <c r="BTA407" s="118"/>
      <c r="BTE407" s="118"/>
      <c r="BTI407" s="118"/>
      <c r="BTM407" s="118"/>
      <c r="BTQ407" s="118"/>
      <c r="BTU407" s="118"/>
      <c r="BTY407" s="118"/>
      <c r="BUC407" s="118"/>
      <c r="BUG407" s="118"/>
      <c r="BUK407" s="118"/>
      <c r="BUO407" s="118"/>
      <c r="BUS407" s="118"/>
      <c r="BUW407" s="118"/>
      <c r="BVA407" s="118"/>
      <c r="BVE407" s="118"/>
      <c r="BVI407" s="118"/>
      <c r="BVM407" s="118"/>
      <c r="BVQ407" s="118"/>
      <c r="BVU407" s="118"/>
      <c r="BVY407" s="118"/>
      <c r="BWC407" s="118"/>
      <c r="BWG407" s="118"/>
      <c r="BWK407" s="118"/>
      <c r="BWO407" s="118"/>
      <c r="BWS407" s="118"/>
      <c r="BWW407" s="118"/>
      <c r="BXA407" s="118"/>
      <c r="BXE407" s="118"/>
      <c r="BXI407" s="118"/>
      <c r="BXM407" s="118"/>
      <c r="BXQ407" s="118"/>
      <c r="BXU407" s="118"/>
      <c r="BXY407" s="118"/>
      <c r="BYC407" s="118"/>
      <c r="BYG407" s="118"/>
      <c r="BYK407" s="118"/>
      <c r="BYO407" s="118"/>
      <c r="BYS407" s="118"/>
      <c r="BYW407" s="118"/>
      <c r="BZA407" s="118"/>
      <c r="BZE407" s="118"/>
      <c r="BZI407" s="118"/>
      <c r="BZM407" s="118"/>
      <c r="BZQ407" s="118"/>
      <c r="BZU407" s="118"/>
      <c r="BZY407" s="118"/>
      <c r="CAC407" s="118"/>
      <c r="CAG407" s="118"/>
      <c r="CAK407" s="118"/>
      <c r="CAO407" s="118"/>
      <c r="CAS407" s="118"/>
      <c r="CAW407" s="118"/>
      <c r="CBA407" s="118"/>
      <c r="CBE407" s="118"/>
      <c r="CBI407" s="118"/>
      <c r="CBM407" s="118"/>
      <c r="CBQ407" s="118"/>
      <c r="CBU407" s="118"/>
      <c r="CBY407" s="118"/>
      <c r="CCC407" s="118"/>
      <c r="CCG407" s="118"/>
      <c r="CCK407" s="118"/>
      <c r="CCO407" s="118"/>
      <c r="CCS407" s="118"/>
      <c r="CCW407" s="118"/>
      <c r="CDA407" s="118"/>
      <c r="CDE407" s="118"/>
      <c r="CDI407" s="118"/>
      <c r="CDM407" s="118"/>
      <c r="CDQ407" s="118"/>
      <c r="CDU407" s="118"/>
      <c r="CDY407" s="118"/>
      <c r="CEC407" s="118"/>
      <c r="CEG407" s="118"/>
      <c r="CEK407" s="118"/>
      <c r="CEO407" s="118"/>
      <c r="CES407" s="118"/>
      <c r="CEW407" s="118"/>
      <c r="CFA407" s="118"/>
      <c r="CFE407" s="118"/>
      <c r="CFI407" s="118"/>
      <c r="CFM407" s="118"/>
      <c r="CFQ407" s="118"/>
      <c r="CFU407" s="118"/>
      <c r="CFY407" s="118"/>
      <c r="CGC407" s="118"/>
      <c r="CGG407" s="118"/>
      <c r="CGK407" s="118"/>
      <c r="CGO407" s="118"/>
      <c r="CGS407" s="118"/>
      <c r="CGW407" s="118"/>
      <c r="CHA407" s="118"/>
      <c r="CHE407" s="118"/>
      <c r="CHI407" s="118"/>
      <c r="CHM407" s="118"/>
      <c r="CHQ407" s="118"/>
      <c r="CHU407" s="118"/>
      <c r="CHY407" s="118"/>
      <c r="CIC407" s="118"/>
      <c r="CIG407" s="118"/>
      <c r="CIK407" s="118"/>
      <c r="CIO407" s="118"/>
      <c r="CIS407" s="118"/>
      <c r="CIW407" s="118"/>
      <c r="CJA407" s="118"/>
      <c r="CJE407" s="118"/>
      <c r="CJI407" s="118"/>
      <c r="CJM407" s="118"/>
      <c r="CJQ407" s="118"/>
      <c r="CJU407" s="118"/>
      <c r="CJY407" s="118"/>
      <c r="CKC407" s="118"/>
      <c r="CKG407" s="118"/>
      <c r="CKK407" s="118"/>
      <c r="CKO407" s="118"/>
      <c r="CKS407" s="118"/>
      <c r="CKW407" s="118"/>
      <c r="CLA407" s="118"/>
      <c r="CLE407" s="118"/>
      <c r="CLI407" s="118"/>
      <c r="CLM407" s="118"/>
      <c r="CLQ407" s="118"/>
      <c r="CLU407" s="118"/>
      <c r="CLY407" s="118"/>
      <c r="CMC407" s="118"/>
      <c r="CMG407" s="118"/>
      <c r="CMK407" s="118"/>
      <c r="CMO407" s="118"/>
      <c r="CMS407" s="118"/>
      <c r="CMW407" s="118"/>
      <c r="CNA407" s="118"/>
      <c r="CNE407" s="118"/>
      <c r="CNI407" s="118"/>
      <c r="CNM407" s="118"/>
      <c r="CNQ407" s="118"/>
      <c r="CNU407" s="118"/>
      <c r="CNY407" s="118"/>
      <c r="COC407" s="118"/>
      <c r="COG407" s="118"/>
      <c r="COK407" s="118"/>
      <c r="COO407" s="118"/>
      <c r="COS407" s="118"/>
      <c r="COW407" s="118"/>
      <c r="CPA407" s="118"/>
      <c r="CPE407" s="118"/>
      <c r="CPI407" s="118"/>
      <c r="CPM407" s="118"/>
      <c r="CPQ407" s="118"/>
      <c r="CPU407" s="118"/>
      <c r="CPY407" s="118"/>
      <c r="CQC407" s="118"/>
      <c r="CQG407" s="118"/>
      <c r="CQK407" s="118"/>
      <c r="CQO407" s="118"/>
      <c r="CQS407" s="118"/>
      <c r="CQW407" s="118"/>
      <c r="CRA407" s="118"/>
      <c r="CRE407" s="118"/>
      <c r="CRI407" s="118"/>
      <c r="CRM407" s="118"/>
      <c r="CRQ407" s="118"/>
      <c r="CRU407" s="118"/>
      <c r="CRY407" s="118"/>
      <c r="CSC407" s="118"/>
      <c r="CSG407" s="118"/>
      <c r="CSK407" s="118"/>
      <c r="CSO407" s="118"/>
      <c r="CSS407" s="118"/>
      <c r="CSW407" s="118"/>
      <c r="CTA407" s="118"/>
      <c r="CTE407" s="118"/>
      <c r="CTI407" s="118"/>
      <c r="CTM407" s="118"/>
      <c r="CTQ407" s="118"/>
      <c r="CTU407" s="118"/>
      <c r="CTY407" s="118"/>
      <c r="CUC407" s="118"/>
      <c r="CUG407" s="118"/>
      <c r="CUK407" s="118"/>
      <c r="CUO407" s="118"/>
      <c r="CUS407" s="118"/>
      <c r="CUW407" s="118"/>
      <c r="CVA407" s="118"/>
      <c r="CVE407" s="118"/>
      <c r="CVI407" s="118"/>
      <c r="CVM407" s="118"/>
      <c r="CVQ407" s="118"/>
      <c r="CVU407" s="118"/>
      <c r="CVY407" s="118"/>
      <c r="CWC407" s="118"/>
      <c r="CWG407" s="118"/>
      <c r="CWK407" s="118"/>
      <c r="CWO407" s="118"/>
      <c r="CWS407" s="118"/>
      <c r="CWW407" s="118"/>
      <c r="CXA407" s="118"/>
      <c r="CXE407" s="118"/>
      <c r="CXI407" s="118"/>
      <c r="CXM407" s="118"/>
      <c r="CXQ407" s="118"/>
      <c r="CXU407" s="118"/>
      <c r="CXY407" s="118"/>
      <c r="CYC407" s="118"/>
      <c r="CYG407" s="118"/>
      <c r="CYK407" s="118"/>
      <c r="CYO407" s="118"/>
      <c r="CYS407" s="118"/>
      <c r="CYW407" s="118"/>
      <c r="CZA407" s="118"/>
      <c r="CZE407" s="118"/>
      <c r="CZI407" s="118"/>
      <c r="CZM407" s="118"/>
      <c r="CZQ407" s="118"/>
      <c r="CZU407" s="118"/>
      <c r="CZY407" s="118"/>
      <c r="DAC407" s="118"/>
      <c r="DAG407" s="118"/>
      <c r="DAK407" s="118"/>
      <c r="DAO407" s="118"/>
      <c r="DAS407" s="118"/>
      <c r="DAW407" s="118"/>
      <c r="DBA407" s="118"/>
      <c r="DBE407" s="118"/>
      <c r="DBI407" s="118"/>
      <c r="DBM407" s="118"/>
      <c r="DBQ407" s="118"/>
      <c r="DBU407" s="118"/>
      <c r="DBY407" s="118"/>
      <c r="DCC407" s="118"/>
      <c r="DCG407" s="118"/>
      <c r="DCK407" s="118"/>
      <c r="DCO407" s="118"/>
      <c r="DCS407" s="118"/>
      <c r="DCW407" s="118"/>
      <c r="DDA407" s="118"/>
      <c r="DDE407" s="118"/>
      <c r="DDI407" s="118"/>
      <c r="DDM407" s="118"/>
      <c r="DDQ407" s="118"/>
      <c r="DDU407" s="118"/>
      <c r="DDY407" s="118"/>
      <c r="DEC407" s="118"/>
      <c r="DEG407" s="118"/>
      <c r="DEK407" s="118"/>
      <c r="DEO407" s="118"/>
      <c r="DES407" s="118"/>
      <c r="DEW407" s="118"/>
      <c r="DFA407" s="118"/>
      <c r="DFE407" s="118"/>
      <c r="DFI407" s="118"/>
      <c r="DFM407" s="118"/>
      <c r="DFQ407" s="118"/>
      <c r="DFU407" s="118"/>
      <c r="DFY407" s="118"/>
      <c r="DGC407" s="118"/>
      <c r="DGG407" s="118"/>
      <c r="DGK407" s="118"/>
      <c r="DGO407" s="118"/>
      <c r="DGS407" s="118"/>
      <c r="DGW407" s="118"/>
      <c r="DHA407" s="118"/>
      <c r="DHE407" s="118"/>
      <c r="DHI407" s="118"/>
      <c r="DHM407" s="118"/>
      <c r="DHQ407" s="118"/>
      <c r="DHU407" s="118"/>
      <c r="DHY407" s="118"/>
      <c r="DIC407" s="118"/>
      <c r="DIG407" s="118"/>
      <c r="DIK407" s="118"/>
      <c r="DIO407" s="118"/>
      <c r="DIS407" s="118"/>
      <c r="DIW407" s="118"/>
      <c r="DJA407" s="118"/>
      <c r="DJE407" s="118"/>
      <c r="DJI407" s="118"/>
      <c r="DJM407" s="118"/>
      <c r="DJQ407" s="118"/>
      <c r="DJU407" s="118"/>
      <c r="DJY407" s="118"/>
      <c r="DKC407" s="118"/>
      <c r="DKG407" s="118"/>
      <c r="DKK407" s="118"/>
      <c r="DKO407" s="118"/>
      <c r="DKS407" s="118"/>
      <c r="DKW407" s="118"/>
      <c r="DLA407" s="118"/>
      <c r="DLE407" s="118"/>
      <c r="DLI407" s="118"/>
      <c r="DLM407" s="118"/>
      <c r="DLQ407" s="118"/>
      <c r="DLU407" s="118"/>
      <c r="DLY407" s="118"/>
      <c r="DMC407" s="118"/>
      <c r="DMG407" s="118"/>
      <c r="DMK407" s="118"/>
      <c r="DMO407" s="118"/>
      <c r="DMS407" s="118"/>
      <c r="DMW407" s="118"/>
      <c r="DNA407" s="118"/>
      <c r="DNE407" s="118"/>
      <c r="DNI407" s="118"/>
      <c r="DNM407" s="118"/>
      <c r="DNQ407" s="118"/>
      <c r="DNU407" s="118"/>
      <c r="DNY407" s="118"/>
      <c r="DOC407" s="118"/>
      <c r="DOG407" s="118"/>
      <c r="DOK407" s="118"/>
      <c r="DOO407" s="118"/>
      <c r="DOS407" s="118"/>
      <c r="DOW407" s="118"/>
      <c r="DPA407" s="118"/>
      <c r="DPE407" s="118"/>
      <c r="DPI407" s="118"/>
      <c r="DPM407" s="118"/>
      <c r="DPQ407" s="118"/>
      <c r="DPU407" s="118"/>
      <c r="DPY407" s="118"/>
      <c r="DQC407" s="118"/>
      <c r="DQG407" s="118"/>
      <c r="DQK407" s="118"/>
      <c r="DQO407" s="118"/>
      <c r="DQS407" s="118"/>
      <c r="DQW407" s="118"/>
      <c r="DRA407" s="118"/>
      <c r="DRE407" s="118"/>
      <c r="DRI407" s="118"/>
      <c r="DRM407" s="118"/>
      <c r="DRQ407" s="118"/>
      <c r="DRU407" s="118"/>
      <c r="DRY407" s="118"/>
      <c r="DSC407" s="118"/>
      <c r="DSG407" s="118"/>
      <c r="DSK407" s="118"/>
      <c r="DSO407" s="118"/>
      <c r="DSS407" s="118"/>
      <c r="DSW407" s="118"/>
      <c r="DTA407" s="118"/>
      <c r="DTE407" s="118"/>
      <c r="DTI407" s="118"/>
      <c r="DTM407" s="118"/>
      <c r="DTQ407" s="118"/>
      <c r="DTU407" s="118"/>
      <c r="DTY407" s="118"/>
      <c r="DUC407" s="118"/>
      <c r="DUG407" s="118"/>
      <c r="DUK407" s="118"/>
      <c r="DUO407" s="118"/>
      <c r="DUS407" s="118"/>
      <c r="DUW407" s="118"/>
      <c r="DVA407" s="118"/>
      <c r="DVE407" s="118"/>
      <c r="DVI407" s="118"/>
      <c r="DVM407" s="118"/>
      <c r="DVQ407" s="118"/>
      <c r="DVU407" s="118"/>
      <c r="DVY407" s="118"/>
      <c r="DWC407" s="118"/>
      <c r="DWG407" s="118"/>
      <c r="DWK407" s="118"/>
      <c r="DWO407" s="118"/>
      <c r="DWS407" s="118"/>
      <c r="DWW407" s="118"/>
      <c r="DXA407" s="118"/>
      <c r="DXE407" s="118"/>
      <c r="DXI407" s="118"/>
      <c r="DXM407" s="118"/>
      <c r="DXQ407" s="118"/>
      <c r="DXU407" s="118"/>
      <c r="DXY407" s="118"/>
      <c r="DYC407" s="118"/>
      <c r="DYG407" s="118"/>
      <c r="DYK407" s="118"/>
      <c r="DYO407" s="118"/>
      <c r="DYS407" s="118"/>
      <c r="DYW407" s="118"/>
      <c r="DZA407" s="118"/>
      <c r="DZE407" s="118"/>
      <c r="DZI407" s="118"/>
      <c r="DZM407" s="118"/>
      <c r="DZQ407" s="118"/>
      <c r="DZU407" s="118"/>
      <c r="DZY407" s="118"/>
      <c r="EAC407" s="118"/>
      <c r="EAG407" s="118"/>
      <c r="EAK407" s="118"/>
      <c r="EAO407" s="118"/>
      <c r="EAS407" s="118"/>
      <c r="EAW407" s="118"/>
      <c r="EBA407" s="118"/>
      <c r="EBE407" s="118"/>
      <c r="EBI407" s="118"/>
      <c r="EBM407" s="118"/>
      <c r="EBQ407" s="118"/>
      <c r="EBU407" s="118"/>
      <c r="EBY407" s="118"/>
      <c r="ECC407" s="118"/>
      <c r="ECG407" s="118"/>
      <c r="ECK407" s="118"/>
      <c r="ECO407" s="118"/>
      <c r="ECS407" s="118"/>
      <c r="ECW407" s="118"/>
      <c r="EDA407" s="118"/>
      <c r="EDE407" s="118"/>
      <c r="EDI407" s="118"/>
      <c r="EDM407" s="118"/>
      <c r="EDQ407" s="118"/>
      <c r="EDU407" s="118"/>
      <c r="EDY407" s="118"/>
      <c r="EEC407" s="118"/>
      <c r="EEG407" s="118"/>
      <c r="EEK407" s="118"/>
      <c r="EEO407" s="118"/>
      <c r="EES407" s="118"/>
      <c r="EEW407" s="118"/>
      <c r="EFA407" s="118"/>
      <c r="EFE407" s="118"/>
      <c r="EFI407" s="118"/>
      <c r="EFM407" s="118"/>
      <c r="EFQ407" s="118"/>
      <c r="EFU407" s="118"/>
      <c r="EFY407" s="118"/>
      <c r="EGC407" s="118"/>
      <c r="EGG407" s="118"/>
      <c r="EGK407" s="118"/>
      <c r="EGO407" s="118"/>
      <c r="EGS407" s="118"/>
      <c r="EGW407" s="118"/>
      <c r="EHA407" s="118"/>
      <c r="EHE407" s="118"/>
      <c r="EHI407" s="118"/>
      <c r="EHM407" s="118"/>
      <c r="EHQ407" s="118"/>
      <c r="EHU407" s="118"/>
      <c r="EHY407" s="118"/>
      <c r="EIC407" s="118"/>
      <c r="EIG407" s="118"/>
      <c r="EIK407" s="118"/>
      <c r="EIO407" s="118"/>
      <c r="EIS407" s="118"/>
      <c r="EIW407" s="118"/>
      <c r="EJA407" s="118"/>
      <c r="EJE407" s="118"/>
      <c r="EJI407" s="118"/>
      <c r="EJM407" s="118"/>
      <c r="EJQ407" s="118"/>
      <c r="EJU407" s="118"/>
      <c r="EJY407" s="118"/>
      <c r="EKC407" s="118"/>
      <c r="EKG407" s="118"/>
      <c r="EKK407" s="118"/>
      <c r="EKO407" s="118"/>
      <c r="EKS407" s="118"/>
      <c r="EKW407" s="118"/>
      <c r="ELA407" s="118"/>
      <c r="ELE407" s="118"/>
      <c r="ELI407" s="118"/>
      <c r="ELM407" s="118"/>
      <c r="ELQ407" s="118"/>
      <c r="ELU407" s="118"/>
      <c r="ELY407" s="118"/>
      <c r="EMC407" s="118"/>
      <c r="EMG407" s="118"/>
      <c r="EMK407" s="118"/>
      <c r="EMO407" s="118"/>
      <c r="EMS407" s="118"/>
      <c r="EMW407" s="118"/>
      <c r="ENA407" s="118"/>
      <c r="ENE407" s="118"/>
      <c r="ENI407" s="118"/>
      <c r="ENM407" s="118"/>
      <c r="ENQ407" s="118"/>
      <c r="ENU407" s="118"/>
      <c r="ENY407" s="118"/>
      <c r="EOC407" s="118"/>
      <c r="EOG407" s="118"/>
      <c r="EOK407" s="118"/>
      <c r="EOO407" s="118"/>
      <c r="EOS407" s="118"/>
      <c r="EOW407" s="118"/>
      <c r="EPA407" s="118"/>
      <c r="EPE407" s="118"/>
      <c r="EPI407" s="118"/>
      <c r="EPM407" s="118"/>
      <c r="EPQ407" s="118"/>
      <c r="EPU407" s="118"/>
      <c r="EPY407" s="118"/>
      <c r="EQC407" s="118"/>
      <c r="EQG407" s="118"/>
      <c r="EQK407" s="118"/>
      <c r="EQO407" s="118"/>
      <c r="EQS407" s="118"/>
      <c r="EQW407" s="118"/>
      <c r="ERA407" s="118"/>
      <c r="ERE407" s="118"/>
      <c r="ERI407" s="118"/>
      <c r="ERM407" s="118"/>
      <c r="ERQ407" s="118"/>
      <c r="ERU407" s="118"/>
      <c r="ERY407" s="118"/>
      <c r="ESC407" s="118"/>
      <c r="ESG407" s="118"/>
      <c r="ESK407" s="118"/>
      <c r="ESO407" s="118"/>
      <c r="ESS407" s="118"/>
      <c r="ESW407" s="118"/>
      <c r="ETA407" s="118"/>
      <c r="ETE407" s="118"/>
      <c r="ETI407" s="118"/>
      <c r="ETM407" s="118"/>
      <c r="ETQ407" s="118"/>
      <c r="ETU407" s="118"/>
      <c r="ETY407" s="118"/>
      <c r="EUC407" s="118"/>
      <c r="EUG407" s="118"/>
      <c r="EUK407" s="118"/>
      <c r="EUO407" s="118"/>
      <c r="EUS407" s="118"/>
      <c r="EUW407" s="118"/>
      <c r="EVA407" s="118"/>
      <c r="EVE407" s="118"/>
      <c r="EVI407" s="118"/>
      <c r="EVM407" s="118"/>
      <c r="EVQ407" s="118"/>
      <c r="EVU407" s="118"/>
      <c r="EVY407" s="118"/>
      <c r="EWC407" s="118"/>
      <c r="EWG407" s="118"/>
      <c r="EWK407" s="118"/>
      <c r="EWO407" s="118"/>
      <c r="EWS407" s="118"/>
      <c r="EWW407" s="118"/>
      <c r="EXA407" s="118"/>
      <c r="EXE407" s="118"/>
      <c r="EXI407" s="118"/>
      <c r="EXM407" s="118"/>
      <c r="EXQ407" s="118"/>
      <c r="EXU407" s="118"/>
      <c r="EXY407" s="118"/>
      <c r="EYC407" s="118"/>
      <c r="EYG407" s="118"/>
      <c r="EYK407" s="118"/>
      <c r="EYO407" s="118"/>
      <c r="EYS407" s="118"/>
      <c r="EYW407" s="118"/>
      <c r="EZA407" s="118"/>
      <c r="EZE407" s="118"/>
      <c r="EZI407" s="118"/>
      <c r="EZM407" s="118"/>
      <c r="EZQ407" s="118"/>
      <c r="EZU407" s="118"/>
      <c r="EZY407" s="118"/>
      <c r="FAC407" s="118"/>
      <c r="FAG407" s="118"/>
      <c r="FAK407" s="118"/>
      <c r="FAO407" s="118"/>
      <c r="FAS407" s="118"/>
      <c r="FAW407" s="118"/>
      <c r="FBA407" s="118"/>
      <c r="FBE407" s="118"/>
      <c r="FBI407" s="118"/>
      <c r="FBM407" s="118"/>
      <c r="FBQ407" s="118"/>
      <c r="FBU407" s="118"/>
      <c r="FBY407" s="118"/>
      <c r="FCC407" s="118"/>
      <c r="FCG407" s="118"/>
      <c r="FCK407" s="118"/>
      <c r="FCO407" s="118"/>
      <c r="FCS407" s="118"/>
      <c r="FCW407" s="118"/>
      <c r="FDA407" s="118"/>
      <c r="FDE407" s="118"/>
      <c r="FDI407" s="118"/>
      <c r="FDM407" s="118"/>
      <c r="FDQ407" s="118"/>
      <c r="FDU407" s="118"/>
      <c r="FDY407" s="118"/>
      <c r="FEC407" s="118"/>
      <c r="FEG407" s="118"/>
      <c r="FEK407" s="118"/>
      <c r="FEO407" s="118"/>
      <c r="FES407" s="118"/>
      <c r="FEW407" s="118"/>
      <c r="FFA407" s="118"/>
      <c r="FFE407" s="118"/>
      <c r="FFI407" s="118"/>
      <c r="FFM407" s="118"/>
      <c r="FFQ407" s="118"/>
      <c r="FFU407" s="118"/>
      <c r="FFY407" s="118"/>
      <c r="FGC407" s="118"/>
      <c r="FGG407" s="118"/>
      <c r="FGK407" s="118"/>
      <c r="FGO407" s="118"/>
      <c r="FGS407" s="118"/>
      <c r="FGW407" s="118"/>
      <c r="FHA407" s="118"/>
      <c r="FHE407" s="118"/>
      <c r="FHI407" s="118"/>
      <c r="FHM407" s="118"/>
      <c r="FHQ407" s="118"/>
      <c r="FHU407" s="118"/>
      <c r="FHY407" s="118"/>
      <c r="FIC407" s="118"/>
      <c r="FIG407" s="118"/>
      <c r="FIK407" s="118"/>
      <c r="FIO407" s="118"/>
      <c r="FIS407" s="118"/>
      <c r="FIW407" s="118"/>
      <c r="FJA407" s="118"/>
      <c r="FJE407" s="118"/>
      <c r="FJI407" s="118"/>
      <c r="FJM407" s="118"/>
      <c r="FJQ407" s="118"/>
      <c r="FJU407" s="118"/>
      <c r="FJY407" s="118"/>
      <c r="FKC407" s="118"/>
      <c r="FKG407" s="118"/>
      <c r="FKK407" s="118"/>
      <c r="FKO407" s="118"/>
      <c r="FKS407" s="118"/>
      <c r="FKW407" s="118"/>
      <c r="FLA407" s="118"/>
      <c r="FLE407" s="118"/>
      <c r="FLI407" s="118"/>
      <c r="FLM407" s="118"/>
      <c r="FLQ407" s="118"/>
      <c r="FLU407" s="118"/>
      <c r="FLY407" s="118"/>
      <c r="FMC407" s="118"/>
      <c r="FMG407" s="118"/>
      <c r="FMK407" s="118"/>
      <c r="FMO407" s="118"/>
      <c r="FMS407" s="118"/>
      <c r="FMW407" s="118"/>
      <c r="FNA407" s="118"/>
      <c r="FNE407" s="118"/>
      <c r="FNI407" s="118"/>
      <c r="FNM407" s="118"/>
      <c r="FNQ407" s="118"/>
      <c r="FNU407" s="118"/>
      <c r="FNY407" s="118"/>
      <c r="FOC407" s="118"/>
      <c r="FOG407" s="118"/>
      <c r="FOK407" s="118"/>
      <c r="FOO407" s="118"/>
      <c r="FOS407" s="118"/>
      <c r="FOW407" s="118"/>
      <c r="FPA407" s="118"/>
      <c r="FPE407" s="118"/>
      <c r="FPI407" s="118"/>
      <c r="FPM407" s="118"/>
      <c r="FPQ407" s="118"/>
      <c r="FPU407" s="118"/>
      <c r="FPY407" s="118"/>
      <c r="FQC407" s="118"/>
      <c r="FQG407" s="118"/>
      <c r="FQK407" s="118"/>
      <c r="FQO407" s="118"/>
      <c r="FQS407" s="118"/>
      <c r="FQW407" s="118"/>
      <c r="FRA407" s="118"/>
      <c r="FRE407" s="118"/>
      <c r="FRI407" s="118"/>
      <c r="FRM407" s="118"/>
      <c r="FRQ407" s="118"/>
      <c r="FRU407" s="118"/>
      <c r="FRY407" s="118"/>
      <c r="FSC407" s="118"/>
      <c r="FSG407" s="118"/>
      <c r="FSK407" s="118"/>
      <c r="FSO407" s="118"/>
      <c r="FSS407" s="118"/>
      <c r="FSW407" s="118"/>
      <c r="FTA407" s="118"/>
      <c r="FTE407" s="118"/>
      <c r="FTI407" s="118"/>
      <c r="FTM407" s="118"/>
      <c r="FTQ407" s="118"/>
      <c r="FTU407" s="118"/>
      <c r="FTY407" s="118"/>
      <c r="FUC407" s="118"/>
      <c r="FUG407" s="118"/>
      <c r="FUK407" s="118"/>
      <c r="FUO407" s="118"/>
      <c r="FUS407" s="118"/>
      <c r="FUW407" s="118"/>
      <c r="FVA407" s="118"/>
      <c r="FVE407" s="118"/>
      <c r="FVI407" s="118"/>
      <c r="FVM407" s="118"/>
      <c r="FVQ407" s="118"/>
      <c r="FVU407" s="118"/>
      <c r="FVY407" s="118"/>
      <c r="FWC407" s="118"/>
      <c r="FWG407" s="118"/>
      <c r="FWK407" s="118"/>
      <c r="FWO407" s="118"/>
      <c r="FWS407" s="118"/>
      <c r="FWW407" s="118"/>
      <c r="FXA407" s="118"/>
      <c r="FXE407" s="118"/>
      <c r="FXI407" s="118"/>
      <c r="FXM407" s="118"/>
      <c r="FXQ407" s="118"/>
      <c r="FXU407" s="118"/>
      <c r="FXY407" s="118"/>
      <c r="FYC407" s="118"/>
      <c r="FYG407" s="118"/>
      <c r="FYK407" s="118"/>
      <c r="FYO407" s="118"/>
      <c r="FYS407" s="118"/>
      <c r="FYW407" s="118"/>
      <c r="FZA407" s="118"/>
      <c r="FZE407" s="118"/>
      <c r="FZI407" s="118"/>
      <c r="FZM407" s="118"/>
      <c r="FZQ407" s="118"/>
      <c r="FZU407" s="118"/>
      <c r="FZY407" s="118"/>
      <c r="GAC407" s="118"/>
      <c r="GAG407" s="118"/>
      <c r="GAK407" s="118"/>
      <c r="GAO407" s="118"/>
      <c r="GAS407" s="118"/>
      <c r="GAW407" s="118"/>
      <c r="GBA407" s="118"/>
      <c r="GBE407" s="118"/>
      <c r="GBI407" s="118"/>
      <c r="GBM407" s="118"/>
      <c r="GBQ407" s="118"/>
      <c r="GBU407" s="118"/>
      <c r="GBY407" s="118"/>
      <c r="GCC407" s="118"/>
      <c r="GCG407" s="118"/>
      <c r="GCK407" s="118"/>
      <c r="GCO407" s="118"/>
      <c r="GCS407" s="118"/>
      <c r="GCW407" s="118"/>
      <c r="GDA407" s="118"/>
      <c r="GDE407" s="118"/>
      <c r="GDI407" s="118"/>
      <c r="GDM407" s="118"/>
      <c r="GDQ407" s="118"/>
      <c r="GDU407" s="118"/>
      <c r="GDY407" s="118"/>
      <c r="GEC407" s="118"/>
      <c r="GEG407" s="118"/>
      <c r="GEK407" s="118"/>
      <c r="GEO407" s="118"/>
      <c r="GES407" s="118"/>
      <c r="GEW407" s="118"/>
      <c r="GFA407" s="118"/>
      <c r="GFE407" s="118"/>
      <c r="GFI407" s="118"/>
      <c r="GFM407" s="118"/>
      <c r="GFQ407" s="118"/>
      <c r="GFU407" s="118"/>
      <c r="GFY407" s="118"/>
      <c r="GGC407" s="118"/>
      <c r="GGG407" s="118"/>
      <c r="GGK407" s="118"/>
      <c r="GGO407" s="118"/>
      <c r="GGS407" s="118"/>
      <c r="GGW407" s="118"/>
      <c r="GHA407" s="118"/>
      <c r="GHE407" s="118"/>
      <c r="GHI407" s="118"/>
      <c r="GHM407" s="118"/>
      <c r="GHQ407" s="118"/>
      <c r="GHU407" s="118"/>
      <c r="GHY407" s="118"/>
      <c r="GIC407" s="118"/>
      <c r="GIG407" s="118"/>
      <c r="GIK407" s="118"/>
      <c r="GIO407" s="118"/>
      <c r="GIS407" s="118"/>
      <c r="GIW407" s="118"/>
      <c r="GJA407" s="118"/>
      <c r="GJE407" s="118"/>
      <c r="GJI407" s="118"/>
      <c r="GJM407" s="118"/>
      <c r="GJQ407" s="118"/>
      <c r="GJU407" s="118"/>
      <c r="GJY407" s="118"/>
      <c r="GKC407" s="118"/>
      <c r="GKG407" s="118"/>
      <c r="GKK407" s="118"/>
      <c r="GKO407" s="118"/>
      <c r="GKS407" s="118"/>
      <c r="GKW407" s="118"/>
      <c r="GLA407" s="118"/>
      <c r="GLE407" s="118"/>
      <c r="GLI407" s="118"/>
      <c r="GLM407" s="118"/>
      <c r="GLQ407" s="118"/>
      <c r="GLU407" s="118"/>
      <c r="GLY407" s="118"/>
      <c r="GMC407" s="118"/>
      <c r="GMG407" s="118"/>
      <c r="GMK407" s="118"/>
      <c r="GMO407" s="118"/>
      <c r="GMS407" s="118"/>
      <c r="GMW407" s="118"/>
      <c r="GNA407" s="118"/>
      <c r="GNE407" s="118"/>
      <c r="GNI407" s="118"/>
      <c r="GNM407" s="118"/>
      <c r="GNQ407" s="118"/>
      <c r="GNU407" s="118"/>
      <c r="GNY407" s="118"/>
      <c r="GOC407" s="118"/>
      <c r="GOG407" s="118"/>
      <c r="GOK407" s="118"/>
      <c r="GOO407" s="118"/>
      <c r="GOS407" s="118"/>
      <c r="GOW407" s="118"/>
      <c r="GPA407" s="118"/>
      <c r="GPE407" s="118"/>
      <c r="GPI407" s="118"/>
      <c r="GPM407" s="118"/>
      <c r="GPQ407" s="118"/>
      <c r="GPU407" s="118"/>
      <c r="GPY407" s="118"/>
      <c r="GQC407" s="118"/>
      <c r="GQG407" s="118"/>
      <c r="GQK407" s="118"/>
      <c r="GQO407" s="118"/>
      <c r="GQS407" s="118"/>
      <c r="GQW407" s="118"/>
      <c r="GRA407" s="118"/>
      <c r="GRE407" s="118"/>
      <c r="GRI407" s="118"/>
      <c r="GRM407" s="118"/>
      <c r="GRQ407" s="118"/>
      <c r="GRU407" s="118"/>
      <c r="GRY407" s="118"/>
      <c r="GSC407" s="118"/>
      <c r="GSG407" s="118"/>
      <c r="GSK407" s="118"/>
      <c r="GSO407" s="118"/>
      <c r="GSS407" s="118"/>
      <c r="GSW407" s="118"/>
      <c r="GTA407" s="118"/>
      <c r="GTE407" s="118"/>
      <c r="GTI407" s="118"/>
      <c r="GTM407" s="118"/>
      <c r="GTQ407" s="118"/>
      <c r="GTU407" s="118"/>
      <c r="GTY407" s="118"/>
      <c r="GUC407" s="118"/>
      <c r="GUG407" s="118"/>
      <c r="GUK407" s="118"/>
      <c r="GUO407" s="118"/>
      <c r="GUS407" s="118"/>
      <c r="GUW407" s="118"/>
      <c r="GVA407" s="118"/>
      <c r="GVE407" s="118"/>
      <c r="GVI407" s="118"/>
      <c r="GVM407" s="118"/>
      <c r="GVQ407" s="118"/>
      <c r="GVU407" s="118"/>
      <c r="GVY407" s="118"/>
      <c r="GWC407" s="118"/>
      <c r="GWG407" s="118"/>
      <c r="GWK407" s="118"/>
      <c r="GWO407" s="118"/>
      <c r="GWS407" s="118"/>
      <c r="GWW407" s="118"/>
      <c r="GXA407" s="118"/>
      <c r="GXE407" s="118"/>
      <c r="GXI407" s="118"/>
      <c r="GXM407" s="118"/>
      <c r="GXQ407" s="118"/>
      <c r="GXU407" s="118"/>
      <c r="GXY407" s="118"/>
      <c r="GYC407" s="118"/>
      <c r="GYG407" s="118"/>
      <c r="GYK407" s="118"/>
      <c r="GYO407" s="118"/>
      <c r="GYS407" s="118"/>
      <c r="GYW407" s="118"/>
      <c r="GZA407" s="118"/>
      <c r="GZE407" s="118"/>
      <c r="GZI407" s="118"/>
      <c r="GZM407" s="118"/>
      <c r="GZQ407" s="118"/>
      <c r="GZU407" s="118"/>
      <c r="GZY407" s="118"/>
      <c r="HAC407" s="118"/>
      <c r="HAG407" s="118"/>
      <c r="HAK407" s="118"/>
      <c r="HAO407" s="118"/>
      <c r="HAS407" s="118"/>
      <c r="HAW407" s="118"/>
      <c r="HBA407" s="118"/>
      <c r="HBE407" s="118"/>
      <c r="HBI407" s="118"/>
      <c r="HBM407" s="118"/>
      <c r="HBQ407" s="118"/>
      <c r="HBU407" s="118"/>
      <c r="HBY407" s="118"/>
      <c r="HCC407" s="118"/>
      <c r="HCG407" s="118"/>
      <c r="HCK407" s="118"/>
      <c r="HCO407" s="118"/>
      <c r="HCS407" s="118"/>
      <c r="HCW407" s="118"/>
      <c r="HDA407" s="118"/>
      <c r="HDE407" s="118"/>
      <c r="HDI407" s="118"/>
      <c r="HDM407" s="118"/>
      <c r="HDQ407" s="118"/>
      <c r="HDU407" s="118"/>
      <c r="HDY407" s="118"/>
      <c r="HEC407" s="118"/>
      <c r="HEG407" s="118"/>
      <c r="HEK407" s="118"/>
      <c r="HEO407" s="118"/>
      <c r="HES407" s="118"/>
      <c r="HEW407" s="118"/>
      <c r="HFA407" s="118"/>
      <c r="HFE407" s="118"/>
      <c r="HFI407" s="118"/>
      <c r="HFM407" s="118"/>
      <c r="HFQ407" s="118"/>
      <c r="HFU407" s="118"/>
      <c r="HFY407" s="118"/>
      <c r="HGC407" s="118"/>
      <c r="HGG407" s="118"/>
      <c r="HGK407" s="118"/>
      <c r="HGO407" s="118"/>
      <c r="HGS407" s="118"/>
      <c r="HGW407" s="118"/>
      <c r="HHA407" s="118"/>
      <c r="HHE407" s="118"/>
      <c r="HHI407" s="118"/>
      <c r="HHM407" s="118"/>
      <c r="HHQ407" s="118"/>
      <c r="HHU407" s="118"/>
      <c r="HHY407" s="118"/>
      <c r="HIC407" s="118"/>
      <c r="HIG407" s="118"/>
      <c r="HIK407" s="118"/>
      <c r="HIO407" s="118"/>
      <c r="HIS407" s="118"/>
      <c r="HIW407" s="118"/>
      <c r="HJA407" s="118"/>
      <c r="HJE407" s="118"/>
      <c r="HJI407" s="118"/>
      <c r="HJM407" s="118"/>
      <c r="HJQ407" s="118"/>
      <c r="HJU407" s="118"/>
      <c r="HJY407" s="118"/>
      <c r="HKC407" s="118"/>
      <c r="HKG407" s="118"/>
      <c r="HKK407" s="118"/>
      <c r="HKO407" s="118"/>
      <c r="HKS407" s="118"/>
      <c r="HKW407" s="118"/>
      <c r="HLA407" s="118"/>
      <c r="HLE407" s="118"/>
      <c r="HLI407" s="118"/>
      <c r="HLM407" s="118"/>
      <c r="HLQ407" s="118"/>
      <c r="HLU407" s="118"/>
      <c r="HLY407" s="118"/>
      <c r="HMC407" s="118"/>
      <c r="HMG407" s="118"/>
      <c r="HMK407" s="118"/>
      <c r="HMO407" s="118"/>
      <c r="HMS407" s="118"/>
      <c r="HMW407" s="118"/>
      <c r="HNA407" s="118"/>
      <c r="HNE407" s="118"/>
      <c r="HNI407" s="118"/>
      <c r="HNM407" s="118"/>
      <c r="HNQ407" s="118"/>
      <c r="HNU407" s="118"/>
      <c r="HNY407" s="118"/>
      <c r="HOC407" s="118"/>
      <c r="HOG407" s="118"/>
      <c r="HOK407" s="118"/>
      <c r="HOO407" s="118"/>
      <c r="HOS407" s="118"/>
      <c r="HOW407" s="118"/>
      <c r="HPA407" s="118"/>
      <c r="HPE407" s="118"/>
      <c r="HPI407" s="118"/>
      <c r="HPM407" s="118"/>
      <c r="HPQ407" s="118"/>
      <c r="HPU407" s="118"/>
      <c r="HPY407" s="118"/>
      <c r="HQC407" s="118"/>
      <c r="HQG407" s="118"/>
      <c r="HQK407" s="118"/>
      <c r="HQO407" s="118"/>
      <c r="HQS407" s="118"/>
      <c r="HQW407" s="118"/>
      <c r="HRA407" s="118"/>
      <c r="HRE407" s="118"/>
      <c r="HRI407" s="118"/>
      <c r="HRM407" s="118"/>
      <c r="HRQ407" s="118"/>
      <c r="HRU407" s="118"/>
      <c r="HRY407" s="118"/>
      <c r="HSC407" s="118"/>
      <c r="HSG407" s="118"/>
      <c r="HSK407" s="118"/>
      <c r="HSO407" s="118"/>
      <c r="HSS407" s="118"/>
      <c r="HSW407" s="118"/>
      <c r="HTA407" s="118"/>
      <c r="HTE407" s="118"/>
      <c r="HTI407" s="118"/>
      <c r="HTM407" s="118"/>
      <c r="HTQ407" s="118"/>
      <c r="HTU407" s="118"/>
      <c r="HTY407" s="118"/>
      <c r="HUC407" s="118"/>
      <c r="HUG407" s="118"/>
      <c r="HUK407" s="118"/>
      <c r="HUO407" s="118"/>
      <c r="HUS407" s="118"/>
      <c r="HUW407" s="118"/>
      <c r="HVA407" s="118"/>
      <c r="HVE407" s="118"/>
      <c r="HVI407" s="118"/>
      <c r="HVM407" s="118"/>
      <c r="HVQ407" s="118"/>
      <c r="HVU407" s="118"/>
      <c r="HVY407" s="118"/>
      <c r="HWC407" s="118"/>
      <c r="HWG407" s="118"/>
      <c r="HWK407" s="118"/>
      <c r="HWO407" s="118"/>
      <c r="HWS407" s="118"/>
      <c r="HWW407" s="118"/>
      <c r="HXA407" s="118"/>
      <c r="HXE407" s="118"/>
      <c r="HXI407" s="118"/>
      <c r="HXM407" s="118"/>
      <c r="HXQ407" s="118"/>
      <c r="HXU407" s="118"/>
      <c r="HXY407" s="118"/>
      <c r="HYC407" s="118"/>
      <c r="HYG407" s="118"/>
      <c r="HYK407" s="118"/>
      <c r="HYO407" s="118"/>
      <c r="HYS407" s="118"/>
      <c r="HYW407" s="118"/>
      <c r="HZA407" s="118"/>
      <c r="HZE407" s="118"/>
      <c r="HZI407" s="118"/>
      <c r="HZM407" s="118"/>
      <c r="HZQ407" s="118"/>
      <c r="HZU407" s="118"/>
      <c r="HZY407" s="118"/>
      <c r="IAC407" s="118"/>
      <c r="IAG407" s="118"/>
      <c r="IAK407" s="118"/>
      <c r="IAO407" s="118"/>
      <c r="IAS407" s="118"/>
      <c r="IAW407" s="118"/>
      <c r="IBA407" s="118"/>
      <c r="IBE407" s="118"/>
      <c r="IBI407" s="118"/>
      <c r="IBM407" s="118"/>
      <c r="IBQ407" s="118"/>
      <c r="IBU407" s="118"/>
      <c r="IBY407" s="118"/>
      <c r="ICC407" s="118"/>
      <c r="ICG407" s="118"/>
      <c r="ICK407" s="118"/>
      <c r="ICO407" s="118"/>
      <c r="ICS407" s="118"/>
      <c r="ICW407" s="118"/>
      <c r="IDA407" s="118"/>
      <c r="IDE407" s="118"/>
      <c r="IDI407" s="118"/>
      <c r="IDM407" s="118"/>
      <c r="IDQ407" s="118"/>
      <c r="IDU407" s="118"/>
      <c r="IDY407" s="118"/>
      <c r="IEC407" s="118"/>
      <c r="IEG407" s="118"/>
      <c r="IEK407" s="118"/>
      <c r="IEO407" s="118"/>
      <c r="IES407" s="118"/>
      <c r="IEW407" s="118"/>
      <c r="IFA407" s="118"/>
      <c r="IFE407" s="118"/>
      <c r="IFI407" s="118"/>
      <c r="IFM407" s="118"/>
      <c r="IFQ407" s="118"/>
      <c r="IFU407" s="118"/>
      <c r="IFY407" s="118"/>
      <c r="IGC407" s="118"/>
      <c r="IGG407" s="118"/>
      <c r="IGK407" s="118"/>
      <c r="IGO407" s="118"/>
      <c r="IGS407" s="118"/>
      <c r="IGW407" s="118"/>
      <c r="IHA407" s="118"/>
      <c r="IHE407" s="118"/>
      <c r="IHI407" s="118"/>
      <c r="IHM407" s="118"/>
      <c r="IHQ407" s="118"/>
      <c r="IHU407" s="118"/>
      <c r="IHY407" s="118"/>
      <c r="IIC407" s="118"/>
      <c r="IIG407" s="118"/>
      <c r="IIK407" s="118"/>
      <c r="IIO407" s="118"/>
      <c r="IIS407" s="118"/>
      <c r="IIW407" s="118"/>
      <c r="IJA407" s="118"/>
      <c r="IJE407" s="118"/>
      <c r="IJI407" s="118"/>
      <c r="IJM407" s="118"/>
      <c r="IJQ407" s="118"/>
      <c r="IJU407" s="118"/>
      <c r="IJY407" s="118"/>
      <c r="IKC407" s="118"/>
      <c r="IKG407" s="118"/>
      <c r="IKK407" s="118"/>
      <c r="IKO407" s="118"/>
      <c r="IKS407" s="118"/>
      <c r="IKW407" s="118"/>
      <c r="ILA407" s="118"/>
      <c r="ILE407" s="118"/>
      <c r="ILI407" s="118"/>
      <c r="ILM407" s="118"/>
      <c r="ILQ407" s="118"/>
      <c r="ILU407" s="118"/>
      <c r="ILY407" s="118"/>
      <c r="IMC407" s="118"/>
      <c r="IMG407" s="118"/>
      <c r="IMK407" s="118"/>
      <c r="IMO407" s="118"/>
      <c r="IMS407" s="118"/>
      <c r="IMW407" s="118"/>
      <c r="INA407" s="118"/>
      <c r="INE407" s="118"/>
      <c r="INI407" s="118"/>
      <c r="INM407" s="118"/>
      <c r="INQ407" s="118"/>
      <c r="INU407" s="118"/>
      <c r="INY407" s="118"/>
      <c r="IOC407" s="118"/>
      <c r="IOG407" s="118"/>
      <c r="IOK407" s="118"/>
      <c r="IOO407" s="118"/>
      <c r="IOS407" s="118"/>
      <c r="IOW407" s="118"/>
      <c r="IPA407" s="118"/>
      <c r="IPE407" s="118"/>
      <c r="IPI407" s="118"/>
      <c r="IPM407" s="118"/>
      <c r="IPQ407" s="118"/>
      <c r="IPU407" s="118"/>
      <c r="IPY407" s="118"/>
      <c r="IQC407" s="118"/>
      <c r="IQG407" s="118"/>
      <c r="IQK407" s="118"/>
      <c r="IQO407" s="118"/>
      <c r="IQS407" s="118"/>
      <c r="IQW407" s="118"/>
      <c r="IRA407" s="118"/>
      <c r="IRE407" s="118"/>
      <c r="IRI407" s="118"/>
      <c r="IRM407" s="118"/>
      <c r="IRQ407" s="118"/>
      <c r="IRU407" s="118"/>
      <c r="IRY407" s="118"/>
      <c r="ISC407" s="118"/>
      <c r="ISG407" s="118"/>
      <c r="ISK407" s="118"/>
      <c r="ISO407" s="118"/>
      <c r="ISS407" s="118"/>
      <c r="ISW407" s="118"/>
      <c r="ITA407" s="118"/>
      <c r="ITE407" s="118"/>
      <c r="ITI407" s="118"/>
      <c r="ITM407" s="118"/>
      <c r="ITQ407" s="118"/>
      <c r="ITU407" s="118"/>
      <c r="ITY407" s="118"/>
      <c r="IUC407" s="118"/>
      <c r="IUG407" s="118"/>
      <c r="IUK407" s="118"/>
      <c r="IUO407" s="118"/>
      <c r="IUS407" s="118"/>
      <c r="IUW407" s="118"/>
      <c r="IVA407" s="118"/>
      <c r="IVE407" s="118"/>
      <c r="IVI407" s="118"/>
      <c r="IVM407" s="118"/>
      <c r="IVQ407" s="118"/>
      <c r="IVU407" s="118"/>
      <c r="IVY407" s="118"/>
      <c r="IWC407" s="118"/>
      <c r="IWG407" s="118"/>
      <c r="IWK407" s="118"/>
      <c r="IWO407" s="118"/>
      <c r="IWS407" s="118"/>
      <c r="IWW407" s="118"/>
      <c r="IXA407" s="118"/>
      <c r="IXE407" s="118"/>
      <c r="IXI407" s="118"/>
      <c r="IXM407" s="118"/>
      <c r="IXQ407" s="118"/>
      <c r="IXU407" s="118"/>
      <c r="IXY407" s="118"/>
      <c r="IYC407" s="118"/>
      <c r="IYG407" s="118"/>
      <c r="IYK407" s="118"/>
      <c r="IYO407" s="118"/>
      <c r="IYS407" s="118"/>
      <c r="IYW407" s="118"/>
      <c r="IZA407" s="118"/>
      <c r="IZE407" s="118"/>
      <c r="IZI407" s="118"/>
      <c r="IZM407" s="118"/>
      <c r="IZQ407" s="118"/>
      <c r="IZU407" s="118"/>
      <c r="IZY407" s="118"/>
      <c r="JAC407" s="118"/>
      <c r="JAG407" s="118"/>
      <c r="JAK407" s="118"/>
      <c r="JAO407" s="118"/>
      <c r="JAS407" s="118"/>
      <c r="JAW407" s="118"/>
      <c r="JBA407" s="118"/>
      <c r="JBE407" s="118"/>
      <c r="JBI407" s="118"/>
      <c r="JBM407" s="118"/>
      <c r="JBQ407" s="118"/>
      <c r="JBU407" s="118"/>
      <c r="JBY407" s="118"/>
      <c r="JCC407" s="118"/>
      <c r="JCG407" s="118"/>
      <c r="JCK407" s="118"/>
      <c r="JCO407" s="118"/>
      <c r="JCS407" s="118"/>
      <c r="JCW407" s="118"/>
      <c r="JDA407" s="118"/>
      <c r="JDE407" s="118"/>
      <c r="JDI407" s="118"/>
      <c r="JDM407" s="118"/>
      <c r="JDQ407" s="118"/>
      <c r="JDU407" s="118"/>
      <c r="JDY407" s="118"/>
      <c r="JEC407" s="118"/>
      <c r="JEG407" s="118"/>
      <c r="JEK407" s="118"/>
      <c r="JEO407" s="118"/>
      <c r="JES407" s="118"/>
      <c r="JEW407" s="118"/>
      <c r="JFA407" s="118"/>
      <c r="JFE407" s="118"/>
      <c r="JFI407" s="118"/>
      <c r="JFM407" s="118"/>
      <c r="JFQ407" s="118"/>
      <c r="JFU407" s="118"/>
      <c r="JFY407" s="118"/>
      <c r="JGC407" s="118"/>
      <c r="JGG407" s="118"/>
      <c r="JGK407" s="118"/>
      <c r="JGO407" s="118"/>
      <c r="JGS407" s="118"/>
      <c r="JGW407" s="118"/>
      <c r="JHA407" s="118"/>
      <c r="JHE407" s="118"/>
      <c r="JHI407" s="118"/>
      <c r="JHM407" s="118"/>
      <c r="JHQ407" s="118"/>
      <c r="JHU407" s="118"/>
      <c r="JHY407" s="118"/>
      <c r="JIC407" s="118"/>
      <c r="JIG407" s="118"/>
      <c r="JIK407" s="118"/>
      <c r="JIO407" s="118"/>
      <c r="JIS407" s="118"/>
      <c r="JIW407" s="118"/>
      <c r="JJA407" s="118"/>
      <c r="JJE407" s="118"/>
      <c r="JJI407" s="118"/>
      <c r="JJM407" s="118"/>
      <c r="JJQ407" s="118"/>
      <c r="JJU407" s="118"/>
      <c r="JJY407" s="118"/>
      <c r="JKC407" s="118"/>
      <c r="JKG407" s="118"/>
      <c r="JKK407" s="118"/>
      <c r="JKO407" s="118"/>
      <c r="JKS407" s="118"/>
      <c r="JKW407" s="118"/>
      <c r="JLA407" s="118"/>
      <c r="JLE407" s="118"/>
      <c r="JLI407" s="118"/>
      <c r="JLM407" s="118"/>
      <c r="JLQ407" s="118"/>
      <c r="JLU407" s="118"/>
      <c r="JLY407" s="118"/>
      <c r="JMC407" s="118"/>
      <c r="JMG407" s="118"/>
      <c r="JMK407" s="118"/>
      <c r="JMO407" s="118"/>
      <c r="JMS407" s="118"/>
      <c r="JMW407" s="118"/>
      <c r="JNA407" s="118"/>
      <c r="JNE407" s="118"/>
      <c r="JNI407" s="118"/>
      <c r="JNM407" s="118"/>
      <c r="JNQ407" s="118"/>
      <c r="JNU407" s="118"/>
      <c r="JNY407" s="118"/>
      <c r="JOC407" s="118"/>
      <c r="JOG407" s="118"/>
      <c r="JOK407" s="118"/>
      <c r="JOO407" s="118"/>
      <c r="JOS407" s="118"/>
      <c r="JOW407" s="118"/>
      <c r="JPA407" s="118"/>
      <c r="JPE407" s="118"/>
      <c r="JPI407" s="118"/>
      <c r="JPM407" s="118"/>
      <c r="JPQ407" s="118"/>
      <c r="JPU407" s="118"/>
      <c r="JPY407" s="118"/>
      <c r="JQC407" s="118"/>
      <c r="JQG407" s="118"/>
      <c r="JQK407" s="118"/>
      <c r="JQO407" s="118"/>
      <c r="JQS407" s="118"/>
      <c r="JQW407" s="118"/>
      <c r="JRA407" s="118"/>
      <c r="JRE407" s="118"/>
      <c r="JRI407" s="118"/>
      <c r="JRM407" s="118"/>
      <c r="JRQ407" s="118"/>
      <c r="JRU407" s="118"/>
      <c r="JRY407" s="118"/>
      <c r="JSC407" s="118"/>
      <c r="JSG407" s="118"/>
      <c r="JSK407" s="118"/>
      <c r="JSO407" s="118"/>
      <c r="JSS407" s="118"/>
      <c r="JSW407" s="118"/>
      <c r="JTA407" s="118"/>
      <c r="JTE407" s="118"/>
      <c r="JTI407" s="118"/>
      <c r="JTM407" s="118"/>
      <c r="JTQ407" s="118"/>
      <c r="JTU407" s="118"/>
      <c r="JTY407" s="118"/>
      <c r="JUC407" s="118"/>
      <c r="JUG407" s="118"/>
      <c r="JUK407" s="118"/>
      <c r="JUO407" s="118"/>
      <c r="JUS407" s="118"/>
      <c r="JUW407" s="118"/>
      <c r="JVA407" s="118"/>
      <c r="JVE407" s="118"/>
      <c r="JVI407" s="118"/>
      <c r="JVM407" s="118"/>
      <c r="JVQ407" s="118"/>
      <c r="JVU407" s="118"/>
      <c r="JVY407" s="118"/>
      <c r="JWC407" s="118"/>
      <c r="JWG407" s="118"/>
      <c r="JWK407" s="118"/>
      <c r="JWO407" s="118"/>
      <c r="JWS407" s="118"/>
      <c r="JWW407" s="118"/>
      <c r="JXA407" s="118"/>
      <c r="JXE407" s="118"/>
      <c r="JXI407" s="118"/>
      <c r="JXM407" s="118"/>
      <c r="JXQ407" s="118"/>
      <c r="JXU407" s="118"/>
      <c r="JXY407" s="118"/>
      <c r="JYC407" s="118"/>
      <c r="JYG407" s="118"/>
      <c r="JYK407" s="118"/>
      <c r="JYO407" s="118"/>
      <c r="JYS407" s="118"/>
      <c r="JYW407" s="118"/>
      <c r="JZA407" s="118"/>
      <c r="JZE407" s="118"/>
      <c r="JZI407" s="118"/>
      <c r="JZM407" s="118"/>
      <c r="JZQ407" s="118"/>
      <c r="JZU407" s="118"/>
      <c r="JZY407" s="118"/>
      <c r="KAC407" s="118"/>
      <c r="KAG407" s="118"/>
      <c r="KAK407" s="118"/>
      <c r="KAO407" s="118"/>
      <c r="KAS407" s="118"/>
      <c r="KAW407" s="118"/>
      <c r="KBA407" s="118"/>
      <c r="KBE407" s="118"/>
      <c r="KBI407" s="118"/>
      <c r="KBM407" s="118"/>
      <c r="KBQ407" s="118"/>
      <c r="KBU407" s="118"/>
      <c r="KBY407" s="118"/>
      <c r="KCC407" s="118"/>
      <c r="KCG407" s="118"/>
      <c r="KCK407" s="118"/>
      <c r="KCO407" s="118"/>
      <c r="KCS407" s="118"/>
      <c r="KCW407" s="118"/>
      <c r="KDA407" s="118"/>
      <c r="KDE407" s="118"/>
      <c r="KDI407" s="118"/>
      <c r="KDM407" s="118"/>
      <c r="KDQ407" s="118"/>
      <c r="KDU407" s="118"/>
      <c r="KDY407" s="118"/>
      <c r="KEC407" s="118"/>
      <c r="KEG407" s="118"/>
      <c r="KEK407" s="118"/>
      <c r="KEO407" s="118"/>
      <c r="KES407" s="118"/>
      <c r="KEW407" s="118"/>
      <c r="KFA407" s="118"/>
      <c r="KFE407" s="118"/>
      <c r="KFI407" s="118"/>
      <c r="KFM407" s="118"/>
      <c r="KFQ407" s="118"/>
      <c r="KFU407" s="118"/>
      <c r="KFY407" s="118"/>
      <c r="KGC407" s="118"/>
      <c r="KGG407" s="118"/>
      <c r="KGK407" s="118"/>
      <c r="KGO407" s="118"/>
      <c r="KGS407" s="118"/>
      <c r="KGW407" s="118"/>
      <c r="KHA407" s="118"/>
      <c r="KHE407" s="118"/>
      <c r="KHI407" s="118"/>
      <c r="KHM407" s="118"/>
      <c r="KHQ407" s="118"/>
      <c r="KHU407" s="118"/>
      <c r="KHY407" s="118"/>
      <c r="KIC407" s="118"/>
      <c r="KIG407" s="118"/>
      <c r="KIK407" s="118"/>
      <c r="KIO407" s="118"/>
      <c r="KIS407" s="118"/>
      <c r="KIW407" s="118"/>
      <c r="KJA407" s="118"/>
      <c r="KJE407" s="118"/>
      <c r="KJI407" s="118"/>
      <c r="KJM407" s="118"/>
      <c r="KJQ407" s="118"/>
      <c r="KJU407" s="118"/>
      <c r="KJY407" s="118"/>
      <c r="KKC407" s="118"/>
      <c r="KKG407" s="118"/>
      <c r="KKK407" s="118"/>
      <c r="KKO407" s="118"/>
      <c r="KKS407" s="118"/>
      <c r="KKW407" s="118"/>
      <c r="KLA407" s="118"/>
      <c r="KLE407" s="118"/>
      <c r="KLI407" s="118"/>
      <c r="KLM407" s="118"/>
      <c r="KLQ407" s="118"/>
      <c r="KLU407" s="118"/>
      <c r="KLY407" s="118"/>
      <c r="KMC407" s="118"/>
      <c r="KMG407" s="118"/>
      <c r="KMK407" s="118"/>
      <c r="KMO407" s="118"/>
      <c r="KMS407" s="118"/>
      <c r="KMW407" s="118"/>
      <c r="KNA407" s="118"/>
      <c r="KNE407" s="118"/>
      <c r="KNI407" s="118"/>
      <c r="KNM407" s="118"/>
      <c r="KNQ407" s="118"/>
      <c r="KNU407" s="118"/>
      <c r="KNY407" s="118"/>
      <c r="KOC407" s="118"/>
      <c r="KOG407" s="118"/>
      <c r="KOK407" s="118"/>
      <c r="KOO407" s="118"/>
      <c r="KOS407" s="118"/>
      <c r="KOW407" s="118"/>
      <c r="KPA407" s="118"/>
      <c r="KPE407" s="118"/>
      <c r="KPI407" s="118"/>
      <c r="KPM407" s="118"/>
      <c r="KPQ407" s="118"/>
      <c r="KPU407" s="118"/>
      <c r="KPY407" s="118"/>
      <c r="KQC407" s="118"/>
      <c r="KQG407" s="118"/>
      <c r="KQK407" s="118"/>
      <c r="KQO407" s="118"/>
      <c r="KQS407" s="118"/>
      <c r="KQW407" s="118"/>
      <c r="KRA407" s="118"/>
      <c r="KRE407" s="118"/>
      <c r="KRI407" s="118"/>
      <c r="KRM407" s="118"/>
      <c r="KRQ407" s="118"/>
      <c r="KRU407" s="118"/>
      <c r="KRY407" s="118"/>
      <c r="KSC407" s="118"/>
      <c r="KSG407" s="118"/>
      <c r="KSK407" s="118"/>
      <c r="KSO407" s="118"/>
      <c r="KSS407" s="118"/>
      <c r="KSW407" s="118"/>
      <c r="KTA407" s="118"/>
      <c r="KTE407" s="118"/>
      <c r="KTI407" s="118"/>
      <c r="KTM407" s="118"/>
      <c r="KTQ407" s="118"/>
      <c r="KTU407" s="118"/>
      <c r="KTY407" s="118"/>
      <c r="KUC407" s="118"/>
      <c r="KUG407" s="118"/>
      <c r="KUK407" s="118"/>
      <c r="KUO407" s="118"/>
      <c r="KUS407" s="118"/>
      <c r="KUW407" s="118"/>
      <c r="KVA407" s="118"/>
      <c r="KVE407" s="118"/>
      <c r="KVI407" s="118"/>
      <c r="KVM407" s="118"/>
      <c r="KVQ407" s="118"/>
      <c r="KVU407" s="118"/>
      <c r="KVY407" s="118"/>
      <c r="KWC407" s="118"/>
      <c r="KWG407" s="118"/>
      <c r="KWK407" s="118"/>
      <c r="KWO407" s="118"/>
      <c r="KWS407" s="118"/>
      <c r="KWW407" s="118"/>
      <c r="KXA407" s="118"/>
      <c r="KXE407" s="118"/>
      <c r="KXI407" s="118"/>
      <c r="KXM407" s="118"/>
      <c r="KXQ407" s="118"/>
      <c r="KXU407" s="118"/>
      <c r="KXY407" s="118"/>
      <c r="KYC407" s="118"/>
      <c r="KYG407" s="118"/>
      <c r="KYK407" s="118"/>
      <c r="KYO407" s="118"/>
      <c r="KYS407" s="118"/>
      <c r="KYW407" s="118"/>
      <c r="KZA407" s="118"/>
      <c r="KZE407" s="118"/>
      <c r="KZI407" s="118"/>
      <c r="KZM407" s="118"/>
      <c r="KZQ407" s="118"/>
      <c r="KZU407" s="118"/>
      <c r="KZY407" s="118"/>
      <c r="LAC407" s="118"/>
      <c r="LAG407" s="118"/>
      <c r="LAK407" s="118"/>
      <c r="LAO407" s="118"/>
      <c r="LAS407" s="118"/>
      <c r="LAW407" s="118"/>
      <c r="LBA407" s="118"/>
      <c r="LBE407" s="118"/>
      <c r="LBI407" s="118"/>
      <c r="LBM407" s="118"/>
      <c r="LBQ407" s="118"/>
      <c r="LBU407" s="118"/>
      <c r="LBY407" s="118"/>
      <c r="LCC407" s="118"/>
      <c r="LCG407" s="118"/>
      <c r="LCK407" s="118"/>
      <c r="LCO407" s="118"/>
      <c r="LCS407" s="118"/>
      <c r="LCW407" s="118"/>
      <c r="LDA407" s="118"/>
      <c r="LDE407" s="118"/>
      <c r="LDI407" s="118"/>
      <c r="LDM407" s="118"/>
      <c r="LDQ407" s="118"/>
      <c r="LDU407" s="118"/>
      <c r="LDY407" s="118"/>
      <c r="LEC407" s="118"/>
      <c r="LEG407" s="118"/>
      <c r="LEK407" s="118"/>
      <c r="LEO407" s="118"/>
      <c r="LES407" s="118"/>
      <c r="LEW407" s="118"/>
      <c r="LFA407" s="118"/>
      <c r="LFE407" s="118"/>
      <c r="LFI407" s="118"/>
      <c r="LFM407" s="118"/>
      <c r="LFQ407" s="118"/>
      <c r="LFU407" s="118"/>
      <c r="LFY407" s="118"/>
      <c r="LGC407" s="118"/>
      <c r="LGG407" s="118"/>
      <c r="LGK407" s="118"/>
      <c r="LGO407" s="118"/>
      <c r="LGS407" s="118"/>
      <c r="LGW407" s="118"/>
      <c r="LHA407" s="118"/>
      <c r="LHE407" s="118"/>
      <c r="LHI407" s="118"/>
      <c r="LHM407" s="118"/>
      <c r="LHQ407" s="118"/>
      <c r="LHU407" s="118"/>
      <c r="LHY407" s="118"/>
      <c r="LIC407" s="118"/>
      <c r="LIG407" s="118"/>
      <c r="LIK407" s="118"/>
      <c r="LIO407" s="118"/>
      <c r="LIS407" s="118"/>
      <c r="LIW407" s="118"/>
      <c r="LJA407" s="118"/>
      <c r="LJE407" s="118"/>
      <c r="LJI407" s="118"/>
      <c r="LJM407" s="118"/>
      <c r="LJQ407" s="118"/>
      <c r="LJU407" s="118"/>
      <c r="LJY407" s="118"/>
      <c r="LKC407" s="118"/>
      <c r="LKG407" s="118"/>
      <c r="LKK407" s="118"/>
      <c r="LKO407" s="118"/>
      <c r="LKS407" s="118"/>
      <c r="LKW407" s="118"/>
      <c r="LLA407" s="118"/>
      <c r="LLE407" s="118"/>
      <c r="LLI407" s="118"/>
      <c r="LLM407" s="118"/>
      <c r="LLQ407" s="118"/>
      <c r="LLU407" s="118"/>
      <c r="LLY407" s="118"/>
      <c r="LMC407" s="118"/>
      <c r="LMG407" s="118"/>
      <c r="LMK407" s="118"/>
      <c r="LMO407" s="118"/>
      <c r="LMS407" s="118"/>
      <c r="LMW407" s="118"/>
      <c r="LNA407" s="118"/>
      <c r="LNE407" s="118"/>
      <c r="LNI407" s="118"/>
      <c r="LNM407" s="118"/>
      <c r="LNQ407" s="118"/>
      <c r="LNU407" s="118"/>
      <c r="LNY407" s="118"/>
      <c r="LOC407" s="118"/>
      <c r="LOG407" s="118"/>
      <c r="LOK407" s="118"/>
      <c r="LOO407" s="118"/>
      <c r="LOS407" s="118"/>
      <c r="LOW407" s="118"/>
      <c r="LPA407" s="118"/>
      <c r="LPE407" s="118"/>
      <c r="LPI407" s="118"/>
      <c r="LPM407" s="118"/>
      <c r="LPQ407" s="118"/>
      <c r="LPU407" s="118"/>
      <c r="LPY407" s="118"/>
      <c r="LQC407" s="118"/>
      <c r="LQG407" s="118"/>
      <c r="LQK407" s="118"/>
      <c r="LQO407" s="118"/>
      <c r="LQS407" s="118"/>
      <c r="LQW407" s="118"/>
      <c r="LRA407" s="118"/>
      <c r="LRE407" s="118"/>
      <c r="LRI407" s="118"/>
      <c r="LRM407" s="118"/>
      <c r="LRQ407" s="118"/>
      <c r="LRU407" s="118"/>
      <c r="LRY407" s="118"/>
      <c r="LSC407" s="118"/>
      <c r="LSG407" s="118"/>
      <c r="LSK407" s="118"/>
      <c r="LSO407" s="118"/>
      <c r="LSS407" s="118"/>
      <c r="LSW407" s="118"/>
      <c r="LTA407" s="118"/>
      <c r="LTE407" s="118"/>
      <c r="LTI407" s="118"/>
      <c r="LTM407" s="118"/>
      <c r="LTQ407" s="118"/>
      <c r="LTU407" s="118"/>
      <c r="LTY407" s="118"/>
      <c r="LUC407" s="118"/>
      <c r="LUG407" s="118"/>
      <c r="LUK407" s="118"/>
      <c r="LUO407" s="118"/>
      <c r="LUS407" s="118"/>
      <c r="LUW407" s="118"/>
      <c r="LVA407" s="118"/>
      <c r="LVE407" s="118"/>
      <c r="LVI407" s="118"/>
      <c r="LVM407" s="118"/>
      <c r="LVQ407" s="118"/>
      <c r="LVU407" s="118"/>
      <c r="LVY407" s="118"/>
      <c r="LWC407" s="118"/>
      <c r="LWG407" s="118"/>
      <c r="LWK407" s="118"/>
      <c r="LWO407" s="118"/>
      <c r="LWS407" s="118"/>
      <c r="LWW407" s="118"/>
      <c r="LXA407" s="118"/>
      <c r="LXE407" s="118"/>
      <c r="LXI407" s="118"/>
      <c r="LXM407" s="118"/>
      <c r="LXQ407" s="118"/>
      <c r="LXU407" s="118"/>
      <c r="LXY407" s="118"/>
      <c r="LYC407" s="118"/>
      <c r="LYG407" s="118"/>
      <c r="LYK407" s="118"/>
      <c r="LYO407" s="118"/>
      <c r="LYS407" s="118"/>
      <c r="LYW407" s="118"/>
      <c r="LZA407" s="118"/>
      <c r="LZE407" s="118"/>
      <c r="LZI407" s="118"/>
      <c r="LZM407" s="118"/>
      <c r="LZQ407" s="118"/>
      <c r="LZU407" s="118"/>
      <c r="LZY407" s="118"/>
      <c r="MAC407" s="118"/>
      <c r="MAG407" s="118"/>
      <c r="MAK407" s="118"/>
      <c r="MAO407" s="118"/>
      <c r="MAS407" s="118"/>
      <c r="MAW407" s="118"/>
      <c r="MBA407" s="118"/>
      <c r="MBE407" s="118"/>
      <c r="MBI407" s="118"/>
      <c r="MBM407" s="118"/>
      <c r="MBQ407" s="118"/>
      <c r="MBU407" s="118"/>
      <c r="MBY407" s="118"/>
      <c r="MCC407" s="118"/>
      <c r="MCG407" s="118"/>
      <c r="MCK407" s="118"/>
      <c r="MCO407" s="118"/>
      <c r="MCS407" s="118"/>
      <c r="MCW407" s="118"/>
      <c r="MDA407" s="118"/>
      <c r="MDE407" s="118"/>
      <c r="MDI407" s="118"/>
      <c r="MDM407" s="118"/>
      <c r="MDQ407" s="118"/>
      <c r="MDU407" s="118"/>
      <c r="MDY407" s="118"/>
      <c r="MEC407" s="118"/>
      <c r="MEG407" s="118"/>
      <c r="MEK407" s="118"/>
      <c r="MEO407" s="118"/>
      <c r="MES407" s="118"/>
      <c r="MEW407" s="118"/>
      <c r="MFA407" s="118"/>
      <c r="MFE407" s="118"/>
      <c r="MFI407" s="118"/>
      <c r="MFM407" s="118"/>
      <c r="MFQ407" s="118"/>
      <c r="MFU407" s="118"/>
      <c r="MFY407" s="118"/>
      <c r="MGC407" s="118"/>
      <c r="MGG407" s="118"/>
      <c r="MGK407" s="118"/>
      <c r="MGO407" s="118"/>
      <c r="MGS407" s="118"/>
      <c r="MGW407" s="118"/>
      <c r="MHA407" s="118"/>
      <c r="MHE407" s="118"/>
      <c r="MHI407" s="118"/>
      <c r="MHM407" s="118"/>
      <c r="MHQ407" s="118"/>
      <c r="MHU407" s="118"/>
      <c r="MHY407" s="118"/>
      <c r="MIC407" s="118"/>
      <c r="MIG407" s="118"/>
      <c r="MIK407" s="118"/>
      <c r="MIO407" s="118"/>
      <c r="MIS407" s="118"/>
      <c r="MIW407" s="118"/>
      <c r="MJA407" s="118"/>
      <c r="MJE407" s="118"/>
      <c r="MJI407" s="118"/>
      <c r="MJM407" s="118"/>
      <c r="MJQ407" s="118"/>
      <c r="MJU407" s="118"/>
      <c r="MJY407" s="118"/>
      <c r="MKC407" s="118"/>
      <c r="MKG407" s="118"/>
      <c r="MKK407" s="118"/>
      <c r="MKO407" s="118"/>
      <c r="MKS407" s="118"/>
      <c r="MKW407" s="118"/>
      <c r="MLA407" s="118"/>
      <c r="MLE407" s="118"/>
      <c r="MLI407" s="118"/>
      <c r="MLM407" s="118"/>
      <c r="MLQ407" s="118"/>
      <c r="MLU407" s="118"/>
      <c r="MLY407" s="118"/>
      <c r="MMC407" s="118"/>
      <c r="MMG407" s="118"/>
      <c r="MMK407" s="118"/>
      <c r="MMO407" s="118"/>
      <c r="MMS407" s="118"/>
      <c r="MMW407" s="118"/>
      <c r="MNA407" s="118"/>
      <c r="MNE407" s="118"/>
      <c r="MNI407" s="118"/>
      <c r="MNM407" s="118"/>
      <c r="MNQ407" s="118"/>
      <c r="MNU407" s="118"/>
      <c r="MNY407" s="118"/>
      <c r="MOC407" s="118"/>
      <c r="MOG407" s="118"/>
      <c r="MOK407" s="118"/>
      <c r="MOO407" s="118"/>
      <c r="MOS407" s="118"/>
      <c r="MOW407" s="118"/>
      <c r="MPA407" s="118"/>
      <c r="MPE407" s="118"/>
      <c r="MPI407" s="118"/>
      <c r="MPM407" s="118"/>
      <c r="MPQ407" s="118"/>
      <c r="MPU407" s="118"/>
      <c r="MPY407" s="118"/>
      <c r="MQC407" s="118"/>
      <c r="MQG407" s="118"/>
      <c r="MQK407" s="118"/>
      <c r="MQO407" s="118"/>
      <c r="MQS407" s="118"/>
      <c r="MQW407" s="118"/>
      <c r="MRA407" s="118"/>
      <c r="MRE407" s="118"/>
      <c r="MRI407" s="118"/>
      <c r="MRM407" s="118"/>
      <c r="MRQ407" s="118"/>
      <c r="MRU407" s="118"/>
      <c r="MRY407" s="118"/>
      <c r="MSC407" s="118"/>
      <c r="MSG407" s="118"/>
      <c r="MSK407" s="118"/>
      <c r="MSO407" s="118"/>
      <c r="MSS407" s="118"/>
      <c r="MSW407" s="118"/>
      <c r="MTA407" s="118"/>
      <c r="MTE407" s="118"/>
      <c r="MTI407" s="118"/>
      <c r="MTM407" s="118"/>
      <c r="MTQ407" s="118"/>
      <c r="MTU407" s="118"/>
      <c r="MTY407" s="118"/>
      <c r="MUC407" s="118"/>
      <c r="MUG407" s="118"/>
      <c r="MUK407" s="118"/>
      <c r="MUO407" s="118"/>
      <c r="MUS407" s="118"/>
      <c r="MUW407" s="118"/>
      <c r="MVA407" s="118"/>
      <c r="MVE407" s="118"/>
      <c r="MVI407" s="118"/>
      <c r="MVM407" s="118"/>
      <c r="MVQ407" s="118"/>
      <c r="MVU407" s="118"/>
      <c r="MVY407" s="118"/>
      <c r="MWC407" s="118"/>
      <c r="MWG407" s="118"/>
      <c r="MWK407" s="118"/>
      <c r="MWO407" s="118"/>
      <c r="MWS407" s="118"/>
      <c r="MWW407" s="118"/>
      <c r="MXA407" s="118"/>
      <c r="MXE407" s="118"/>
      <c r="MXI407" s="118"/>
      <c r="MXM407" s="118"/>
      <c r="MXQ407" s="118"/>
      <c r="MXU407" s="118"/>
      <c r="MXY407" s="118"/>
      <c r="MYC407" s="118"/>
      <c r="MYG407" s="118"/>
      <c r="MYK407" s="118"/>
      <c r="MYO407" s="118"/>
      <c r="MYS407" s="118"/>
      <c r="MYW407" s="118"/>
      <c r="MZA407" s="118"/>
      <c r="MZE407" s="118"/>
      <c r="MZI407" s="118"/>
      <c r="MZM407" s="118"/>
      <c r="MZQ407" s="118"/>
      <c r="MZU407" s="118"/>
      <c r="MZY407" s="118"/>
      <c r="NAC407" s="118"/>
      <c r="NAG407" s="118"/>
      <c r="NAK407" s="118"/>
      <c r="NAO407" s="118"/>
      <c r="NAS407" s="118"/>
      <c r="NAW407" s="118"/>
      <c r="NBA407" s="118"/>
      <c r="NBE407" s="118"/>
      <c r="NBI407" s="118"/>
      <c r="NBM407" s="118"/>
      <c r="NBQ407" s="118"/>
      <c r="NBU407" s="118"/>
      <c r="NBY407" s="118"/>
      <c r="NCC407" s="118"/>
      <c r="NCG407" s="118"/>
      <c r="NCK407" s="118"/>
      <c r="NCO407" s="118"/>
      <c r="NCS407" s="118"/>
      <c r="NCW407" s="118"/>
      <c r="NDA407" s="118"/>
      <c r="NDE407" s="118"/>
      <c r="NDI407" s="118"/>
      <c r="NDM407" s="118"/>
      <c r="NDQ407" s="118"/>
      <c r="NDU407" s="118"/>
      <c r="NDY407" s="118"/>
      <c r="NEC407" s="118"/>
      <c r="NEG407" s="118"/>
      <c r="NEK407" s="118"/>
      <c r="NEO407" s="118"/>
      <c r="NES407" s="118"/>
      <c r="NEW407" s="118"/>
      <c r="NFA407" s="118"/>
      <c r="NFE407" s="118"/>
      <c r="NFI407" s="118"/>
      <c r="NFM407" s="118"/>
      <c r="NFQ407" s="118"/>
      <c r="NFU407" s="118"/>
      <c r="NFY407" s="118"/>
      <c r="NGC407" s="118"/>
      <c r="NGG407" s="118"/>
      <c r="NGK407" s="118"/>
      <c r="NGO407" s="118"/>
      <c r="NGS407" s="118"/>
      <c r="NGW407" s="118"/>
      <c r="NHA407" s="118"/>
      <c r="NHE407" s="118"/>
      <c r="NHI407" s="118"/>
      <c r="NHM407" s="118"/>
      <c r="NHQ407" s="118"/>
      <c r="NHU407" s="118"/>
      <c r="NHY407" s="118"/>
      <c r="NIC407" s="118"/>
      <c r="NIG407" s="118"/>
      <c r="NIK407" s="118"/>
      <c r="NIO407" s="118"/>
      <c r="NIS407" s="118"/>
      <c r="NIW407" s="118"/>
      <c r="NJA407" s="118"/>
      <c r="NJE407" s="118"/>
      <c r="NJI407" s="118"/>
      <c r="NJM407" s="118"/>
      <c r="NJQ407" s="118"/>
      <c r="NJU407" s="118"/>
      <c r="NJY407" s="118"/>
      <c r="NKC407" s="118"/>
      <c r="NKG407" s="118"/>
      <c r="NKK407" s="118"/>
      <c r="NKO407" s="118"/>
      <c r="NKS407" s="118"/>
      <c r="NKW407" s="118"/>
      <c r="NLA407" s="118"/>
      <c r="NLE407" s="118"/>
      <c r="NLI407" s="118"/>
      <c r="NLM407" s="118"/>
      <c r="NLQ407" s="118"/>
      <c r="NLU407" s="118"/>
      <c r="NLY407" s="118"/>
      <c r="NMC407" s="118"/>
      <c r="NMG407" s="118"/>
      <c r="NMK407" s="118"/>
      <c r="NMO407" s="118"/>
      <c r="NMS407" s="118"/>
      <c r="NMW407" s="118"/>
      <c r="NNA407" s="118"/>
      <c r="NNE407" s="118"/>
      <c r="NNI407" s="118"/>
      <c r="NNM407" s="118"/>
      <c r="NNQ407" s="118"/>
      <c r="NNU407" s="118"/>
      <c r="NNY407" s="118"/>
      <c r="NOC407" s="118"/>
      <c r="NOG407" s="118"/>
      <c r="NOK407" s="118"/>
      <c r="NOO407" s="118"/>
      <c r="NOS407" s="118"/>
      <c r="NOW407" s="118"/>
      <c r="NPA407" s="118"/>
      <c r="NPE407" s="118"/>
      <c r="NPI407" s="118"/>
      <c r="NPM407" s="118"/>
      <c r="NPQ407" s="118"/>
      <c r="NPU407" s="118"/>
      <c r="NPY407" s="118"/>
      <c r="NQC407" s="118"/>
      <c r="NQG407" s="118"/>
      <c r="NQK407" s="118"/>
      <c r="NQO407" s="118"/>
      <c r="NQS407" s="118"/>
      <c r="NQW407" s="118"/>
      <c r="NRA407" s="118"/>
      <c r="NRE407" s="118"/>
      <c r="NRI407" s="118"/>
      <c r="NRM407" s="118"/>
      <c r="NRQ407" s="118"/>
      <c r="NRU407" s="118"/>
      <c r="NRY407" s="118"/>
      <c r="NSC407" s="118"/>
      <c r="NSG407" s="118"/>
      <c r="NSK407" s="118"/>
      <c r="NSO407" s="118"/>
      <c r="NSS407" s="118"/>
      <c r="NSW407" s="118"/>
      <c r="NTA407" s="118"/>
      <c r="NTE407" s="118"/>
      <c r="NTI407" s="118"/>
      <c r="NTM407" s="118"/>
      <c r="NTQ407" s="118"/>
      <c r="NTU407" s="118"/>
      <c r="NTY407" s="118"/>
      <c r="NUC407" s="118"/>
      <c r="NUG407" s="118"/>
      <c r="NUK407" s="118"/>
      <c r="NUO407" s="118"/>
      <c r="NUS407" s="118"/>
      <c r="NUW407" s="118"/>
      <c r="NVA407" s="118"/>
      <c r="NVE407" s="118"/>
      <c r="NVI407" s="118"/>
      <c r="NVM407" s="118"/>
      <c r="NVQ407" s="118"/>
      <c r="NVU407" s="118"/>
      <c r="NVY407" s="118"/>
      <c r="NWC407" s="118"/>
      <c r="NWG407" s="118"/>
      <c r="NWK407" s="118"/>
      <c r="NWO407" s="118"/>
      <c r="NWS407" s="118"/>
      <c r="NWW407" s="118"/>
      <c r="NXA407" s="118"/>
      <c r="NXE407" s="118"/>
      <c r="NXI407" s="118"/>
      <c r="NXM407" s="118"/>
      <c r="NXQ407" s="118"/>
      <c r="NXU407" s="118"/>
      <c r="NXY407" s="118"/>
      <c r="NYC407" s="118"/>
      <c r="NYG407" s="118"/>
      <c r="NYK407" s="118"/>
      <c r="NYO407" s="118"/>
      <c r="NYS407" s="118"/>
      <c r="NYW407" s="118"/>
      <c r="NZA407" s="118"/>
      <c r="NZE407" s="118"/>
      <c r="NZI407" s="118"/>
      <c r="NZM407" s="118"/>
      <c r="NZQ407" s="118"/>
      <c r="NZU407" s="118"/>
      <c r="NZY407" s="118"/>
      <c r="OAC407" s="118"/>
      <c r="OAG407" s="118"/>
      <c r="OAK407" s="118"/>
      <c r="OAO407" s="118"/>
      <c r="OAS407" s="118"/>
      <c r="OAW407" s="118"/>
      <c r="OBA407" s="118"/>
      <c r="OBE407" s="118"/>
      <c r="OBI407" s="118"/>
      <c r="OBM407" s="118"/>
      <c r="OBQ407" s="118"/>
      <c r="OBU407" s="118"/>
      <c r="OBY407" s="118"/>
      <c r="OCC407" s="118"/>
      <c r="OCG407" s="118"/>
      <c r="OCK407" s="118"/>
      <c r="OCO407" s="118"/>
      <c r="OCS407" s="118"/>
      <c r="OCW407" s="118"/>
      <c r="ODA407" s="118"/>
      <c r="ODE407" s="118"/>
      <c r="ODI407" s="118"/>
      <c r="ODM407" s="118"/>
      <c r="ODQ407" s="118"/>
      <c r="ODU407" s="118"/>
      <c r="ODY407" s="118"/>
      <c r="OEC407" s="118"/>
      <c r="OEG407" s="118"/>
      <c r="OEK407" s="118"/>
      <c r="OEO407" s="118"/>
      <c r="OES407" s="118"/>
      <c r="OEW407" s="118"/>
      <c r="OFA407" s="118"/>
      <c r="OFE407" s="118"/>
      <c r="OFI407" s="118"/>
      <c r="OFM407" s="118"/>
      <c r="OFQ407" s="118"/>
      <c r="OFU407" s="118"/>
      <c r="OFY407" s="118"/>
      <c r="OGC407" s="118"/>
      <c r="OGG407" s="118"/>
      <c r="OGK407" s="118"/>
      <c r="OGO407" s="118"/>
      <c r="OGS407" s="118"/>
      <c r="OGW407" s="118"/>
      <c r="OHA407" s="118"/>
      <c r="OHE407" s="118"/>
      <c r="OHI407" s="118"/>
      <c r="OHM407" s="118"/>
      <c r="OHQ407" s="118"/>
      <c r="OHU407" s="118"/>
      <c r="OHY407" s="118"/>
      <c r="OIC407" s="118"/>
      <c r="OIG407" s="118"/>
      <c r="OIK407" s="118"/>
      <c r="OIO407" s="118"/>
      <c r="OIS407" s="118"/>
      <c r="OIW407" s="118"/>
      <c r="OJA407" s="118"/>
      <c r="OJE407" s="118"/>
      <c r="OJI407" s="118"/>
      <c r="OJM407" s="118"/>
      <c r="OJQ407" s="118"/>
      <c r="OJU407" s="118"/>
      <c r="OJY407" s="118"/>
      <c r="OKC407" s="118"/>
      <c r="OKG407" s="118"/>
      <c r="OKK407" s="118"/>
      <c r="OKO407" s="118"/>
      <c r="OKS407" s="118"/>
      <c r="OKW407" s="118"/>
      <c r="OLA407" s="118"/>
      <c r="OLE407" s="118"/>
      <c r="OLI407" s="118"/>
      <c r="OLM407" s="118"/>
      <c r="OLQ407" s="118"/>
      <c r="OLU407" s="118"/>
      <c r="OLY407" s="118"/>
      <c r="OMC407" s="118"/>
      <c r="OMG407" s="118"/>
      <c r="OMK407" s="118"/>
      <c r="OMO407" s="118"/>
      <c r="OMS407" s="118"/>
      <c r="OMW407" s="118"/>
      <c r="ONA407" s="118"/>
      <c r="ONE407" s="118"/>
      <c r="ONI407" s="118"/>
      <c r="ONM407" s="118"/>
      <c r="ONQ407" s="118"/>
      <c r="ONU407" s="118"/>
      <c r="ONY407" s="118"/>
      <c r="OOC407" s="118"/>
      <c r="OOG407" s="118"/>
      <c r="OOK407" s="118"/>
      <c r="OOO407" s="118"/>
      <c r="OOS407" s="118"/>
      <c r="OOW407" s="118"/>
      <c r="OPA407" s="118"/>
      <c r="OPE407" s="118"/>
      <c r="OPI407" s="118"/>
      <c r="OPM407" s="118"/>
      <c r="OPQ407" s="118"/>
      <c r="OPU407" s="118"/>
      <c r="OPY407" s="118"/>
      <c r="OQC407" s="118"/>
      <c r="OQG407" s="118"/>
      <c r="OQK407" s="118"/>
      <c r="OQO407" s="118"/>
      <c r="OQS407" s="118"/>
      <c r="OQW407" s="118"/>
      <c r="ORA407" s="118"/>
      <c r="ORE407" s="118"/>
      <c r="ORI407" s="118"/>
      <c r="ORM407" s="118"/>
      <c r="ORQ407" s="118"/>
      <c r="ORU407" s="118"/>
      <c r="ORY407" s="118"/>
      <c r="OSC407" s="118"/>
      <c r="OSG407" s="118"/>
      <c r="OSK407" s="118"/>
      <c r="OSO407" s="118"/>
      <c r="OSS407" s="118"/>
      <c r="OSW407" s="118"/>
      <c r="OTA407" s="118"/>
      <c r="OTE407" s="118"/>
      <c r="OTI407" s="118"/>
      <c r="OTM407" s="118"/>
      <c r="OTQ407" s="118"/>
      <c r="OTU407" s="118"/>
      <c r="OTY407" s="118"/>
      <c r="OUC407" s="118"/>
      <c r="OUG407" s="118"/>
      <c r="OUK407" s="118"/>
      <c r="OUO407" s="118"/>
      <c r="OUS407" s="118"/>
      <c r="OUW407" s="118"/>
      <c r="OVA407" s="118"/>
      <c r="OVE407" s="118"/>
      <c r="OVI407" s="118"/>
      <c r="OVM407" s="118"/>
      <c r="OVQ407" s="118"/>
      <c r="OVU407" s="118"/>
      <c r="OVY407" s="118"/>
      <c r="OWC407" s="118"/>
      <c r="OWG407" s="118"/>
      <c r="OWK407" s="118"/>
      <c r="OWO407" s="118"/>
      <c r="OWS407" s="118"/>
      <c r="OWW407" s="118"/>
      <c r="OXA407" s="118"/>
      <c r="OXE407" s="118"/>
      <c r="OXI407" s="118"/>
      <c r="OXM407" s="118"/>
      <c r="OXQ407" s="118"/>
      <c r="OXU407" s="118"/>
      <c r="OXY407" s="118"/>
      <c r="OYC407" s="118"/>
      <c r="OYG407" s="118"/>
      <c r="OYK407" s="118"/>
      <c r="OYO407" s="118"/>
      <c r="OYS407" s="118"/>
      <c r="OYW407" s="118"/>
      <c r="OZA407" s="118"/>
      <c r="OZE407" s="118"/>
      <c r="OZI407" s="118"/>
      <c r="OZM407" s="118"/>
      <c r="OZQ407" s="118"/>
      <c r="OZU407" s="118"/>
      <c r="OZY407" s="118"/>
      <c r="PAC407" s="118"/>
      <c r="PAG407" s="118"/>
      <c r="PAK407" s="118"/>
      <c r="PAO407" s="118"/>
      <c r="PAS407" s="118"/>
      <c r="PAW407" s="118"/>
      <c r="PBA407" s="118"/>
      <c r="PBE407" s="118"/>
      <c r="PBI407" s="118"/>
      <c r="PBM407" s="118"/>
      <c r="PBQ407" s="118"/>
      <c r="PBU407" s="118"/>
      <c r="PBY407" s="118"/>
      <c r="PCC407" s="118"/>
      <c r="PCG407" s="118"/>
      <c r="PCK407" s="118"/>
      <c r="PCO407" s="118"/>
      <c r="PCS407" s="118"/>
      <c r="PCW407" s="118"/>
      <c r="PDA407" s="118"/>
      <c r="PDE407" s="118"/>
      <c r="PDI407" s="118"/>
      <c r="PDM407" s="118"/>
      <c r="PDQ407" s="118"/>
      <c r="PDU407" s="118"/>
      <c r="PDY407" s="118"/>
      <c r="PEC407" s="118"/>
      <c r="PEG407" s="118"/>
      <c r="PEK407" s="118"/>
      <c r="PEO407" s="118"/>
      <c r="PES407" s="118"/>
      <c r="PEW407" s="118"/>
      <c r="PFA407" s="118"/>
      <c r="PFE407" s="118"/>
      <c r="PFI407" s="118"/>
      <c r="PFM407" s="118"/>
      <c r="PFQ407" s="118"/>
      <c r="PFU407" s="118"/>
      <c r="PFY407" s="118"/>
      <c r="PGC407" s="118"/>
      <c r="PGG407" s="118"/>
      <c r="PGK407" s="118"/>
      <c r="PGO407" s="118"/>
      <c r="PGS407" s="118"/>
      <c r="PGW407" s="118"/>
      <c r="PHA407" s="118"/>
      <c r="PHE407" s="118"/>
      <c r="PHI407" s="118"/>
      <c r="PHM407" s="118"/>
      <c r="PHQ407" s="118"/>
      <c r="PHU407" s="118"/>
      <c r="PHY407" s="118"/>
      <c r="PIC407" s="118"/>
      <c r="PIG407" s="118"/>
      <c r="PIK407" s="118"/>
      <c r="PIO407" s="118"/>
      <c r="PIS407" s="118"/>
      <c r="PIW407" s="118"/>
      <c r="PJA407" s="118"/>
      <c r="PJE407" s="118"/>
      <c r="PJI407" s="118"/>
      <c r="PJM407" s="118"/>
      <c r="PJQ407" s="118"/>
      <c r="PJU407" s="118"/>
      <c r="PJY407" s="118"/>
      <c r="PKC407" s="118"/>
      <c r="PKG407" s="118"/>
      <c r="PKK407" s="118"/>
      <c r="PKO407" s="118"/>
      <c r="PKS407" s="118"/>
      <c r="PKW407" s="118"/>
      <c r="PLA407" s="118"/>
      <c r="PLE407" s="118"/>
      <c r="PLI407" s="118"/>
      <c r="PLM407" s="118"/>
      <c r="PLQ407" s="118"/>
      <c r="PLU407" s="118"/>
      <c r="PLY407" s="118"/>
      <c r="PMC407" s="118"/>
      <c r="PMG407" s="118"/>
      <c r="PMK407" s="118"/>
      <c r="PMO407" s="118"/>
      <c r="PMS407" s="118"/>
      <c r="PMW407" s="118"/>
      <c r="PNA407" s="118"/>
      <c r="PNE407" s="118"/>
      <c r="PNI407" s="118"/>
      <c r="PNM407" s="118"/>
      <c r="PNQ407" s="118"/>
      <c r="PNU407" s="118"/>
      <c r="PNY407" s="118"/>
      <c r="POC407" s="118"/>
      <c r="POG407" s="118"/>
      <c r="POK407" s="118"/>
      <c r="POO407" s="118"/>
      <c r="POS407" s="118"/>
      <c r="POW407" s="118"/>
      <c r="PPA407" s="118"/>
      <c r="PPE407" s="118"/>
      <c r="PPI407" s="118"/>
      <c r="PPM407" s="118"/>
      <c r="PPQ407" s="118"/>
      <c r="PPU407" s="118"/>
      <c r="PPY407" s="118"/>
      <c r="PQC407" s="118"/>
      <c r="PQG407" s="118"/>
      <c r="PQK407" s="118"/>
      <c r="PQO407" s="118"/>
      <c r="PQS407" s="118"/>
      <c r="PQW407" s="118"/>
      <c r="PRA407" s="118"/>
      <c r="PRE407" s="118"/>
      <c r="PRI407" s="118"/>
      <c r="PRM407" s="118"/>
      <c r="PRQ407" s="118"/>
      <c r="PRU407" s="118"/>
      <c r="PRY407" s="118"/>
      <c r="PSC407" s="118"/>
      <c r="PSG407" s="118"/>
      <c r="PSK407" s="118"/>
      <c r="PSO407" s="118"/>
      <c r="PSS407" s="118"/>
      <c r="PSW407" s="118"/>
      <c r="PTA407" s="118"/>
      <c r="PTE407" s="118"/>
      <c r="PTI407" s="118"/>
      <c r="PTM407" s="118"/>
      <c r="PTQ407" s="118"/>
      <c r="PTU407" s="118"/>
      <c r="PTY407" s="118"/>
      <c r="PUC407" s="118"/>
      <c r="PUG407" s="118"/>
      <c r="PUK407" s="118"/>
      <c r="PUO407" s="118"/>
      <c r="PUS407" s="118"/>
      <c r="PUW407" s="118"/>
      <c r="PVA407" s="118"/>
      <c r="PVE407" s="118"/>
      <c r="PVI407" s="118"/>
      <c r="PVM407" s="118"/>
      <c r="PVQ407" s="118"/>
      <c r="PVU407" s="118"/>
      <c r="PVY407" s="118"/>
      <c r="PWC407" s="118"/>
      <c r="PWG407" s="118"/>
      <c r="PWK407" s="118"/>
      <c r="PWO407" s="118"/>
      <c r="PWS407" s="118"/>
      <c r="PWW407" s="118"/>
      <c r="PXA407" s="118"/>
      <c r="PXE407" s="118"/>
      <c r="PXI407" s="118"/>
      <c r="PXM407" s="118"/>
      <c r="PXQ407" s="118"/>
      <c r="PXU407" s="118"/>
      <c r="PXY407" s="118"/>
      <c r="PYC407" s="118"/>
      <c r="PYG407" s="118"/>
      <c r="PYK407" s="118"/>
      <c r="PYO407" s="118"/>
      <c r="PYS407" s="118"/>
      <c r="PYW407" s="118"/>
      <c r="PZA407" s="118"/>
      <c r="PZE407" s="118"/>
      <c r="PZI407" s="118"/>
      <c r="PZM407" s="118"/>
      <c r="PZQ407" s="118"/>
      <c r="PZU407" s="118"/>
      <c r="PZY407" s="118"/>
      <c r="QAC407" s="118"/>
      <c r="QAG407" s="118"/>
      <c r="QAK407" s="118"/>
      <c r="QAO407" s="118"/>
      <c r="QAS407" s="118"/>
      <c r="QAW407" s="118"/>
      <c r="QBA407" s="118"/>
      <c r="QBE407" s="118"/>
      <c r="QBI407" s="118"/>
      <c r="QBM407" s="118"/>
      <c r="QBQ407" s="118"/>
      <c r="QBU407" s="118"/>
      <c r="QBY407" s="118"/>
      <c r="QCC407" s="118"/>
      <c r="QCG407" s="118"/>
      <c r="QCK407" s="118"/>
      <c r="QCO407" s="118"/>
      <c r="QCS407" s="118"/>
      <c r="QCW407" s="118"/>
      <c r="QDA407" s="118"/>
      <c r="QDE407" s="118"/>
      <c r="QDI407" s="118"/>
      <c r="QDM407" s="118"/>
      <c r="QDQ407" s="118"/>
      <c r="QDU407" s="118"/>
      <c r="QDY407" s="118"/>
      <c r="QEC407" s="118"/>
      <c r="QEG407" s="118"/>
      <c r="QEK407" s="118"/>
      <c r="QEO407" s="118"/>
      <c r="QES407" s="118"/>
      <c r="QEW407" s="118"/>
      <c r="QFA407" s="118"/>
      <c r="QFE407" s="118"/>
      <c r="QFI407" s="118"/>
      <c r="QFM407" s="118"/>
      <c r="QFQ407" s="118"/>
      <c r="QFU407" s="118"/>
      <c r="QFY407" s="118"/>
      <c r="QGC407" s="118"/>
      <c r="QGG407" s="118"/>
      <c r="QGK407" s="118"/>
      <c r="QGO407" s="118"/>
      <c r="QGS407" s="118"/>
      <c r="QGW407" s="118"/>
      <c r="QHA407" s="118"/>
      <c r="QHE407" s="118"/>
      <c r="QHI407" s="118"/>
      <c r="QHM407" s="118"/>
      <c r="QHQ407" s="118"/>
      <c r="QHU407" s="118"/>
      <c r="QHY407" s="118"/>
      <c r="QIC407" s="118"/>
      <c r="QIG407" s="118"/>
      <c r="QIK407" s="118"/>
      <c r="QIO407" s="118"/>
      <c r="QIS407" s="118"/>
      <c r="QIW407" s="118"/>
      <c r="QJA407" s="118"/>
      <c r="QJE407" s="118"/>
      <c r="QJI407" s="118"/>
      <c r="QJM407" s="118"/>
      <c r="QJQ407" s="118"/>
      <c r="QJU407" s="118"/>
      <c r="QJY407" s="118"/>
      <c r="QKC407" s="118"/>
      <c r="QKG407" s="118"/>
      <c r="QKK407" s="118"/>
      <c r="QKO407" s="118"/>
      <c r="QKS407" s="118"/>
      <c r="QKW407" s="118"/>
      <c r="QLA407" s="118"/>
      <c r="QLE407" s="118"/>
      <c r="QLI407" s="118"/>
      <c r="QLM407" s="118"/>
      <c r="QLQ407" s="118"/>
      <c r="QLU407" s="118"/>
      <c r="QLY407" s="118"/>
      <c r="QMC407" s="118"/>
      <c r="QMG407" s="118"/>
      <c r="QMK407" s="118"/>
      <c r="QMO407" s="118"/>
      <c r="QMS407" s="118"/>
      <c r="QMW407" s="118"/>
      <c r="QNA407" s="118"/>
      <c r="QNE407" s="118"/>
      <c r="QNI407" s="118"/>
      <c r="QNM407" s="118"/>
      <c r="QNQ407" s="118"/>
      <c r="QNU407" s="118"/>
      <c r="QNY407" s="118"/>
      <c r="QOC407" s="118"/>
      <c r="QOG407" s="118"/>
      <c r="QOK407" s="118"/>
      <c r="QOO407" s="118"/>
      <c r="QOS407" s="118"/>
      <c r="QOW407" s="118"/>
      <c r="QPA407" s="118"/>
      <c r="QPE407" s="118"/>
      <c r="QPI407" s="118"/>
      <c r="QPM407" s="118"/>
      <c r="QPQ407" s="118"/>
      <c r="QPU407" s="118"/>
      <c r="QPY407" s="118"/>
      <c r="QQC407" s="118"/>
      <c r="QQG407" s="118"/>
      <c r="QQK407" s="118"/>
      <c r="QQO407" s="118"/>
      <c r="QQS407" s="118"/>
      <c r="QQW407" s="118"/>
      <c r="QRA407" s="118"/>
      <c r="QRE407" s="118"/>
      <c r="QRI407" s="118"/>
      <c r="QRM407" s="118"/>
      <c r="QRQ407" s="118"/>
      <c r="QRU407" s="118"/>
      <c r="QRY407" s="118"/>
      <c r="QSC407" s="118"/>
      <c r="QSG407" s="118"/>
      <c r="QSK407" s="118"/>
      <c r="QSO407" s="118"/>
      <c r="QSS407" s="118"/>
      <c r="QSW407" s="118"/>
      <c r="QTA407" s="118"/>
      <c r="QTE407" s="118"/>
      <c r="QTI407" s="118"/>
      <c r="QTM407" s="118"/>
      <c r="QTQ407" s="118"/>
      <c r="QTU407" s="118"/>
      <c r="QTY407" s="118"/>
      <c r="QUC407" s="118"/>
      <c r="QUG407" s="118"/>
      <c r="QUK407" s="118"/>
      <c r="QUO407" s="118"/>
      <c r="QUS407" s="118"/>
      <c r="QUW407" s="118"/>
      <c r="QVA407" s="118"/>
      <c r="QVE407" s="118"/>
      <c r="QVI407" s="118"/>
      <c r="QVM407" s="118"/>
      <c r="QVQ407" s="118"/>
      <c r="QVU407" s="118"/>
      <c r="QVY407" s="118"/>
      <c r="QWC407" s="118"/>
      <c r="QWG407" s="118"/>
      <c r="QWK407" s="118"/>
      <c r="QWO407" s="118"/>
      <c r="QWS407" s="118"/>
      <c r="QWW407" s="118"/>
      <c r="QXA407" s="118"/>
      <c r="QXE407" s="118"/>
      <c r="QXI407" s="118"/>
      <c r="QXM407" s="118"/>
      <c r="QXQ407" s="118"/>
      <c r="QXU407" s="118"/>
      <c r="QXY407" s="118"/>
      <c r="QYC407" s="118"/>
      <c r="QYG407" s="118"/>
      <c r="QYK407" s="118"/>
      <c r="QYO407" s="118"/>
      <c r="QYS407" s="118"/>
      <c r="QYW407" s="118"/>
      <c r="QZA407" s="118"/>
      <c r="QZE407" s="118"/>
      <c r="QZI407" s="118"/>
      <c r="QZM407" s="118"/>
      <c r="QZQ407" s="118"/>
      <c r="QZU407" s="118"/>
      <c r="QZY407" s="118"/>
      <c r="RAC407" s="118"/>
      <c r="RAG407" s="118"/>
      <c r="RAK407" s="118"/>
      <c r="RAO407" s="118"/>
      <c r="RAS407" s="118"/>
      <c r="RAW407" s="118"/>
      <c r="RBA407" s="118"/>
      <c r="RBE407" s="118"/>
      <c r="RBI407" s="118"/>
      <c r="RBM407" s="118"/>
      <c r="RBQ407" s="118"/>
      <c r="RBU407" s="118"/>
      <c r="RBY407" s="118"/>
      <c r="RCC407" s="118"/>
      <c r="RCG407" s="118"/>
      <c r="RCK407" s="118"/>
      <c r="RCO407" s="118"/>
      <c r="RCS407" s="118"/>
      <c r="RCW407" s="118"/>
      <c r="RDA407" s="118"/>
      <c r="RDE407" s="118"/>
      <c r="RDI407" s="118"/>
      <c r="RDM407" s="118"/>
      <c r="RDQ407" s="118"/>
      <c r="RDU407" s="118"/>
      <c r="RDY407" s="118"/>
      <c r="REC407" s="118"/>
      <c r="REG407" s="118"/>
      <c r="REK407" s="118"/>
      <c r="REO407" s="118"/>
      <c r="RES407" s="118"/>
      <c r="REW407" s="118"/>
      <c r="RFA407" s="118"/>
      <c r="RFE407" s="118"/>
      <c r="RFI407" s="118"/>
      <c r="RFM407" s="118"/>
      <c r="RFQ407" s="118"/>
      <c r="RFU407" s="118"/>
      <c r="RFY407" s="118"/>
      <c r="RGC407" s="118"/>
      <c r="RGG407" s="118"/>
      <c r="RGK407" s="118"/>
      <c r="RGO407" s="118"/>
      <c r="RGS407" s="118"/>
      <c r="RGW407" s="118"/>
      <c r="RHA407" s="118"/>
      <c r="RHE407" s="118"/>
      <c r="RHI407" s="118"/>
      <c r="RHM407" s="118"/>
      <c r="RHQ407" s="118"/>
      <c r="RHU407" s="118"/>
      <c r="RHY407" s="118"/>
      <c r="RIC407" s="118"/>
      <c r="RIG407" s="118"/>
      <c r="RIK407" s="118"/>
      <c r="RIO407" s="118"/>
      <c r="RIS407" s="118"/>
      <c r="RIW407" s="118"/>
      <c r="RJA407" s="118"/>
      <c r="RJE407" s="118"/>
      <c r="RJI407" s="118"/>
      <c r="RJM407" s="118"/>
      <c r="RJQ407" s="118"/>
      <c r="RJU407" s="118"/>
      <c r="RJY407" s="118"/>
      <c r="RKC407" s="118"/>
      <c r="RKG407" s="118"/>
      <c r="RKK407" s="118"/>
      <c r="RKO407" s="118"/>
      <c r="RKS407" s="118"/>
      <c r="RKW407" s="118"/>
      <c r="RLA407" s="118"/>
      <c r="RLE407" s="118"/>
      <c r="RLI407" s="118"/>
      <c r="RLM407" s="118"/>
      <c r="RLQ407" s="118"/>
      <c r="RLU407" s="118"/>
      <c r="RLY407" s="118"/>
      <c r="RMC407" s="118"/>
      <c r="RMG407" s="118"/>
      <c r="RMK407" s="118"/>
      <c r="RMO407" s="118"/>
      <c r="RMS407" s="118"/>
      <c r="RMW407" s="118"/>
      <c r="RNA407" s="118"/>
      <c r="RNE407" s="118"/>
      <c r="RNI407" s="118"/>
      <c r="RNM407" s="118"/>
      <c r="RNQ407" s="118"/>
      <c r="RNU407" s="118"/>
      <c r="RNY407" s="118"/>
      <c r="ROC407" s="118"/>
      <c r="ROG407" s="118"/>
      <c r="ROK407" s="118"/>
      <c r="ROO407" s="118"/>
      <c r="ROS407" s="118"/>
      <c r="ROW407" s="118"/>
      <c r="RPA407" s="118"/>
      <c r="RPE407" s="118"/>
      <c r="RPI407" s="118"/>
      <c r="RPM407" s="118"/>
      <c r="RPQ407" s="118"/>
      <c r="RPU407" s="118"/>
      <c r="RPY407" s="118"/>
      <c r="RQC407" s="118"/>
      <c r="RQG407" s="118"/>
      <c r="RQK407" s="118"/>
      <c r="RQO407" s="118"/>
      <c r="RQS407" s="118"/>
      <c r="RQW407" s="118"/>
      <c r="RRA407" s="118"/>
      <c r="RRE407" s="118"/>
      <c r="RRI407" s="118"/>
      <c r="RRM407" s="118"/>
      <c r="RRQ407" s="118"/>
      <c r="RRU407" s="118"/>
      <c r="RRY407" s="118"/>
      <c r="RSC407" s="118"/>
      <c r="RSG407" s="118"/>
      <c r="RSK407" s="118"/>
      <c r="RSO407" s="118"/>
      <c r="RSS407" s="118"/>
      <c r="RSW407" s="118"/>
      <c r="RTA407" s="118"/>
      <c r="RTE407" s="118"/>
      <c r="RTI407" s="118"/>
      <c r="RTM407" s="118"/>
      <c r="RTQ407" s="118"/>
      <c r="RTU407" s="118"/>
      <c r="RTY407" s="118"/>
      <c r="RUC407" s="118"/>
      <c r="RUG407" s="118"/>
      <c r="RUK407" s="118"/>
      <c r="RUO407" s="118"/>
      <c r="RUS407" s="118"/>
      <c r="RUW407" s="118"/>
      <c r="RVA407" s="118"/>
      <c r="RVE407" s="118"/>
      <c r="RVI407" s="118"/>
      <c r="RVM407" s="118"/>
      <c r="RVQ407" s="118"/>
      <c r="RVU407" s="118"/>
      <c r="RVY407" s="118"/>
      <c r="RWC407" s="118"/>
      <c r="RWG407" s="118"/>
      <c r="RWK407" s="118"/>
      <c r="RWO407" s="118"/>
      <c r="RWS407" s="118"/>
      <c r="RWW407" s="118"/>
      <c r="RXA407" s="118"/>
      <c r="RXE407" s="118"/>
      <c r="RXI407" s="118"/>
      <c r="RXM407" s="118"/>
      <c r="RXQ407" s="118"/>
      <c r="RXU407" s="118"/>
      <c r="RXY407" s="118"/>
      <c r="RYC407" s="118"/>
      <c r="RYG407" s="118"/>
      <c r="RYK407" s="118"/>
      <c r="RYO407" s="118"/>
      <c r="RYS407" s="118"/>
      <c r="RYW407" s="118"/>
      <c r="RZA407" s="118"/>
      <c r="RZE407" s="118"/>
      <c r="RZI407" s="118"/>
      <c r="RZM407" s="118"/>
      <c r="RZQ407" s="118"/>
      <c r="RZU407" s="118"/>
      <c r="RZY407" s="118"/>
      <c r="SAC407" s="118"/>
      <c r="SAG407" s="118"/>
      <c r="SAK407" s="118"/>
      <c r="SAO407" s="118"/>
      <c r="SAS407" s="118"/>
      <c r="SAW407" s="118"/>
      <c r="SBA407" s="118"/>
      <c r="SBE407" s="118"/>
      <c r="SBI407" s="118"/>
      <c r="SBM407" s="118"/>
      <c r="SBQ407" s="118"/>
      <c r="SBU407" s="118"/>
      <c r="SBY407" s="118"/>
      <c r="SCC407" s="118"/>
      <c r="SCG407" s="118"/>
      <c r="SCK407" s="118"/>
      <c r="SCO407" s="118"/>
      <c r="SCS407" s="118"/>
      <c r="SCW407" s="118"/>
      <c r="SDA407" s="118"/>
      <c r="SDE407" s="118"/>
      <c r="SDI407" s="118"/>
      <c r="SDM407" s="118"/>
      <c r="SDQ407" s="118"/>
      <c r="SDU407" s="118"/>
      <c r="SDY407" s="118"/>
      <c r="SEC407" s="118"/>
      <c r="SEG407" s="118"/>
      <c r="SEK407" s="118"/>
      <c r="SEO407" s="118"/>
      <c r="SES407" s="118"/>
      <c r="SEW407" s="118"/>
      <c r="SFA407" s="118"/>
      <c r="SFE407" s="118"/>
      <c r="SFI407" s="118"/>
      <c r="SFM407" s="118"/>
      <c r="SFQ407" s="118"/>
      <c r="SFU407" s="118"/>
      <c r="SFY407" s="118"/>
      <c r="SGC407" s="118"/>
      <c r="SGG407" s="118"/>
      <c r="SGK407" s="118"/>
      <c r="SGO407" s="118"/>
      <c r="SGS407" s="118"/>
      <c r="SGW407" s="118"/>
      <c r="SHA407" s="118"/>
      <c r="SHE407" s="118"/>
      <c r="SHI407" s="118"/>
      <c r="SHM407" s="118"/>
      <c r="SHQ407" s="118"/>
      <c r="SHU407" s="118"/>
      <c r="SHY407" s="118"/>
      <c r="SIC407" s="118"/>
      <c r="SIG407" s="118"/>
      <c r="SIK407" s="118"/>
      <c r="SIO407" s="118"/>
      <c r="SIS407" s="118"/>
      <c r="SIW407" s="118"/>
      <c r="SJA407" s="118"/>
      <c r="SJE407" s="118"/>
      <c r="SJI407" s="118"/>
      <c r="SJM407" s="118"/>
      <c r="SJQ407" s="118"/>
      <c r="SJU407" s="118"/>
      <c r="SJY407" s="118"/>
      <c r="SKC407" s="118"/>
      <c r="SKG407" s="118"/>
      <c r="SKK407" s="118"/>
      <c r="SKO407" s="118"/>
      <c r="SKS407" s="118"/>
      <c r="SKW407" s="118"/>
      <c r="SLA407" s="118"/>
      <c r="SLE407" s="118"/>
      <c r="SLI407" s="118"/>
      <c r="SLM407" s="118"/>
      <c r="SLQ407" s="118"/>
      <c r="SLU407" s="118"/>
      <c r="SLY407" s="118"/>
      <c r="SMC407" s="118"/>
      <c r="SMG407" s="118"/>
      <c r="SMK407" s="118"/>
      <c r="SMO407" s="118"/>
      <c r="SMS407" s="118"/>
      <c r="SMW407" s="118"/>
      <c r="SNA407" s="118"/>
      <c r="SNE407" s="118"/>
      <c r="SNI407" s="118"/>
      <c r="SNM407" s="118"/>
      <c r="SNQ407" s="118"/>
      <c r="SNU407" s="118"/>
      <c r="SNY407" s="118"/>
      <c r="SOC407" s="118"/>
      <c r="SOG407" s="118"/>
      <c r="SOK407" s="118"/>
      <c r="SOO407" s="118"/>
      <c r="SOS407" s="118"/>
      <c r="SOW407" s="118"/>
      <c r="SPA407" s="118"/>
      <c r="SPE407" s="118"/>
      <c r="SPI407" s="118"/>
      <c r="SPM407" s="118"/>
      <c r="SPQ407" s="118"/>
      <c r="SPU407" s="118"/>
      <c r="SPY407" s="118"/>
      <c r="SQC407" s="118"/>
      <c r="SQG407" s="118"/>
      <c r="SQK407" s="118"/>
      <c r="SQO407" s="118"/>
      <c r="SQS407" s="118"/>
      <c r="SQW407" s="118"/>
      <c r="SRA407" s="118"/>
      <c r="SRE407" s="118"/>
      <c r="SRI407" s="118"/>
      <c r="SRM407" s="118"/>
      <c r="SRQ407" s="118"/>
      <c r="SRU407" s="118"/>
      <c r="SRY407" s="118"/>
      <c r="SSC407" s="118"/>
      <c r="SSG407" s="118"/>
      <c r="SSK407" s="118"/>
      <c r="SSO407" s="118"/>
      <c r="SSS407" s="118"/>
      <c r="SSW407" s="118"/>
      <c r="STA407" s="118"/>
      <c r="STE407" s="118"/>
      <c r="STI407" s="118"/>
      <c r="STM407" s="118"/>
      <c r="STQ407" s="118"/>
      <c r="STU407" s="118"/>
      <c r="STY407" s="118"/>
      <c r="SUC407" s="118"/>
      <c r="SUG407" s="118"/>
      <c r="SUK407" s="118"/>
      <c r="SUO407" s="118"/>
      <c r="SUS407" s="118"/>
      <c r="SUW407" s="118"/>
      <c r="SVA407" s="118"/>
      <c r="SVE407" s="118"/>
      <c r="SVI407" s="118"/>
      <c r="SVM407" s="118"/>
      <c r="SVQ407" s="118"/>
      <c r="SVU407" s="118"/>
      <c r="SVY407" s="118"/>
      <c r="SWC407" s="118"/>
      <c r="SWG407" s="118"/>
      <c r="SWK407" s="118"/>
      <c r="SWO407" s="118"/>
      <c r="SWS407" s="118"/>
      <c r="SWW407" s="118"/>
      <c r="SXA407" s="118"/>
      <c r="SXE407" s="118"/>
      <c r="SXI407" s="118"/>
      <c r="SXM407" s="118"/>
      <c r="SXQ407" s="118"/>
      <c r="SXU407" s="118"/>
      <c r="SXY407" s="118"/>
      <c r="SYC407" s="118"/>
      <c r="SYG407" s="118"/>
      <c r="SYK407" s="118"/>
      <c r="SYO407" s="118"/>
      <c r="SYS407" s="118"/>
      <c r="SYW407" s="118"/>
      <c r="SZA407" s="118"/>
      <c r="SZE407" s="118"/>
      <c r="SZI407" s="118"/>
      <c r="SZM407" s="118"/>
      <c r="SZQ407" s="118"/>
      <c r="SZU407" s="118"/>
      <c r="SZY407" s="118"/>
      <c r="TAC407" s="118"/>
      <c r="TAG407" s="118"/>
      <c r="TAK407" s="118"/>
      <c r="TAO407" s="118"/>
      <c r="TAS407" s="118"/>
      <c r="TAW407" s="118"/>
      <c r="TBA407" s="118"/>
      <c r="TBE407" s="118"/>
      <c r="TBI407" s="118"/>
      <c r="TBM407" s="118"/>
      <c r="TBQ407" s="118"/>
      <c r="TBU407" s="118"/>
      <c r="TBY407" s="118"/>
      <c r="TCC407" s="118"/>
      <c r="TCG407" s="118"/>
      <c r="TCK407" s="118"/>
      <c r="TCO407" s="118"/>
      <c r="TCS407" s="118"/>
      <c r="TCW407" s="118"/>
      <c r="TDA407" s="118"/>
      <c r="TDE407" s="118"/>
      <c r="TDI407" s="118"/>
      <c r="TDM407" s="118"/>
      <c r="TDQ407" s="118"/>
      <c r="TDU407" s="118"/>
      <c r="TDY407" s="118"/>
      <c r="TEC407" s="118"/>
      <c r="TEG407" s="118"/>
      <c r="TEK407" s="118"/>
      <c r="TEO407" s="118"/>
      <c r="TES407" s="118"/>
      <c r="TEW407" s="118"/>
      <c r="TFA407" s="118"/>
      <c r="TFE407" s="118"/>
      <c r="TFI407" s="118"/>
      <c r="TFM407" s="118"/>
      <c r="TFQ407" s="118"/>
      <c r="TFU407" s="118"/>
      <c r="TFY407" s="118"/>
      <c r="TGC407" s="118"/>
      <c r="TGG407" s="118"/>
      <c r="TGK407" s="118"/>
      <c r="TGO407" s="118"/>
      <c r="TGS407" s="118"/>
      <c r="TGW407" s="118"/>
      <c r="THA407" s="118"/>
      <c r="THE407" s="118"/>
      <c r="THI407" s="118"/>
      <c r="THM407" s="118"/>
      <c r="THQ407" s="118"/>
      <c r="THU407" s="118"/>
      <c r="THY407" s="118"/>
      <c r="TIC407" s="118"/>
      <c r="TIG407" s="118"/>
      <c r="TIK407" s="118"/>
      <c r="TIO407" s="118"/>
      <c r="TIS407" s="118"/>
      <c r="TIW407" s="118"/>
      <c r="TJA407" s="118"/>
      <c r="TJE407" s="118"/>
      <c r="TJI407" s="118"/>
      <c r="TJM407" s="118"/>
      <c r="TJQ407" s="118"/>
      <c r="TJU407" s="118"/>
      <c r="TJY407" s="118"/>
      <c r="TKC407" s="118"/>
      <c r="TKG407" s="118"/>
      <c r="TKK407" s="118"/>
      <c r="TKO407" s="118"/>
      <c r="TKS407" s="118"/>
      <c r="TKW407" s="118"/>
      <c r="TLA407" s="118"/>
      <c r="TLE407" s="118"/>
      <c r="TLI407" s="118"/>
      <c r="TLM407" s="118"/>
      <c r="TLQ407" s="118"/>
      <c r="TLU407" s="118"/>
      <c r="TLY407" s="118"/>
      <c r="TMC407" s="118"/>
      <c r="TMG407" s="118"/>
      <c r="TMK407" s="118"/>
      <c r="TMO407" s="118"/>
      <c r="TMS407" s="118"/>
      <c r="TMW407" s="118"/>
      <c r="TNA407" s="118"/>
      <c r="TNE407" s="118"/>
      <c r="TNI407" s="118"/>
      <c r="TNM407" s="118"/>
      <c r="TNQ407" s="118"/>
      <c r="TNU407" s="118"/>
      <c r="TNY407" s="118"/>
      <c r="TOC407" s="118"/>
      <c r="TOG407" s="118"/>
      <c r="TOK407" s="118"/>
      <c r="TOO407" s="118"/>
      <c r="TOS407" s="118"/>
      <c r="TOW407" s="118"/>
      <c r="TPA407" s="118"/>
      <c r="TPE407" s="118"/>
      <c r="TPI407" s="118"/>
      <c r="TPM407" s="118"/>
      <c r="TPQ407" s="118"/>
      <c r="TPU407" s="118"/>
      <c r="TPY407" s="118"/>
      <c r="TQC407" s="118"/>
      <c r="TQG407" s="118"/>
      <c r="TQK407" s="118"/>
      <c r="TQO407" s="118"/>
      <c r="TQS407" s="118"/>
      <c r="TQW407" s="118"/>
      <c r="TRA407" s="118"/>
      <c r="TRE407" s="118"/>
      <c r="TRI407" s="118"/>
      <c r="TRM407" s="118"/>
      <c r="TRQ407" s="118"/>
      <c r="TRU407" s="118"/>
      <c r="TRY407" s="118"/>
      <c r="TSC407" s="118"/>
      <c r="TSG407" s="118"/>
      <c r="TSK407" s="118"/>
      <c r="TSO407" s="118"/>
      <c r="TSS407" s="118"/>
      <c r="TSW407" s="118"/>
      <c r="TTA407" s="118"/>
      <c r="TTE407" s="118"/>
      <c r="TTI407" s="118"/>
      <c r="TTM407" s="118"/>
      <c r="TTQ407" s="118"/>
      <c r="TTU407" s="118"/>
      <c r="TTY407" s="118"/>
      <c r="TUC407" s="118"/>
      <c r="TUG407" s="118"/>
      <c r="TUK407" s="118"/>
      <c r="TUO407" s="118"/>
      <c r="TUS407" s="118"/>
      <c r="TUW407" s="118"/>
      <c r="TVA407" s="118"/>
      <c r="TVE407" s="118"/>
      <c r="TVI407" s="118"/>
      <c r="TVM407" s="118"/>
      <c r="TVQ407" s="118"/>
      <c r="TVU407" s="118"/>
      <c r="TVY407" s="118"/>
      <c r="TWC407" s="118"/>
      <c r="TWG407" s="118"/>
      <c r="TWK407" s="118"/>
      <c r="TWO407" s="118"/>
      <c r="TWS407" s="118"/>
      <c r="TWW407" s="118"/>
      <c r="TXA407" s="118"/>
      <c r="TXE407" s="118"/>
      <c r="TXI407" s="118"/>
      <c r="TXM407" s="118"/>
      <c r="TXQ407" s="118"/>
      <c r="TXU407" s="118"/>
      <c r="TXY407" s="118"/>
      <c r="TYC407" s="118"/>
      <c r="TYG407" s="118"/>
      <c r="TYK407" s="118"/>
      <c r="TYO407" s="118"/>
      <c r="TYS407" s="118"/>
      <c r="TYW407" s="118"/>
      <c r="TZA407" s="118"/>
      <c r="TZE407" s="118"/>
      <c r="TZI407" s="118"/>
      <c r="TZM407" s="118"/>
      <c r="TZQ407" s="118"/>
      <c r="TZU407" s="118"/>
      <c r="TZY407" s="118"/>
      <c r="UAC407" s="118"/>
      <c r="UAG407" s="118"/>
      <c r="UAK407" s="118"/>
      <c r="UAO407" s="118"/>
      <c r="UAS407" s="118"/>
      <c r="UAW407" s="118"/>
      <c r="UBA407" s="118"/>
      <c r="UBE407" s="118"/>
      <c r="UBI407" s="118"/>
      <c r="UBM407" s="118"/>
      <c r="UBQ407" s="118"/>
      <c r="UBU407" s="118"/>
      <c r="UBY407" s="118"/>
      <c r="UCC407" s="118"/>
      <c r="UCG407" s="118"/>
      <c r="UCK407" s="118"/>
      <c r="UCO407" s="118"/>
      <c r="UCS407" s="118"/>
      <c r="UCW407" s="118"/>
      <c r="UDA407" s="118"/>
      <c r="UDE407" s="118"/>
      <c r="UDI407" s="118"/>
      <c r="UDM407" s="118"/>
      <c r="UDQ407" s="118"/>
      <c r="UDU407" s="118"/>
      <c r="UDY407" s="118"/>
      <c r="UEC407" s="118"/>
      <c r="UEG407" s="118"/>
      <c r="UEK407" s="118"/>
      <c r="UEO407" s="118"/>
      <c r="UES407" s="118"/>
      <c r="UEW407" s="118"/>
      <c r="UFA407" s="118"/>
      <c r="UFE407" s="118"/>
      <c r="UFI407" s="118"/>
      <c r="UFM407" s="118"/>
      <c r="UFQ407" s="118"/>
      <c r="UFU407" s="118"/>
      <c r="UFY407" s="118"/>
      <c r="UGC407" s="118"/>
      <c r="UGG407" s="118"/>
      <c r="UGK407" s="118"/>
      <c r="UGO407" s="118"/>
      <c r="UGS407" s="118"/>
      <c r="UGW407" s="118"/>
      <c r="UHA407" s="118"/>
      <c r="UHE407" s="118"/>
      <c r="UHI407" s="118"/>
      <c r="UHM407" s="118"/>
      <c r="UHQ407" s="118"/>
      <c r="UHU407" s="118"/>
      <c r="UHY407" s="118"/>
      <c r="UIC407" s="118"/>
      <c r="UIG407" s="118"/>
      <c r="UIK407" s="118"/>
      <c r="UIO407" s="118"/>
      <c r="UIS407" s="118"/>
      <c r="UIW407" s="118"/>
      <c r="UJA407" s="118"/>
      <c r="UJE407" s="118"/>
      <c r="UJI407" s="118"/>
      <c r="UJM407" s="118"/>
      <c r="UJQ407" s="118"/>
      <c r="UJU407" s="118"/>
      <c r="UJY407" s="118"/>
      <c r="UKC407" s="118"/>
      <c r="UKG407" s="118"/>
      <c r="UKK407" s="118"/>
      <c r="UKO407" s="118"/>
      <c r="UKS407" s="118"/>
      <c r="UKW407" s="118"/>
      <c r="ULA407" s="118"/>
      <c r="ULE407" s="118"/>
      <c r="ULI407" s="118"/>
      <c r="ULM407" s="118"/>
      <c r="ULQ407" s="118"/>
      <c r="ULU407" s="118"/>
      <c r="ULY407" s="118"/>
      <c r="UMC407" s="118"/>
      <c r="UMG407" s="118"/>
      <c r="UMK407" s="118"/>
      <c r="UMO407" s="118"/>
      <c r="UMS407" s="118"/>
      <c r="UMW407" s="118"/>
      <c r="UNA407" s="118"/>
      <c r="UNE407" s="118"/>
      <c r="UNI407" s="118"/>
      <c r="UNM407" s="118"/>
      <c r="UNQ407" s="118"/>
      <c r="UNU407" s="118"/>
      <c r="UNY407" s="118"/>
      <c r="UOC407" s="118"/>
      <c r="UOG407" s="118"/>
      <c r="UOK407" s="118"/>
      <c r="UOO407" s="118"/>
      <c r="UOS407" s="118"/>
      <c r="UOW407" s="118"/>
      <c r="UPA407" s="118"/>
      <c r="UPE407" s="118"/>
      <c r="UPI407" s="118"/>
      <c r="UPM407" s="118"/>
      <c r="UPQ407" s="118"/>
      <c r="UPU407" s="118"/>
      <c r="UPY407" s="118"/>
      <c r="UQC407" s="118"/>
      <c r="UQG407" s="118"/>
      <c r="UQK407" s="118"/>
      <c r="UQO407" s="118"/>
      <c r="UQS407" s="118"/>
      <c r="UQW407" s="118"/>
      <c r="URA407" s="118"/>
      <c r="URE407" s="118"/>
      <c r="URI407" s="118"/>
      <c r="URM407" s="118"/>
      <c r="URQ407" s="118"/>
      <c r="URU407" s="118"/>
      <c r="URY407" s="118"/>
      <c r="USC407" s="118"/>
      <c r="USG407" s="118"/>
      <c r="USK407" s="118"/>
      <c r="USO407" s="118"/>
      <c r="USS407" s="118"/>
      <c r="USW407" s="118"/>
      <c r="UTA407" s="118"/>
      <c r="UTE407" s="118"/>
      <c r="UTI407" s="118"/>
      <c r="UTM407" s="118"/>
      <c r="UTQ407" s="118"/>
      <c r="UTU407" s="118"/>
      <c r="UTY407" s="118"/>
      <c r="UUC407" s="118"/>
      <c r="UUG407" s="118"/>
      <c r="UUK407" s="118"/>
      <c r="UUO407" s="118"/>
      <c r="UUS407" s="118"/>
      <c r="UUW407" s="118"/>
      <c r="UVA407" s="118"/>
      <c r="UVE407" s="118"/>
      <c r="UVI407" s="118"/>
      <c r="UVM407" s="118"/>
      <c r="UVQ407" s="118"/>
      <c r="UVU407" s="118"/>
      <c r="UVY407" s="118"/>
      <c r="UWC407" s="118"/>
      <c r="UWG407" s="118"/>
      <c r="UWK407" s="118"/>
      <c r="UWO407" s="118"/>
      <c r="UWS407" s="118"/>
      <c r="UWW407" s="118"/>
      <c r="UXA407" s="118"/>
      <c r="UXE407" s="118"/>
      <c r="UXI407" s="118"/>
      <c r="UXM407" s="118"/>
      <c r="UXQ407" s="118"/>
      <c r="UXU407" s="118"/>
      <c r="UXY407" s="118"/>
      <c r="UYC407" s="118"/>
      <c r="UYG407" s="118"/>
      <c r="UYK407" s="118"/>
      <c r="UYO407" s="118"/>
      <c r="UYS407" s="118"/>
      <c r="UYW407" s="118"/>
      <c r="UZA407" s="118"/>
      <c r="UZE407" s="118"/>
      <c r="UZI407" s="118"/>
      <c r="UZM407" s="118"/>
      <c r="UZQ407" s="118"/>
      <c r="UZU407" s="118"/>
      <c r="UZY407" s="118"/>
      <c r="VAC407" s="118"/>
      <c r="VAG407" s="118"/>
      <c r="VAK407" s="118"/>
      <c r="VAO407" s="118"/>
      <c r="VAS407" s="118"/>
      <c r="VAW407" s="118"/>
      <c r="VBA407" s="118"/>
      <c r="VBE407" s="118"/>
      <c r="VBI407" s="118"/>
      <c r="VBM407" s="118"/>
      <c r="VBQ407" s="118"/>
      <c r="VBU407" s="118"/>
      <c r="VBY407" s="118"/>
      <c r="VCC407" s="118"/>
      <c r="VCG407" s="118"/>
      <c r="VCK407" s="118"/>
      <c r="VCO407" s="118"/>
      <c r="VCS407" s="118"/>
      <c r="VCW407" s="118"/>
      <c r="VDA407" s="118"/>
      <c r="VDE407" s="118"/>
      <c r="VDI407" s="118"/>
      <c r="VDM407" s="118"/>
      <c r="VDQ407" s="118"/>
      <c r="VDU407" s="118"/>
      <c r="VDY407" s="118"/>
      <c r="VEC407" s="118"/>
      <c r="VEG407" s="118"/>
      <c r="VEK407" s="118"/>
      <c r="VEO407" s="118"/>
      <c r="VES407" s="118"/>
      <c r="VEW407" s="118"/>
      <c r="VFA407" s="118"/>
      <c r="VFE407" s="118"/>
      <c r="VFI407" s="118"/>
      <c r="VFM407" s="118"/>
      <c r="VFQ407" s="118"/>
      <c r="VFU407" s="118"/>
      <c r="VFY407" s="118"/>
      <c r="VGC407" s="118"/>
      <c r="VGG407" s="118"/>
      <c r="VGK407" s="118"/>
      <c r="VGO407" s="118"/>
      <c r="VGS407" s="118"/>
      <c r="VGW407" s="118"/>
      <c r="VHA407" s="118"/>
      <c r="VHE407" s="118"/>
      <c r="VHI407" s="118"/>
      <c r="VHM407" s="118"/>
      <c r="VHQ407" s="118"/>
      <c r="VHU407" s="118"/>
      <c r="VHY407" s="118"/>
      <c r="VIC407" s="118"/>
      <c r="VIG407" s="118"/>
      <c r="VIK407" s="118"/>
      <c r="VIO407" s="118"/>
      <c r="VIS407" s="118"/>
      <c r="VIW407" s="118"/>
      <c r="VJA407" s="118"/>
      <c r="VJE407" s="118"/>
      <c r="VJI407" s="118"/>
      <c r="VJM407" s="118"/>
      <c r="VJQ407" s="118"/>
      <c r="VJU407" s="118"/>
      <c r="VJY407" s="118"/>
      <c r="VKC407" s="118"/>
      <c r="VKG407" s="118"/>
      <c r="VKK407" s="118"/>
      <c r="VKO407" s="118"/>
      <c r="VKS407" s="118"/>
      <c r="VKW407" s="118"/>
      <c r="VLA407" s="118"/>
      <c r="VLE407" s="118"/>
      <c r="VLI407" s="118"/>
      <c r="VLM407" s="118"/>
      <c r="VLQ407" s="118"/>
      <c r="VLU407" s="118"/>
      <c r="VLY407" s="118"/>
      <c r="VMC407" s="118"/>
      <c r="VMG407" s="118"/>
      <c r="VMK407" s="118"/>
      <c r="VMO407" s="118"/>
      <c r="VMS407" s="118"/>
      <c r="VMW407" s="118"/>
      <c r="VNA407" s="118"/>
      <c r="VNE407" s="118"/>
      <c r="VNI407" s="118"/>
      <c r="VNM407" s="118"/>
      <c r="VNQ407" s="118"/>
      <c r="VNU407" s="118"/>
      <c r="VNY407" s="118"/>
      <c r="VOC407" s="118"/>
      <c r="VOG407" s="118"/>
      <c r="VOK407" s="118"/>
      <c r="VOO407" s="118"/>
      <c r="VOS407" s="118"/>
      <c r="VOW407" s="118"/>
      <c r="VPA407" s="118"/>
      <c r="VPE407" s="118"/>
      <c r="VPI407" s="118"/>
      <c r="VPM407" s="118"/>
      <c r="VPQ407" s="118"/>
      <c r="VPU407" s="118"/>
      <c r="VPY407" s="118"/>
      <c r="VQC407" s="118"/>
      <c r="VQG407" s="118"/>
      <c r="VQK407" s="118"/>
      <c r="VQO407" s="118"/>
      <c r="VQS407" s="118"/>
      <c r="VQW407" s="118"/>
      <c r="VRA407" s="118"/>
      <c r="VRE407" s="118"/>
      <c r="VRI407" s="118"/>
      <c r="VRM407" s="118"/>
      <c r="VRQ407" s="118"/>
      <c r="VRU407" s="118"/>
      <c r="VRY407" s="118"/>
      <c r="VSC407" s="118"/>
      <c r="VSG407" s="118"/>
      <c r="VSK407" s="118"/>
      <c r="VSO407" s="118"/>
      <c r="VSS407" s="118"/>
      <c r="VSW407" s="118"/>
      <c r="VTA407" s="118"/>
      <c r="VTE407" s="118"/>
      <c r="VTI407" s="118"/>
      <c r="VTM407" s="118"/>
      <c r="VTQ407" s="118"/>
      <c r="VTU407" s="118"/>
      <c r="VTY407" s="118"/>
      <c r="VUC407" s="118"/>
      <c r="VUG407" s="118"/>
      <c r="VUK407" s="118"/>
      <c r="VUO407" s="118"/>
      <c r="VUS407" s="118"/>
      <c r="VUW407" s="118"/>
      <c r="VVA407" s="118"/>
      <c r="VVE407" s="118"/>
      <c r="VVI407" s="118"/>
      <c r="VVM407" s="118"/>
      <c r="VVQ407" s="118"/>
      <c r="VVU407" s="118"/>
      <c r="VVY407" s="118"/>
      <c r="VWC407" s="118"/>
      <c r="VWG407" s="118"/>
      <c r="VWK407" s="118"/>
      <c r="VWO407" s="118"/>
      <c r="VWS407" s="118"/>
      <c r="VWW407" s="118"/>
      <c r="VXA407" s="118"/>
      <c r="VXE407" s="118"/>
      <c r="VXI407" s="118"/>
      <c r="VXM407" s="118"/>
      <c r="VXQ407" s="118"/>
      <c r="VXU407" s="118"/>
      <c r="VXY407" s="118"/>
      <c r="VYC407" s="118"/>
      <c r="VYG407" s="118"/>
      <c r="VYK407" s="118"/>
      <c r="VYO407" s="118"/>
      <c r="VYS407" s="118"/>
      <c r="VYW407" s="118"/>
      <c r="VZA407" s="118"/>
      <c r="VZE407" s="118"/>
      <c r="VZI407" s="118"/>
      <c r="VZM407" s="118"/>
      <c r="VZQ407" s="118"/>
      <c r="VZU407" s="118"/>
      <c r="VZY407" s="118"/>
      <c r="WAC407" s="118"/>
      <c r="WAG407" s="118"/>
      <c r="WAK407" s="118"/>
      <c r="WAO407" s="118"/>
      <c r="WAS407" s="118"/>
      <c r="WAW407" s="118"/>
      <c r="WBA407" s="118"/>
      <c r="WBE407" s="118"/>
      <c r="WBI407" s="118"/>
      <c r="WBM407" s="118"/>
      <c r="WBQ407" s="118"/>
      <c r="WBU407" s="118"/>
      <c r="WBY407" s="118"/>
      <c r="WCC407" s="118"/>
      <c r="WCG407" s="118"/>
      <c r="WCK407" s="118"/>
      <c r="WCO407" s="118"/>
      <c r="WCS407" s="118"/>
      <c r="WCW407" s="118"/>
      <c r="WDA407" s="118"/>
      <c r="WDE407" s="118"/>
      <c r="WDI407" s="118"/>
      <c r="WDM407" s="118"/>
      <c r="WDQ407" s="118"/>
      <c r="WDU407" s="118"/>
      <c r="WDY407" s="118"/>
      <c r="WEC407" s="118"/>
      <c r="WEG407" s="118"/>
      <c r="WEK407" s="118"/>
      <c r="WEO407" s="118"/>
      <c r="WES407" s="118"/>
      <c r="WEW407" s="118"/>
      <c r="WFA407" s="118"/>
      <c r="WFE407" s="118"/>
      <c r="WFI407" s="118"/>
      <c r="WFM407" s="118"/>
      <c r="WFQ407" s="118"/>
      <c r="WFU407" s="118"/>
      <c r="WFY407" s="118"/>
      <c r="WGC407" s="118"/>
      <c r="WGG407" s="118"/>
      <c r="WGK407" s="118"/>
      <c r="WGO407" s="118"/>
      <c r="WGS407" s="118"/>
      <c r="WGW407" s="118"/>
      <c r="WHA407" s="118"/>
      <c r="WHE407" s="118"/>
      <c r="WHI407" s="118"/>
      <c r="WHM407" s="118"/>
      <c r="WHQ407" s="118"/>
      <c r="WHU407" s="118"/>
      <c r="WHY407" s="118"/>
      <c r="WIC407" s="118"/>
      <c r="WIG407" s="118"/>
      <c r="WIK407" s="118"/>
      <c r="WIO407" s="118"/>
      <c r="WIS407" s="118"/>
      <c r="WIW407" s="118"/>
      <c r="WJA407" s="118"/>
      <c r="WJE407" s="118"/>
      <c r="WJI407" s="118"/>
      <c r="WJM407" s="118"/>
      <c r="WJQ407" s="118"/>
      <c r="WJU407" s="118"/>
      <c r="WJY407" s="118"/>
      <c r="WKC407" s="118"/>
      <c r="WKG407" s="118"/>
      <c r="WKK407" s="118"/>
      <c r="WKO407" s="118"/>
      <c r="WKS407" s="118"/>
      <c r="WKW407" s="118"/>
      <c r="WLA407" s="118"/>
      <c r="WLE407" s="118"/>
      <c r="WLI407" s="118"/>
      <c r="WLM407" s="118"/>
      <c r="WLQ407" s="118"/>
      <c r="WLU407" s="118"/>
      <c r="WLY407" s="118"/>
      <c r="WMC407" s="118"/>
      <c r="WMG407" s="118"/>
      <c r="WMK407" s="118"/>
      <c r="WMO407" s="118"/>
      <c r="WMS407" s="118"/>
      <c r="WMW407" s="118"/>
      <c r="WNA407" s="118"/>
      <c r="WNE407" s="118"/>
      <c r="WNI407" s="118"/>
      <c r="WNM407" s="118"/>
      <c r="WNQ407" s="118"/>
      <c r="WNU407" s="118"/>
      <c r="WNY407" s="118"/>
      <c r="WOC407" s="118"/>
      <c r="WOG407" s="118"/>
      <c r="WOK407" s="118"/>
      <c r="WOO407" s="118"/>
      <c r="WOS407" s="118"/>
      <c r="WOW407" s="118"/>
      <c r="WPA407" s="118"/>
      <c r="WPE407" s="118"/>
      <c r="WPI407" s="118"/>
      <c r="WPM407" s="118"/>
      <c r="WPQ407" s="118"/>
      <c r="WPU407" s="118"/>
      <c r="WPY407" s="118"/>
      <c r="WQC407" s="118"/>
      <c r="WQG407" s="118"/>
      <c r="WQK407" s="118"/>
      <c r="WQO407" s="118"/>
      <c r="WQS407" s="118"/>
      <c r="WQW407" s="118"/>
      <c r="WRA407" s="118"/>
      <c r="WRE407" s="118"/>
      <c r="WRI407" s="118"/>
      <c r="WRM407" s="118"/>
      <c r="WRQ407" s="118"/>
      <c r="WRU407" s="118"/>
      <c r="WRY407" s="118"/>
      <c r="WSC407" s="118"/>
      <c r="WSG407" s="118"/>
      <c r="WSK407" s="118"/>
      <c r="WSO407" s="118"/>
      <c r="WSS407" s="118"/>
      <c r="WSW407" s="118"/>
      <c r="WTA407" s="118"/>
      <c r="WTE407" s="118"/>
      <c r="WTI407" s="118"/>
      <c r="WTM407" s="118"/>
      <c r="WTQ407" s="118"/>
      <c r="WTU407" s="118"/>
      <c r="WTY407" s="118"/>
      <c r="WUC407" s="118"/>
      <c r="WUG407" s="118"/>
      <c r="WUK407" s="118"/>
      <c r="WUO407" s="118"/>
      <c r="WUS407" s="118"/>
      <c r="WUW407" s="118"/>
      <c r="WVA407" s="118"/>
      <c r="WVE407" s="118"/>
      <c r="WVI407" s="118"/>
      <c r="WVM407" s="118"/>
      <c r="WVQ407" s="118"/>
      <c r="WVU407" s="118"/>
      <c r="WVY407" s="118"/>
      <c r="WWC407" s="118"/>
      <c r="WWG407" s="118"/>
      <c r="WWK407" s="118"/>
      <c r="WWO407" s="118"/>
      <c r="WWS407" s="118"/>
      <c r="WWW407" s="118"/>
      <c r="WXA407" s="118"/>
      <c r="WXE407" s="118"/>
      <c r="WXI407" s="118"/>
      <c r="WXM407" s="118"/>
      <c r="WXQ407" s="118"/>
      <c r="WXU407" s="118"/>
      <c r="WXY407" s="118"/>
      <c r="WYC407" s="118"/>
      <c r="WYG407" s="118"/>
      <c r="WYK407" s="118"/>
      <c r="WYO407" s="118"/>
      <c r="WYS407" s="118"/>
      <c r="WYW407" s="118"/>
      <c r="WZA407" s="118"/>
      <c r="WZE407" s="118"/>
      <c r="WZI407" s="118"/>
      <c r="WZM407" s="118"/>
      <c r="WZQ407" s="118"/>
      <c r="WZU407" s="118"/>
      <c r="WZY407" s="118"/>
      <c r="XAC407" s="118"/>
      <c r="XAG407" s="118"/>
      <c r="XAK407" s="118"/>
      <c r="XAO407" s="118"/>
      <c r="XAS407" s="118"/>
      <c r="XAW407" s="118"/>
      <c r="XBA407" s="118"/>
      <c r="XBE407" s="118"/>
      <c r="XBI407" s="118"/>
      <c r="XBM407" s="118"/>
      <c r="XBQ407" s="118"/>
      <c r="XBU407" s="118"/>
      <c r="XBY407" s="118"/>
      <c r="XCC407" s="118"/>
      <c r="XCG407" s="118"/>
      <c r="XCK407" s="118"/>
      <c r="XCO407" s="118"/>
      <c r="XCS407" s="118"/>
      <c r="XCW407" s="118"/>
      <c r="XDA407" s="118"/>
      <c r="XDE407" s="118"/>
      <c r="XDI407" s="118"/>
      <c r="XDM407" s="118"/>
      <c r="XDQ407" s="118"/>
      <c r="XDU407" s="118"/>
      <c r="XDY407" s="118"/>
      <c r="XEC407" s="118"/>
      <c r="XEG407" s="118"/>
      <c r="XEK407" s="118"/>
      <c r="XEO407" s="118"/>
      <c r="XES407" s="118"/>
      <c r="XEW407" s="118"/>
      <c r="XFA407" s="118"/>
    </row>
    <row r="408" spans="1:1021 1025:2045 2049:3069 3073:4093 4097:5117 5121:6141 6145:7165 7169:8189 8193:9213 9217:10237 10241:11261 11265:12285 12289:13309 13313:14333 14337:15357 15361:16381">
      <c r="C408" s="65" t="s">
        <v>706</v>
      </c>
      <c r="D408" s="162">
        <v>67462</v>
      </c>
      <c r="E408" s="162">
        <v>721942.52</v>
      </c>
      <c r="F408" s="162">
        <v>721942.02</v>
      </c>
    </row>
    <row r="409" spans="1:1021 1025:2045 2049:3069 3073:4093 4097:5117 5121:6141 6145:7165 7169:8189 8193:9213 9217:10237 10241:11261 11265:12285 12289:13309 13313:14333 14337:15357 15361:16381">
      <c r="C409" s="65" t="s">
        <v>705</v>
      </c>
      <c r="D409" s="162">
        <v>20000000</v>
      </c>
      <c r="E409" s="162">
        <v>166033400</v>
      </c>
      <c r="F409" s="162">
        <v>164782321</v>
      </c>
    </row>
    <row r="410" spans="1:1021 1025:2045 2049:3069 3073:4093 4097:5117 5121:6141 6145:7165 7169:8189 8193:9213 9217:10237 10241:11261 11265:12285 12289:13309 13313:14333 14337:15357 15361:16381">
      <c r="C410" s="160" t="s">
        <v>337</v>
      </c>
      <c r="D410" s="161">
        <v>1835873973</v>
      </c>
      <c r="E410" s="161">
        <v>1202377367.5799999</v>
      </c>
      <c r="F410" s="161">
        <v>494254094.37</v>
      </c>
    </row>
    <row r="411" spans="1:1021 1025:2045 2049:3069 3073:4093 4097:5117 5121:6141 6145:7165 7169:8189 8193:9213 9217:10237 10241:11261 11265:12285 12289:13309 13313:14333 14337:15357 15361:16381">
      <c r="C411" s="118" t="s">
        <v>326</v>
      </c>
      <c r="D411" s="162">
        <v>1691564330</v>
      </c>
      <c r="E411" s="162">
        <v>980295724.57999992</v>
      </c>
      <c r="F411" s="162">
        <v>396127891.94</v>
      </c>
    </row>
    <row r="412" spans="1:1021 1025:2045 2049:3069 3073:4093 4097:5117 5121:6141 6145:7165 7169:8189 8193:9213 9217:10237 10241:11261 11265:12285 12289:13309 13313:14333 14337:15357 15361:16381">
      <c r="C412" s="65" t="s">
        <v>707</v>
      </c>
      <c r="D412" s="162">
        <v>53828367</v>
      </c>
      <c r="E412" s="162">
        <v>29064400</v>
      </c>
      <c r="F412" s="162">
        <v>0</v>
      </c>
    </row>
    <row r="413" spans="1:1021 1025:2045 2049:3069 3073:4093 4097:5117 5121:6141 6145:7165 7169:8189 8193:9213 9217:10237 10241:11261 11265:12285 12289:13309 13313:14333 14337:15357 15361:16381">
      <c r="C413" s="65" t="s">
        <v>708</v>
      </c>
      <c r="D413" s="162">
        <v>73520872</v>
      </c>
      <c r="E413" s="162">
        <v>52520872</v>
      </c>
      <c r="F413" s="162">
        <v>6187181.2300000004</v>
      </c>
    </row>
    <row r="414" spans="1:1021 1025:2045 2049:3069 3073:4093 4097:5117 5121:6141 6145:7165 7169:8189 8193:9213 9217:10237 10241:11261 11265:12285 12289:13309 13313:14333 14337:15357 15361:16381">
      <c r="C414" s="65" t="s">
        <v>709</v>
      </c>
      <c r="D414" s="162">
        <v>5000000</v>
      </c>
      <c r="E414" s="162">
        <v>5000000</v>
      </c>
      <c r="F414" s="162">
        <v>0</v>
      </c>
    </row>
    <row r="415" spans="1:1021 1025:2045 2049:3069 3073:4093 4097:5117 5121:6141 6145:7165 7169:8189 8193:9213 9217:10237 10241:11261 11265:12285 12289:13309 13313:14333 14337:15357 15361:16381">
      <c r="C415" s="65" t="s">
        <v>710</v>
      </c>
      <c r="D415" s="162">
        <v>11814538</v>
      </c>
      <c r="E415" s="162">
        <v>0</v>
      </c>
      <c r="F415" s="162">
        <v>0</v>
      </c>
    </row>
    <row r="416" spans="1:1021 1025:2045 2049:3069 3073:4093 4097:5117 5121:6141 6145:7165 7169:8189 8193:9213 9217:10237 10241:11261 11265:12285 12289:13309 13313:14333 14337:15357 15361:16381">
      <c r="C416" s="65" t="s">
        <v>711</v>
      </c>
      <c r="D416" s="162">
        <v>16115496</v>
      </c>
      <c r="E416" s="162">
        <v>5000000</v>
      </c>
      <c r="F416" s="162">
        <v>0</v>
      </c>
    </row>
    <row r="417" spans="3:6">
      <c r="C417" s="65" t="s">
        <v>712</v>
      </c>
      <c r="D417" s="162">
        <v>260000000</v>
      </c>
      <c r="E417" s="162">
        <v>2000000</v>
      </c>
      <c r="F417" s="162">
        <v>0</v>
      </c>
    </row>
    <row r="418" spans="3:6">
      <c r="C418" s="65" t="s">
        <v>713</v>
      </c>
      <c r="D418" s="162">
        <v>2335247</v>
      </c>
      <c r="E418" s="162">
        <v>0</v>
      </c>
      <c r="F418" s="162">
        <v>0</v>
      </c>
    </row>
    <row r="419" spans="3:6">
      <c r="C419" s="65" t="s">
        <v>714</v>
      </c>
      <c r="D419" s="162">
        <v>119460239</v>
      </c>
      <c r="E419" s="162">
        <v>115218963</v>
      </c>
      <c r="F419" s="162">
        <v>0</v>
      </c>
    </row>
    <row r="420" spans="3:6">
      <c r="C420" s="65" t="s">
        <v>715</v>
      </c>
      <c r="D420" s="162">
        <v>7306888</v>
      </c>
      <c r="E420" s="162">
        <v>2916811</v>
      </c>
      <c r="F420" s="162">
        <v>0</v>
      </c>
    </row>
    <row r="421" spans="3:6">
      <c r="C421" s="65" t="s">
        <v>716</v>
      </c>
      <c r="D421" s="162">
        <v>56778348</v>
      </c>
      <c r="E421" s="162">
        <v>154293348</v>
      </c>
      <c r="F421" s="162">
        <v>150563812.31</v>
      </c>
    </row>
    <row r="422" spans="3:6">
      <c r="C422" s="65" t="s">
        <v>717</v>
      </c>
      <c r="D422" s="162">
        <v>2030470</v>
      </c>
      <c r="E422" s="162">
        <v>3319466</v>
      </c>
      <c r="F422" s="162">
        <v>2653210.75</v>
      </c>
    </row>
    <row r="423" spans="3:6">
      <c r="C423" s="65" t="s">
        <v>718</v>
      </c>
      <c r="D423" s="162">
        <v>0</v>
      </c>
      <c r="E423" s="162">
        <v>3970557.58</v>
      </c>
      <c r="F423" s="162">
        <v>1628330.82</v>
      </c>
    </row>
    <row r="424" spans="3:6">
      <c r="C424" s="65" t="s">
        <v>719</v>
      </c>
      <c r="D424" s="162">
        <v>7851414</v>
      </c>
      <c r="E424" s="162">
        <v>1287061</v>
      </c>
      <c r="F424" s="162">
        <v>0</v>
      </c>
    </row>
    <row r="425" spans="3:6">
      <c r="C425" s="65" t="s">
        <v>720</v>
      </c>
      <c r="D425" s="162">
        <v>2030470</v>
      </c>
      <c r="E425" s="162">
        <v>110757</v>
      </c>
      <c r="F425" s="162">
        <v>0</v>
      </c>
    </row>
    <row r="426" spans="3:6">
      <c r="C426" s="65" t="s">
        <v>721</v>
      </c>
      <c r="D426" s="162">
        <v>1340925</v>
      </c>
      <c r="E426" s="162">
        <v>148532</v>
      </c>
      <c r="F426" s="162">
        <v>0</v>
      </c>
    </row>
    <row r="427" spans="3:6">
      <c r="C427" s="65" t="s">
        <v>722</v>
      </c>
      <c r="D427" s="162">
        <v>1394931</v>
      </c>
      <c r="E427" s="162">
        <v>1179596</v>
      </c>
      <c r="F427" s="162">
        <v>755063.19</v>
      </c>
    </row>
    <row r="428" spans="3:6">
      <c r="C428" s="65" t="s">
        <v>1913</v>
      </c>
      <c r="D428" s="162">
        <v>0</v>
      </c>
      <c r="E428" s="162">
        <v>1200000</v>
      </c>
      <c r="F428" s="162">
        <v>510915.91</v>
      </c>
    </row>
    <row r="429" spans="3:6">
      <c r="C429" s="65" t="s">
        <v>1956</v>
      </c>
      <c r="D429" s="162">
        <v>0</v>
      </c>
      <c r="E429" s="162">
        <v>6100000</v>
      </c>
      <c r="F429" s="162">
        <v>0</v>
      </c>
    </row>
    <row r="430" spans="3:6">
      <c r="C430" s="65" t="s">
        <v>723</v>
      </c>
      <c r="D430" s="162">
        <v>20000000</v>
      </c>
      <c r="E430" s="162">
        <v>23000000</v>
      </c>
      <c r="F430" s="162">
        <v>0</v>
      </c>
    </row>
    <row r="431" spans="3:6">
      <c r="C431" s="65" t="s">
        <v>724</v>
      </c>
      <c r="D431" s="162">
        <v>20000000</v>
      </c>
      <c r="E431" s="162">
        <v>3000000</v>
      </c>
      <c r="F431" s="162">
        <v>0</v>
      </c>
    </row>
    <row r="432" spans="3:6">
      <c r="C432" s="65" t="s">
        <v>725</v>
      </c>
      <c r="D432" s="162">
        <v>145075093</v>
      </c>
      <c r="E432" s="162">
        <v>19326713</v>
      </c>
      <c r="F432" s="162">
        <v>0</v>
      </c>
    </row>
    <row r="433" spans="3:6">
      <c r="C433" s="65" t="s">
        <v>726</v>
      </c>
      <c r="D433" s="162">
        <v>20000000</v>
      </c>
      <c r="E433" s="162">
        <v>18231995</v>
      </c>
      <c r="F433" s="162">
        <v>14231000</v>
      </c>
    </row>
    <row r="434" spans="3:6">
      <c r="C434" s="65" t="s">
        <v>727</v>
      </c>
      <c r="D434" s="162">
        <v>85571997</v>
      </c>
      <c r="E434" s="162">
        <v>70155720</v>
      </c>
      <c r="F434" s="162">
        <v>0</v>
      </c>
    </row>
    <row r="435" spans="3:6">
      <c r="C435" s="65" t="s">
        <v>728</v>
      </c>
      <c r="D435" s="162">
        <v>12438836</v>
      </c>
      <c r="E435" s="162">
        <v>28635239</v>
      </c>
      <c r="F435" s="162">
        <v>22490658.949999999</v>
      </c>
    </row>
    <row r="436" spans="3:6">
      <c r="C436" s="65" t="s">
        <v>729</v>
      </c>
      <c r="D436" s="162">
        <v>100453305</v>
      </c>
      <c r="E436" s="162">
        <v>79208853</v>
      </c>
      <c r="F436" s="162">
        <v>79207982.329999998</v>
      </c>
    </row>
    <row r="437" spans="3:6">
      <c r="C437" s="65" t="s">
        <v>730</v>
      </c>
      <c r="D437" s="162">
        <v>83357913</v>
      </c>
      <c r="E437" s="162">
        <v>69359645</v>
      </c>
      <c r="F437" s="162">
        <v>66841823.359999999</v>
      </c>
    </row>
    <row r="438" spans="3:6">
      <c r="C438" s="65" t="s">
        <v>731</v>
      </c>
      <c r="D438" s="162">
        <v>354098605</v>
      </c>
      <c r="E438" s="162">
        <v>179098605</v>
      </c>
      <c r="F438" s="162">
        <v>13883274.42</v>
      </c>
    </row>
    <row r="439" spans="3:6">
      <c r="C439" s="65" t="s">
        <v>732</v>
      </c>
      <c r="D439" s="162">
        <v>8000000</v>
      </c>
      <c r="E439" s="162">
        <v>3948312</v>
      </c>
      <c r="F439" s="162">
        <v>0</v>
      </c>
    </row>
    <row r="440" spans="3:6">
      <c r="C440" s="65" t="s">
        <v>733</v>
      </c>
      <c r="D440" s="162">
        <v>10217612</v>
      </c>
      <c r="E440" s="162">
        <v>3206731</v>
      </c>
      <c r="F440" s="162">
        <v>0</v>
      </c>
    </row>
    <row r="441" spans="3:6">
      <c r="C441" s="65" t="s">
        <v>734</v>
      </c>
      <c r="D441" s="162">
        <v>90994893</v>
      </c>
      <c r="E441" s="162">
        <v>63000000</v>
      </c>
      <c r="F441" s="162">
        <v>24674638.670000002</v>
      </c>
    </row>
    <row r="442" spans="3:6">
      <c r="C442" s="65" t="s">
        <v>735</v>
      </c>
      <c r="D442" s="162">
        <v>42029812</v>
      </c>
      <c r="E442" s="162">
        <v>5000000</v>
      </c>
      <c r="F442" s="162">
        <v>0</v>
      </c>
    </row>
    <row r="443" spans="3:6">
      <c r="C443" s="65" t="s">
        <v>736</v>
      </c>
      <c r="D443" s="162">
        <v>18486497</v>
      </c>
      <c r="E443" s="162">
        <v>0</v>
      </c>
      <c r="F443" s="162">
        <v>0</v>
      </c>
    </row>
    <row r="444" spans="3:6">
      <c r="C444" s="65" t="s">
        <v>737</v>
      </c>
      <c r="D444" s="162">
        <v>10000000</v>
      </c>
      <c r="E444" s="162">
        <v>0</v>
      </c>
      <c r="F444" s="162">
        <v>0</v>
      </c>
    </row>
    <row r="445" spans="3:6">
      <c r="C445" s="65" t="s">
        <v>738</v>
      </c>
      <c r="D445" s="162">
        <v>50031562</v>
      </c>
      <c r="E445" s="162">
        <v>19293548</v>
      </c>
      <c r="F445" s="162">
        <v>0</v>
      </c>
    </row>
    <row r="446" spans="3:6">
      <c r="C446" s="65" t="s">
        <v>739</v>
      </c>
      <c r="D446" s="162">
        <v>0</v>
      </c>
      <c r="E446" s="162">
        <v>12500000</v>
      </c>
      <c r="F446" s="162">
        <v>12500000</v>
      </c>
    </row>
    <row r="447" spans="3:6">
      <c r="C447" s="118" t="s">
        <v>327</v>
      </c>
      <c r="D447" s="162">
        <v>144309643</v>
      </c>
      <c r="E447" s="162">
        <v>222081643</v>
      </c>
      <c r="F447" s="162">
        <v>98126202.430000007</v>
      </c>
    </row>
    <row r="448" spans="3:6">
      <c r="C448" s="65" t="s">
        <v>740</v>
      </c>
      <c r="D448" s="162">
        <v>19999999</v>
      </c>
      <c r="E448" s="162">
        <v>29999999</v>
      </c>
      <c r="F448" s="162">
        <v>28829247.09</v>
      </c>
    </row>
    <row r="449" spans="3:6">
      <c r="C449" s="65" t="s">
        <v>741</v>
      </c>
      <c r="D449" s="162">
        <v>41000000</v>
      </c>
      <c r="E449" s="162">
        <v>146000000</v>
      </c>
      <c r="F449" s="162">
        <v>69296955.340000004</v>
      </c>
    </row>
    <row r="450" spans="3:6">
      <c r="C450" s="65" t="s">
        <v>736</v>
      </c>
      <c r="D450" s="162">
        <v>83309644</v>
      </c>
      <c r="E450" s="162">
        <v>46081644</v>
      </c>
      <c r="F450" s="162">
        <v>0</v>
      </c>
    </row>
    <row r="451" spans="3:6">
      <c r="C451" s="160" t="s">
        <v>338</v>
      </c>
      <c r="D451" s="161">
        <v>491426007</v>
      </c>
      <c r="E451" s="161">
        <v>756086746.77999997</v>
      </c>
      <c r="F451" s="161">
        <v>431391544.73999995</v>
      </c>
    </row>
    <row r="452" spans="3:6">
      <c r="C452" s="118" t="s">
        <v>326</v>
      </c>
      <c r="D452" s="162">
        <v>471426007</v>
      </c>
      <c r="E452" s="162">
        <v>575170046.77999997</v>
      </c>
      <c r="F452" s="162">
        <v>335550474.52999997</v>
      </c>
    </row>
    <row r="453" spans="3:6">
      <c r="C453" s="65" t="s">
        <v>1914</v>
      </c>
      <c r="D453" s="162">
        <v>0</v>
      </c>
      <c r="E453" s="162">
        <v>5040000</v>
      </c>
      <c r="F453" s="162">
        <v>4017281.21</v>
      </c>
    </row>
    <row r="454" spans="3:6">
      <c r="C454" s="65" t="s">
        <v>1915</v>
      </c>
      <c r="D454" s="162">
        <v>0</v>
      </c>
      <c r="E454" s="162">
        <v>1800000</v>
      </c>
      <c r="F454" s="162">
        <v>0</v>
      </c>
    </row>
    <row r="455" spans="3:6">
      <c r="C455" s="65" t="s">
        <v>742</v>
      </c>
      <c r="D455" s="162">
        <v>4603072</v>
      </c>
      <c r="E455" s="162">
        <v>3957068</v>
      </c>
      <c r="F455" s="162">
        <v>965975.31</v>
      </c>
    </row>
    <row r="456" spans="3:6">
      <c r="C456" s="65" t="s">
        <v>743</v>
      </c>
      <c r="D456" s="162">
        <v>48240000</v>
      </c>
      <c r="E456" s="162">
        <v>54188000</v>
      </c>
      <c r="F456" s="162">
        <v>23951524.829999998</v>
      </c>
    </row>
    <row r="457" spans="3:6">
      <c r="C457" s="65" t="s">
        <v>744</v>
      </c>
      <c r="D457" s="162">
        <v>789735</v>
      </c>
      <c r="E457" s="162">
        <v>574400</v>
      </c>
      <c r="F457" s="162">
        <v>459520</v>
      </c>
    </row>
    <row r="458" spans="3:6">
      <c r="C458" s="65" t="s">
        <v>745</v>
      </c>
      <c r="D458" s="162">
        <v>4810533</v>
      </c>
      <c r="E458" s="162">
        <v>110284.78</v>
      </c>
      <c r="F458" s="162">
        <v>0</v>
      </c>
    </row>
    <row r="459" spans="3:6">
      <c r="C459" s="65" t="s">
        <v>746</v>
      </c>
      <c r="D459" s="162">
        <v>62021281</v>
      </c>
      <c r="E459" s="162">
        <v>20475556</v>
      </c>
      <c r="F459" s="162">
        <v>0</v>
      </c>
    </row>
    <row r="460" spans="3:6">
      <c r="C460" s="65" t="s">
        <v>747</v>
      </c>
      <c r="D460" s="162">
        <v>20787154</v>
      </c>
      <c r="E460" s="162">
        <v>0</v>
      </c>
      <c r="F460" s="162">
        <v>0</v>
      </c>
    </row>
    <row r="461" spans="3:6">
      <c r="C461" s="65" t="s">
        <v>1916</v>
      </c>
      <c r="D461" s="162">
        <v>0</v>
      </c>
      <c r="E461" s="162">
        <v>3700000</v>
      </c>
      <c r="F461" s="162">
        <v>0</v>
      </c>
    </row>
    <row r="462" spans="3:6">
      <c r="C462" s="65" t="s">
        <v>748</v>
      </c>
      <c r="D462" s="162">
        <v>2523769</v>
      </c>
      <c r="E462" s="162">
        <v>2308434</v>
      </c>
      <c r="F462" s="162">
        <v>0</v>
      </c>
    </row>
    <row r="463" spans="3:6">
      <c r="C463" s="65" t="s">
        <v>1917</v>
      </c>
      <c r="D463" s="162">
        <v>0</v>
      </c>
      <c r="E463" s="162">
        <v>5961785</v>
      </c>
      <c r="F463" s="162">
        <v>0</v>
      </c>
    </row>
    <row r="464" spans="3:6">
      <c r="C464" s="65" t="s">
        <v>1918</v>
      </c>
      <c r="D464" s="162">
        <v>0</v>
      </c>
      <c r="E464" s="162">
        <v>3600000</v>
      </c>
      <c r="F464" s="162">
        <v>1427708.34</v>
      </c>
    </row>
    <row r="465" spans="3:6">
      <c r="C465" s="65" t="s">
        <v>749</v>
      </c>
      <c r="D465" s="162">
        <v>10947984</v>
      </c>
      <c r="E465" s="162">
        <v>10000000</v>
      </c>
      <c r="F465" s="162">
        <v>3181189.17</v>
      </c>
    </row>
    <row r="466" spans="3:6">
      <c r="C466" s="65" t="s">
        <v>1881</v>
      </c>
      <c r="D466" s="162">
        <v>0</v>
      </c>
      <c r="E466" s="162">
        <v>1500000</v>
      </c>
      <c r="F466" s="162">
        <v>1499397.02</v>
      </c>
    </row>
    <row r="467" spans="3:6">
      <c r="C467" s="65" t="s">
        <v>1882</v>
      </c>
      <c r="D467" s="162">
        <v>0</v>
      </c>
      <c r="E467" s="162">
        <v>2300000</v>
      </c>
      <c r="F467" s="162">
        <v>1839542.4</v>
      </c>
    </row>
    <row r="468" spans="3:6">
      <c r="C468" s="65" t="s">
        <v>750</v>
      </c>
      <c r="D468" s="162">
        <v>97282052</v>
      </c>
      <c r="E468" s="162">
        <v>81684773</v>
      </c>
      <c r="F468" s="162">
        <v>80964532.420000002</v>
      </c>
    </row>
    <row r="469" spans="3:6">
      <c r="C469" s="65" t="s">
        <v>751</v>
      </c>
      <c r="D469" s="162">
        <v>6944551</v>
      </c>
      <c r="E469" s="162">
        <v>6513882</v>
      </c>
      <c r="F469" s="162">
        <v>0</v>
      </c>
    </row>
    <row r="470" spans="3:6">
      <c r="C470" s="65" t="s">
        <v>752</v>
      </c>
      <c r="D470" s="162">
        <v>45173787</v>
      </c>
      <c r="E470" s="162">
        <v>39047000</v>
      </c>
      <c r="F470" s="162">
        <v>38831380</v>
      </c>
    </row>
    <row r="471" spans="3:6">
      <c r="C471" s="65" t="s">
        <v>753</v>
      </c>
      <c r="D471" s="162">
        <v>6944551</v>
      </c>
      <c r="E471" s="162">
        <v>6513882</v>
      </c>
      <c r="F471" s="162">
        <v>0</v>
      </c>
    </row>
    <row r="472" spans="3:6">
      <c r="C472" s="65" t="s">
        <v>1919</v>
      </c>
      <c r="D472" s="162">
        <v>0</v>
      </c>
      <c r="E472" s="162">
        <v>3000000</v>
      </c>
      <c r="F472" s="162">
        <v>2334350.4500000002</v>
      </c>
    </row>
    <row r="473" spans="3:6">
      <c r="C473" s="65" t="s">
        <v>1920</v>
      </c>
      <c r="D473" s="162">
        <v>0</v>
      </c>
      <c r="E473" s="162">
        <v>8300000</v>
      </c>
      <c r="F473" s="162">
        <v>0</v>
      </c>
    </row>
    <row r="474" spans="3:6">
      <c r="C474" s="65" t="s">
        <v>754</v>
      </c>
      <c r="D474" s="162">
        <v>955159</v>
      </c>
      <c r="E474" s="162">
        <v>607401</v>
      </c>
      <c r="F474" s="162">
        <v>0</v>
      </c>
    </row>
    <row r="475" spans="3:6">
      <c r="C475" s="65" t="s">
        <v>755</v>
      </c>
      <c r="D475" s="162">
        <v>10000000</v>
      </c>
      <c r="E475" s="162">
        <v>28888306</v>
      </c>
      <c r="F475" s="162">
        <v>0</v>
      </c>
    </row>
    <row r="476" spans="3:6">
      <c r="C476" s="65" t="s">
        <v>1883</v>
      </c>
      <c r="D476" s="162">
        <v>0</v>
      </c>
      <c r="E476" s="162">
        <v>3510275</v>
      </c>
      <c r="F476" s="162">
        <v>1410127.21</v>
      </c>
    </row>
    <row r="477" spans="3:6">
      <c r="C477" s="65" t="s">
        <v>756</v>
      </c>
      <c r="D477" s="162">
        <v>32379976</v>
      </c>
      <c r="E477" s="162">
        <v>28050885</v>
      </c>
      <c r="F477" s="162">
        <v>28050885</v>
      </c>
    </row>
    <row r="478" spans="3:6">
      <c r="C478" s="65" t="s">
        <v>757</v>
      </c>
      <c r="D478" s="162">
        <v>8081935</v>
      </c>
      <c r="E478" s="162">
        <v>8081935</v>
      </c>
      <c r="F478" s="162">
        <v>0</v>
      </c>
    </row>
    <row r="479" spans="3:6">
      <c r="C479" s="65" t="s">
        <v>758</v>
      </c>
      <c r="D479" s="162">
        <v>43776923</v>
      </c>
      <c r="E479" s="162">
        <v>35327710</v>
      </c>
      <c r="F479" s="162">
        <v>34287040.989999995</v>
      </c>
    </row>
    <row r="480" spans="3:6">
      <c r="C480" s="65" t="s">
        <v>759</v>
      </c>
      <c r="D480" s="162">
        <v>30998493</v>
      </c>
      <c r="E480" s="162">
        <v>23063160</v>
      </c>
      <c r="F480" s="162">
        <v>16457016</v>
      </c>
    </row>
    <row r="481" spans="3:6">
      <c r="C481" s="65" t="s">
        <v>760</v>
      </c>
      <c r="D481" s="162">
        <v>34165052</v>
      </c>
      <c r="E481" s="162">
        <v>187065310</v>
      </c>
      <c r="F481" s="162">
        <v>95873004.180000007</v>
      </c>
    </row>
    <row r="482" spans="3:6">
      <c r="C482" s="118" t="s">
        <v>327</v>
      </c>
      <c r="D482" s="162">
        <v>20000000</v>
      </c>
      <c r="E482" s="162">
        <v>74023653</v>
      </c>
      <c r="F482" s="162">
        <v>69715829.209999993</v>
      </c>
    </row>
    <row r="483" spans="3:6">
      <c r="C483" s="65" t="s">
        <v>761</v>
      </c>
      <c r="D483" s="162">
        <v>20000000</v>
      </c>
      <c r="E483" s="162">
        <v>16000000</v>
      </c>
      <c r="F483" s="162">
        <v>11692176.310000001</v>
      </c>
    </row>
    <row r="484" spans="3:6">
      <c r="C484" s="65" t="s">
        <v>760</v>
      </c>
      <c r="D484" s="162">
        <v>0</v>
      </c>
      <c r="E484" s="162">
        <v>58023653</v>
      </c>
      <c r="F484" s="162">
        <v>58023652.899999999</v>
      </c>
    </row>
    <row r="485" spans="3:6">
      <c r="C485" s="118" t="s">
        <v>329</v>
      </c>
      <c r="D485" s="162">
        <v>0</v>
      </c>
      <c r="E485" s="162">
        <v>106893047</v>
      </c>
      <c r="F485" s="162">
        <v>26125241</v>
      </c>
    </row>
    <row r="486" spans="3:6">
      <c r="C486" s="65" t="s">
        <v>760</v>
      </c>
      <c r="D486" s="162">
        <v>0</v>
      </c>
      <c r="E486" s="162">
        <v>106893047</v>
      </c>
      <c r="F486" s="162">
        <v>26125241</v>
      </c>
    </row>
    <row r="487" spans="3:6">
      <c r="C487" s="160" t="s">
        <v>339</v>
      </c>
      <c r="D487" s="161">
        <v>464694984</v>
      </c>
      <c r="E487" s="161">
        <v>332496004.29999995</v>
      </c>
      <c r="F487" s="161">
        <v>197696437.41</v>
      </c>
    </row>
    <row r="488" spans="3:6">
      <c r="C488" s="118" t="s">
        <v>326</v>
      </c>
      <c r="D488" s="162">
        <v>464694984</v>
      </c>
      <c r="E488" s="162">
        <v>320285752.53999996</v>
      </c>
      <c r="F488" s="162">
        <v>185486185.65000001</v>
      </c>
    </row>
    <row r="489" spans="3:6">
      <c r="C489" s="65" t="s">
        <v>762</v>
      </c>
      <c r="D489" s="162">
        <v>2799546</v>
      </c>
      <c r="E489" s="162">
        <v>2368877</v>
      </c>
      <c r="F489" s="162">
        <v>183338.07</v>
      </c>
    </row>
    <row r="490" spans="3:6">
      <c r="C490" s="65" t="s">
        <v>763</v>
      </c>
      <c r="D490" s="162">
        <v>1256445</v>
      </c>
      <c r="E490" s="162">
        <v>825776</v>
      </c>
      <c r="F490" s="162">
        <v>660000</v>
      </c>
    </row>
    <row r="491" spans="3:6">
      <c r="C491" s="65" t="s">
        <v>764</v>
      </c>
      <c r="D491" s="162">
        <v>2799546</v>
      </c>
      <c r="E491" s="162">
        <v>113706.66</v>
      </c>
      <c r="F491" s="162">
        <v>0</v>
      </c>
    </row>
    <row r="492" spans="3:6">
      <c r="C492" s="65" t="s">
        <v>765</v>
      </c>
      <c r="D492" s="162">
        <v>15000000</v>
      </c>
      <c r="E492" s="162">
        <v>28604522.32</v>
      </c>
      <c r="F492" s="162">
        <v>7032201.9199999999</v>
      </c>
    </row>
    <row r="493" spans="3:6">
      <c r="C493" s="65" t="s">
        <v>766</v>
      </c>
      <c r="D493" s="162">
        <v>10611201</v>
      </c>
      <c r="E493" s="162">
        <v>119581.54</v>
      </c>
      <c r="F493" s="162">
        <v>0</v>
      </c>
    </row>
    <row r="494" spans="3:6">
      <c r="C494" s="65" t="s">
        <v>767</v>
      </c>
      <c r="D494" s="162">
        <v>29646707</v>
      </c>
      <c r="E494" s="162">
        <v>21460246</v>
      </c>
      <c r="F494" s="162">
        <v>20482060</v>
      </c>
    </row>
    <row r="495" spans="3:6">
      <c r="C495" s="65" t="s">
        <v>768</v>
      </c>
      <c r="D495" s="162">
        <v>425768</v>
      </c>
      <c r="E495" s="162">
        <v>304480</v>
      </c>
      <c r="F495" s="162">
        <v>0</v>
      </c>
    </row>
    <row r="496" spans="3:6">
      <c r="C496" s="65" t="s">
        <v>1884</v>
      </c>
      <c r="D496" s="162">
        <v>0</v>
      </c>
      <c r="E496" s="162">
        <v>2155484</v>
      </c>
      <c r="F496" s="162">
        <v>0</v>
      </c>
    </row>
    <row r="497" spans="3:6">
      <c r="C497" s="65" t="s">
        <v>769</v>
      </c>
      <c r="D497" s="162">
        <v>37397609</v>
      </c>
      <c r="E497" s="162">
        <v>34473739</v>
      </c>
      <c r="F497" s="162">
        <v>33223916.140000001</v>
      </c>
    </row>
    <row r="498" spans="3:6">
      <c r="C498" s="65" t="s">
        <v>770</v>
      </c>
      <c r="D498" s="162">
        <v>4920242</v>
      </c>
      <c r="E498" s="162">
        <v>4058903</v>
      </c>
      <c r="F498" s="162">
        <v>0</v>
      </c>
    </row>
    <row r="499" spans="3:6">
      <c r="C499" s="65" t="s">
        <v>771</v>
      </c>
      <c r="D499" s="162">
        <v>18284533</v>
      </c>
      <c r="E499" s="162">
        <v>16992525</v>
      </c>
      <c r="F499" s="162">
        <v>0</v>
      </c>
    </row>
    <row r="500" spans="3:6">
      <c r="C500" s="65" t="s">
        <v>772</v>
      </c>
      <c r="D500" s="162">
        <v>6106338</v>
      </c>
      <c r="E500" s="162">
        <v>3847835</v>
      </c>
      <c r="F500" s="162">
        <v>2198268.2200000002</v>
      </c>
    </row>
    <row r="501" spans="3:6">
      <c r="C501" s="65" t="s">
        <v>773</v>
      </c>
      <c r="D501" s="162">
        <v>7364658</v>
      </c>
      <c r="E501" s="162">
        <v>4849866</v>
      </c>
      <c r="F501" s="162">
        <v>2773595.2</v>
      </c>
    </row>
    <row r="502" spans="3:6">
      <c r="C502" s="65" t="s">
        <v>774</v>
      </c>
      <c r="D502" s="162">
        <v>5129592</v>
      </c>
      <c r="E502" s="162">
        <v>2887606</v>
      </c>
      <c r="F502" s="162">
        <v>1510084.54</v>
      </c>
    </row>
    <row r="503" spans="3:6">
      <c r="C503" s="65" t="s">
        <v>775</v>
      </c>
      <c r="D503" s="162">
        <v>13752724</v>
      </c>
      <c r="E503" s="162">
        <v>12891385</v>
      </c>
      <c r="F503" s="162">
        <v>0</v>
      </c>
    </row>
    <row r="504" spans="3:6">
      <c r="C504" s="65" t="s">
        <v>776</v>
      </c>
      <c r="D504" s="162">
        <v>7379600</v>
      </c>
      <c r="E504" s="162">
        <v>6948931</v>
      </c>
      <c r="F504" s="162">
        <v>0</v>
      </c>
    </row>
    <row r="505" spans="3:6">
      <c r="C505" s="65" t="s">
        <v>777</v>
      </c>
      <c r="D505" s="162">
        <v>23744168</v>
      </c>
      <c r="E505" s="162">
        <v>22452160</v>
      </c>
      <c r="F505" s="162">
        <v>0</v>
      </c>
    </row>
    <row r="506" spans="3:6">
      <c r="C506" s="65" t="s">
        <v>778</v>
      </c>
      <c r="D506" s="162">
        <v>13421241</v>
      </c>
      <c r="E506" s="162">
        <v>13421241</v>
      </c>
      <c r="F506" s="162">
        <v>8102351.5800000001</v>
      </c>
    </row>
    <row r="507" spans="3:6">
      <c r="C507" s="65" t="s">
        <v>779</v>
      </c>
      <c r="D507" s="162">
        <v>5137508</v>
      </c>
      <c r="E507" s="162">
        <v>103365.71</v>
      </c>
      <c r="F507" s="162">
        <v>0</v>
      </c>
    </row>
    <row r="508" spans="3:6">
      <c r="C508" s="65" t="s">
        <v>780</v>
      </c>
      <c r="D508" s="162">
        <v>15774478</v>
      </c>
      <c r="E508" s="162">
        <v>101377.31</v>
      </c>
      <c r="F508" s="162">
        <v>0</v>
      </c>
    </row>
    <row r="509" spans="3:6">
      <c r="C509" s="65" t="s">
        <v>781</v>
      </c>
      <c r="D509" s="162">
        <v>65464844</v>
      </c>
      <c r="E509" s="162">
        <v>7066988</v>
      </c>
      <c r="F509" s="162">
        <v>0</v>
      </c>
    </row>
    <row r="510" spans="3:6">
      <c r="C510" s="65" t="s">
        <v>782</v>
      </c>
      <c r="D510" s="162">
        <v>5000000</v>
      </c>
      <c r="E510" s="162">
        <v>3120000</v>
      </c>
      <c r="F510" s="162">
        <v>0</v>
      </c>
    </row>
    <row r="511" spans="3:6">
      <c r="C511" s="65" t="s">
        <v>783</v>
      </c>
      <c r="D511" s="162">
        <v>32081839</v>
      </c>
      <c r="E511" s="162">
        <v>24423372</v>
      </c>
      <c r="F511" s="162">
        <v>17300000</v>
      </c>
    </row>
    <row r="512" spans="3:6">
      <c r="C512" s="65" t="s">
        <v>784</v>
      </c>
      <c r="D512" s="162">
        <v>102065877</v>
      </c>
      <c r="E512" s="162">
        <v>78347530</v>
      </c>
      <c r="F512" s="162">
        <v>68254564.980000004</v>
      </c>
    </row>
    <row r="513" spans="3:6">
      <c r="C513" s="65" t="s">
        <v>785</v>
      </c>
      <c r="D513" s="162">
        <v>39130520</v>
      </c>
      <c r="E513" s="162">
        <v>28346255</v>
      </c>
      <c r="F513" s="162">
        <v>23765805</v>
      </c>
    </row>
    <row r="514" spans="3:6">
      <c r="C514" s="118" t="s">
        <v>327</v>
      </c>
      <c r="D514" s="162">
        <v>0</v>
      </c>
      <c r="E514" s="162">
        <v>12210251.760000002</v>
      </c>
      <c r="F514" s="162">
        <v>12210251.760000002</v>
      </c>
    </row>
    <row r="515" spans="3:6">
      <c r="C515" s="65" t="s">
        <v>786</v>
      </c>
      <c r="D515" s="162">
        <v>0</v>
      </c>
      <c r="E515" s="162">
        <v>12210251.760000002</v>
      </c>
      <c r="F515" s="162">
        <v>12210251.760000002</v>
      </c>
    </row>
    <row r="516" spans="3:6">
      <c r="C516" s="160" t="s">
        <v>340</v>
      </c>
      <c r="D516" s="161">
        <v>1838115789</v>
      </c>
      <c r="E516" s="161">
        <v>1551353153.0699999</v>
      </c>
      <c r="F516" s="161">
        <v>1132354805.8799999</v>
      </c>
    </row>
    <row r="517" spans="3:6">
      <c r="C517" s="118" t="s">
        <v>326</v>
      </c>
      <c r="D517" s="162">
        <v>1587700010</v>
      </c>
      <c r="E517" s="162">
        <v>1390437570.4599998</v>
      </c>
      <c r="F517" s="162">
        <v>1035713638.17</v>
      </c>
    </row>
    <row r="518" spans="3:6">
      <c r="C518" s="65" t="s">
        <v>787</v>
      </c>
      <c r="D518" s="162">
        <v>2030470</v>
      </c>
      <c r="E518" s="162">
        <v>1384466</v>
      </c>
      <c r="F518" s="162">
        <v>1107200</v>
      </c>
    </row>
    <row r="519" spans="3:6">
      <c r="C519" s="65" t="s">
        <v>788</v>
      </c>
      <c r="D519" s="162">
        <v>0</v>
      </c>
      <c r="E519" s="162">
        <v>4035538.46</v>
      </c>
      <c r="F519" s="162">
        <v>1008065.76</v>
      </c>
    </row>
    <row r="520" spans="3:6">
      <c r="C520" s="65" t="s">
        <v>1869</v>
      </c>
      <c r="D520" s="162">
        <v>0</v>
      </c>
      <c r="E520" s="162">
        <v>7955889</v>
      </c>
      <c r="F520" s="162">
        <v>6996114.4699999997</v>
      </c>
    </row>
    <row r="521" spans="3:6">
      <c r="C521" s="65" t="s">
        <v>789</v>
      </c>
      <c r="D521" s="162">
        <v>4127067</v>
      </c>
      <c r="E521" s="162">
        <v>3696398</v>
      </c>
      <c r="F521" s="162">
        <v>3438883.62</v>
      </c>
    </row>
    <row r="522" spans="3:6">
      <c r="C522" s="65" t="s">
        <v>1885</v>
      </c>
      <c r="D522" s="162">
        <v>0</v>
      </c>
      <c r="E522" s="162">
        <v>1200000</v>
      </c>
      <c r="F522" s="162">
        <v>718372.61</v>
      </c>
    </row>
    <row r="523" spans="3:6">
      <c r="C523" s="65" t="s">
        <v>790</v>
      </c>
      <c r="D523" s="162">
        <v>1253439</v>
      </c>
      <c r="E523" s="162">
        <v>1600000</v>
      </c>
      <c r="F523" s="162">
        <v>0</v>
      </c>
    </row>
    <row r="524" spans="3:6">
      <c r="C524" s="65" t="s">
        <v>791</v>
      </c>
      <c r="D524" s="162">
        <v>44422301</v>
      </c>
      <c r="E524" s="162">
        <v>39989515</v>
      </c>
      <c r="F524" s="162">
        <v>0</v>
      </c>
    </row>
    <row r="525" spans="3:6">
      <c r="C525" s="65" t="s">
        <v>792</v>
      </c>
      <c r="D525" s="162">
        <v>2030470</v>
      </c>
      <c r="E525" s="162">
        <v>1384466</v>
      </c>
      <c r="F525" s="162">
        <v>0</v>
      </c>
    </row>
    <row r="526" spans="3:6">
      <c r="C526" s="65" t="s">
        <v>793</v>
      </c>
      <c r="D526" s="162">
        <v>73589468</v>
      </c>
      <c r="E526" s="162">
        <v>97099590.430000007</v>
      </c>
      <c r="F526" s="162">
        <v>97099589.920000002</v>
      </c>
    </row>
    <row r="527" spans="3:6">
      <c r="C527" s="65" t="s">
        <v>794</v>
      </c>
      <c r="D527" s="162">
        <v>791841</v>
      </c>
      <c r="E527" s="162">
        <v>576506</v>
      </c>
      <c r="F527" s="162">
        <v>0</v>
      </c>
    </row>
    <row r="528" spans="3:6">
      <c r="C528" s="65" t="s">
        <v>1886</v>
      </c>
      <c r="D528" s="162">
        <v>0</v>
      </c>
      <c r="E528" s="162">
        <v>2000000</v>
      </c>
      <c r="F528" s="162">
        <v>0</v>
      </c>
    </row>
    <row r="529" spans="3:6">
      <c r="C529" s="65" t="s">
        <v>795</v>
      </c>
      <c r="D529" s="162">
        <v>481336</v>
      </c>
      <c r="E529" s="162">
        <v>266001</v>
      </c>
      <c r="F529" s="162">
        <v>0</v>
      </c>
    </row>
    <row r="530" spans="3:6">
      <c r="C530" s="65" t="s">
        <v>1921</v>
      </c>
      <c r="D530" s="162">
        <v>0</v>
      </c>
      <c r="E530" s="162">
        <v>5987289</v>
      </c>
      <c r="F530" s="162">
        <v>0</v>
      </c>
    </row>
    <row r="531" spans="3:6">
      <c r="C531" s="65" t="s">
        <v>796</v>
      </c>
      <c r="D531" s="162">
        <v>10909446</v>
      </c>
      <c r="E531" s="162">
        <v>100</v>
      </c>
      <c r="F531" s="162">
        <v>0</v>
      </c>
    </row>
    <row r="532" spans="3:6">
      <c r="C532" s="65" t="s">
        <v>797</v>
      </c>
      <c r="D532" s="162">
        <v>20000000</v>
      </c>
      <c r="E532" s="162">
        <v>10000000</v>
      </c>
      <c r="F532" s="162">
        <v>0</v>
      </c>
    </row>
    <row r="533" spans="3:6">
      <c r="C533" s="65" t="s">
        <v>798</v>
      </c>
      <c r="D533" s="162">
        <v>2088607</v>
      </c>
      <c r="E533" s="162">
        <v>1873272</v>
      </c>
      <c r="F533" s="162">
        <v>0</v>
      </c>
    </row>
    <row r="534" spans="3:6">
      <c r="C534" s="65" t="s">
        <v>799</v>
      </c>
      <c r="D534" s="162">
        <v>93000000</v>
      </c>
      <c r="E534" s="162">
        <v>96876287</v>
      </c>
      <c r="F534" s="162">
        <v>5661384.3300000001</v>
      </c>
    </row>
    <row r="535" spans="3:6">
      <c r="C535" s="65" t="s">
        <v>800</v>
      </c>
      <c r="D535" s="162">
        <v>3614249</v>
      </c>
      <c r="E535" s="162">
        <v>3993038</v>
      </c>
      <c r="F535" s="162">
        <v>3993038</v>
      </c>
    </row>
    <row r="536" spans="3:6">
      <c r="C536" s="65" t="s">
        <v>801</v>
      </c>
      <c r="D536" s="162">
        <v>20000000</v>
      </c>
      <c r="E536" s="162">
        <v>20000000</v>
      </c>
      <c r="F536" s="162">
        <v>20000000</v>
      </c>
    </row>
    <row r="537" spans="3:6">
      <c r="C537" s="65" t="s">
        <v>802</v>
      </c>
      <c r="D537" s="162">
        <v>791841</v>
      </c>
      <c r="E537" s="162">
        <v>576506</v>
      </c>
      <c r="F537" s="162">
        <v>0</v>
      </c>
    </row>
    <row r="538" spans="3:6">
      <c r="C538" s="65" t="s">
        <v>803</v>
      </c>
      <c r="D538" s="162">
        <v>20000000</v>
      </c>
      <c r="E538" s="162">
        <v>8000000</v>
      </c>
      <c r="F538" s="162">
        <v>0</v>
      </c>
    </row>
    <row r="539" spans="3:6">
      <c r="C539" s="65" t="s">
        <v>804</v>
      </c>
      <c r="D539" s="162">
        <v>2753439</v>
      </c>
      <c r="E539" s="162">
        <v>2322770</v>
      </c>
      <c r="F539" s="162">
        <v>0</v>
      </c>
    </row>
    <row r="540" spans="3:6">
      <c r="C540" s="65" t="s">
        <v>805</v>
      </c>
      <c r="D540" s="162">
        <v>20000000</v>
      </c>
      <c r="E540" s="162">
        <v>33100000</v>
      </c>
      <c r="F540" s="162">
        <v>20000000</v>
      </c>
    </row>
    <row r="541" spans="3:6">
      <c r="C541" s="65" t="s">
        <v>806</v>
      </c>
      <c r="D541" s="162">
        <v>0</v>
      </c>
      <c r="E541" s="162">
        <v>6582164.6799999997</v>
      </c>
      <c r="F541" s="162">
        <v>2431535.48</v>
      </c>
    </row>
    <row r="542" spans="3:6">
      <c r="C542" s="65" t="s">
        <v>807</v>
      </c>
      <c r="D542" s="162">
        <v>141167282</v>
      </c>
      <c r="E542" s="162">
        <v>32734668</v>
      </c>
      <c r="F542" s="162">
        <v>0</v>
      </c>
    </row>
    <row r="543" spans="3:6">
      <c r="C543" s="65" t="s">
        <v>1957</v>
      </c>
      <c r="D543" s="162">
        <v>0</v>
      </c>
      <c r="E543" s="162">
        <v>100000</v>
      </c>
      <c r="F543" s="162">
        <v>0</v>
      </c>
    </row>
    <row r="544" spans="3:6">
      <c r="C544" s="65" t="s">
        <v>808</v>
      </c>
      <c r="D544" s="162">
        <v>29000000</v>
      </c>
      <c r="E544" s="162">
        <v>1000</v>
      </c>
      <c r="F544" s="162">
        <v>0</v>
      </c>
    </row>
    <row r="545" spans="3:6">
      <c r="C545" s="65" t="s">
        <v>809</v>
      </c>
      <c r="D545" s="162">
        <v>9467926</v>
      </c>
      <c r="E545" s="162">
        <v>6201321</v>
      </c>
      <c r="F545" s="162">
        <v>1201320.6599999999</v>
      </c>
    </row>
    <row r="546" spans="3:6">
      <c r="C546" s="65" t="s">
        <v>810</v>
      </c>
      <c r="D546" s="162">
        <v>261078074</v>
      </c>
      <c r="E546" s="162">
        <v>4789388</v>
      </c>
      <c r="F546" s="162">
        <v>0</v>
      </c>
    </row>
    <row r="547" spans="3:6">
      <c r="C547" s="65" t="s">
        <v>811</v>
      </c>
      <c r="D547" s="162">
        <v>20000000</v>
      </c>
      <c r="E547" s="162">
        <v>76000000</v>
      </c>
      <c r="F547" s="162">
        <v>60875067.689999998</v>
      </c>
    </row>
    <row r="548" spans="3:6">
      <c r="C548" s="65" t="s">
        <v>812</v>
      </c>
      <c r="D548" s="162">
        <v>10000000</v>
      </c>
      <c r="E548" s="162">
        <v>3000000</v>
      </c>
      <c r="F548" s="162">
        <v>0</v>
      </c>
    </row>
    <row r="549" spans="3:6">
      <c r="C549" s="65" t="s">
        <v>813</v>
      </c>
      <c r="D549" s="162">
        <v>0</v>
      </c>
      <c r="E549" s="162">
        <v>31273062</v>
      </c>
      <c r="F549" s="162">
        <v>31273062</v>
      </c>
    </row>
    <row r="550" spans="3:6">
      <c r="C550" s="65" t="s">
        <v>814</v>
      </c>
      <c r="D550" s="162">
        <v>52764804</v>
      </c>
      <c r="E550" s="162">
        <v>22025313</v>
      </c>
      <c r="F550" s="162">
        <v>16425923.210000001</v>
      </c>
    </row>
    <row r="551" spans="3:6">
      <c r="C551" s="65" t="s">
        <v>815</v>
      </c>
      <c r="D551" s="162">
        <v>5000000</v>
      </c>
      <c r="E551" s="162">
        <v>500000</v>
      </c>
      <c r="F551" s="162">
        <v>0</v>
      </c>
    </row>
    <row r="552" spans="3:6">
      <c r="C552" s="65" t="s">
        <v>1907</v>
      </c>
      <c r="D552" s="162">
        <v>0</v>
      </c>
      <c r="E552" s="162">
        <v>3168521</v>
      </c>
      <c r="F552" s="162">
        <v>0</v>
      </c>
    </row>
    <row r="553" spans="3:6">
      <c r="C553" s="65" t="s">
        <v>816</v>
      </c>
      <c r="D553" s="162">
        <v>23291774</v>
      </c>
      <c r="E553" s="162">
        <v>21466902</v>
      </c>
      <c r="F553" s="162">
        <v>17103945.920000002</v>
      </c>
    </row>
    <row r="554" spans="3:6">
      <c r="C554" s="65" t="s">
        <v>817</v>
      </c>
      <c r="D554" s="162">
        <v>124198927</v>
      </c>
      <c r="E554" s="162">
        <v>397261747.66999996</v>
      </c>
      <c r="F554" s="162">
        <v>383891536.05000001</v>
      </c>
    </row>
    <row r="555" spans="3:6">
      <c r="C555" s="65" t="s">
        <v>818</v>
      </c>
      <c r="D555" s="162">
        <v>165440861</v>
      </c>
      <c r="E555" s="162">
        <v>154479846</v>
      </c>
      <c r="F555" s="162">
        <v>154223230.62</v>
      </c>
    </row>
    <row r="556" spans="3:6">
      <c r="C556" s="65" t="s">
        <v>819</v>
      </c>
      <c r="D556" s="162">
        <v>10000000</v>
      </c>
      <c r="E556" s="162">
        <v>19034685</v>
      </c>
      <c r="F556" s="162">
        <v>19034684.27</v>
      </c>
    </row>
    <row r="557" spans="3:6">
      <c r="C557" s="65" t="s">
        <v>820</v>
      </c>
      <c r="D557" s="162">
        <v>14508081</v>
      </c>
      <c r="E557" s="162">
        <v>6657045</v>
      </c>
      <c r="F557" s="162">
        <v>3294886.39</v>
      </c>
    </row>
    <row r="558" spans="3:6">
      <c r="C558" s="65" t="s">
        <v>821</v>
      </c>
      <c r="D558" s="162">
        <v>73950835</v>
      </c>
      <c r="E558" s="162">
        <v>60000595</v>
      </c>
      <c r="F558" s="162">
        <v>59999350.339999996</v>
      </c>
    </row>
    <row r="559" spans="3:6">
      <c r="C559" s="65" t="s">
        <v>822</v>
      </c>
      <c r="D559" s="162">
        <v>19889640</v>
      </c>
      <c r="E559" s="162">
        <v>19889640</v>
      </c>
      <c r="F559" s="162">
        <v>4462456.12</v>
      </c>
    </row>
    <row r="560" spans="3:6">
      <c r="C560" s="65" t="s">
        <v>823</v>
      </c>
      <c r="D560" s="162">
        <v>20159965</v>
      </c>
      <c r="E560" s="162">
        <v>2659965</v>
      </c>
      <c r="F560" s="162">
        <v>0</v>
      </c>
    </row>
    <row r="561" spans="3:6">
      <c r="C561" s="65" t="s">
        <v>824</v>
      </c>
      <c r="D561" s="162">
        <v>77445249</v>
      </c>
      <c r="E561" s="162">
        <v>0.22</v>
      </c>
      <c r="F561" s="162">
        <v>0</v>
      </c>
    </row>
    <row r="562" spans="3:6">
      <c r="C562" s="65" t="s">
        <v>825</v>
      </c>
      <c r="D562" s="162">
        <v>2000000</v>
      </c>
      <c r="E562" s="162">
        <v>15000000</v>
      </c>
      <c r="F562" s="162">
        <v>0</v>
      </c>
    </row>
    <row r="563" spans="3:6">
      <c r="C563" s="65" t="s">
        <v>826</v>
      </c>
      <c r="D563" s="162">
        <v>10000000</v>
      </c>
      <c r="E563" s="162">
        <v>999957</v>
      </c>
      <c r="F563" s="162">
        <v>0</v>
      </c>
    </row>
    <row r="564" spans="3:6">
      <c r="C564" s="65" t="s">
        <v>827</v>
      </c>
      <c r="D564" s="162">
        <v>2000000</v>
      </c>
      <c r="E564" s="162">
        <v>13000000</v>
      </c>
      <c r="F564" s="162">
        <v>0</v>
      </c>
    </row>
    <row r="565" spans="3:6">
      <c r="C565" s="65" t="s">
        <v>828</v>
      </c>
      <c r="D565" s="162">
        <v>85653451</v>
      </c>
      <c r="E565" s="162">
        <v>65605033</v>
      </c>
      <c r="F565" s="162">
        <v>65605029.049999997</v>
      </c>
    </row>
    <row r="566" spans="3:6">
      <c r="C566" s="65" t="s">
        <v>829</v>
      </c>
      <c r="D566" s="162">
        <v>35520682</v>
      </c>
      <c r="E566" s="162">
        <v>48744648</v>
      </c>
      <c r="F566" s="162">
        <v>48744647.649999999</v>
      </c>
    </row>
    <row r="567" spans="3:6">
      <c r="C567" s="65" t="s">
        <v>830</v>
      </c>
      <c r="D567" s="162">
        <v>16689757</v>
      </c>
      <c r="E567" s="162">
        <v>344437</v>
      </c>
      <c r="F567" s="162">
        <v>0</v>
      </c>
    </row>
    <row r="568" spans="3:6">
      <c r="C568" s="65" t="s">
        <v>831</v>
      </c>
      <c r="D568" s="162">
        <v>56588728</v>
      </c>
      <c r="E568" s="162">
        <v>35000000</v>
      </c>
      <c r="F568" s="162">
        <v>7124314.0099999998</v>
      </c>
    </row>
    <row r="569" spans="3:6">
      <c r="C569" s="118" t="s">
        <v>327</v>
      </c>
      <c r="D569" s="162">
        <v>250415779</v>
      </c>
      <c r="E569" s="162">
        <v>160915582.60999998</v>
      </c>
      <c r="F569" s="162">
        <v>96641167.709999993</v>
      </c>
    </row>
    <row r="570" spans="3:6">
      <c r="C570" s="65" t="s">
        <v>832</v>
      </c>
      <c r="D570" s="162">
        <v>162716893</v>
      </c>
      <c r="E570" s="162">
        <v>22716893</v>
      </c>
      <c r="F570" s="162">
        <v>0</v>
      </c>
    </row>
    <row r="571" spans="3:6">
      <c r="C571" s="65" t="s">
        <v>833</v>
      </c>
      <c r="D571" s="162">
        <v>7797132</v>
      </c>
      <c r="E571" s="162">
        <v>4742824.6500000004</v>
      </c>
      <c r="F571" s="162">
        <v>4742824.6500000004</v>
      </c>
    </row>
    <row r="572" spans="3:6">
      <c r="C572" s="65" t="s">
        <v>834</v>
      </c>
      <c r="D572" s="162">
        <v>40125835</v>
      </c>
      <c r="E572" s="162">
        <v>60334183.829999998</v>
      </c>
      <c r="F572" s="162">
        <v>40951965.840000004</v>
      </c>
    </row>
    <row r="573" spans="3:6">
      <c r="C573" s="65" t="s">
        <v>835</v>
      </c>
      <c r="D573" s="162">
        <v>924915</v>
      </c>
      <c r="E573" s="162">
        <v>0</v>
      </c>
      <c r="F573" s="162">
        <v>0</v>
      </c>
    </row>
    <row r="574" spans="3:6">
      <c r="C574" s="65" t="s">
        <v>836</v>
      </c>
      <c r="D574" s="162">
        <v>38851004</v>
      </c>
      <c r="E574" s="162">
        <v>23516068.949999999</v>
      </c>
      <c r="F574" s="162">
        <v>23516068.949999999</v>
      </c>
    </row>
    <row r="575" spans="3:6">
      <c r="C575" s="65" t="s">
        <v>837</v>
      </c>
      <c r="D575" s="162">
        <v>0</v>
      </c>
      <c r="E575" s="162">
        <v>27430308.27</v>
      </c>
      <c r="F575" s="162">
        <v>27430308.27</v>
      </c>
    </row>
    <row r="576" spans="3:6">
      <c r="C576" s="65" t="s">
        <v>1946</v>
      </c>
      <c r="D576" s="162">
        <v>0</v>
      </c>
      <c r="E576" s="162">
        <v>5121629.7299999995</v>
      </c>
      <c r="F576" s="162">
        <v>0</v>
      </c>
    </row>
    <row r="577" spans="3:6">
      <c r="C577" s="65" t="s">
        <v>1947</v>
      </c>
      <c r="D577" s="162">
        <v>0</v>
      </c>
      <c r="E577" s="162">
        <v>17053674.18</v>
      </c>
      <c r="F577" s="162">
        <v>0</v>
      </c>
    </row>
    <row r="578" spans="3:6">
      <c r="C578" s="160" t="s">
        <v>341</v>
      </c>
      <c r="D578" s="161">
        <v>590800924</v>
      </c>
      <c r="E578" s="161">
        <v>567997949.49000001</v>
      </c>
      <c r="F578" s="161">
        <v>414385428.82000005</v>
      </c>
    </row>
    <row r="579" spans="3:6">
      <c r="C579" s="118" t="s">
        <v>326</v>
      </c>
      <c r="D579" s="162">
        <v>432160924</v>
      </c>
      <c r="E579" s="162">
        <v>491372707.66999996</v>
      </c>
      <c r="F579" s="162">
        <v>396904726.49000007</v>
      </c>
    </row>
    <row r="580" spans="3:6">
      <c r="C580" s="65" t="s">
        <v>838</v>
      </c>
      <c r="D580" s="162">
        <v>10954464</v>
      </c>
      <c r="E580" s="162">
        <v>0</v>
      </c>
      <c r="F580" s="162">
        <v>0</v>
      </c>
    </row>
    <row r="581" spans="3:6">
      <c r="C581" s="65" t="s">
        <v>839</v>
      </c>
      <c r="D581" s="162">
        <v>0</v>
      </c>
      <c r="E581" s="162">
        <v>2115700.92</v>
      </c>
      <c r="F581" s="162">
        <v>522536.13</v>
      </c>
    </row>
    <row r="582" spans="3:6">
      <c r="C582" s="65" t="s">
        <v>840</v>
      </c>
      <c r="D582" s="162">
        <v>15000000</v>
      </c>
      <c r="E582" s="162">
        <v>18862099</v>
      </c>
      <c r="F582" s="162">
        <v>8324978.54</v>
      </c>
    </row>
    <row r="583" spans="3:6">
      <c r="C583" s="65" t="s">
        <v>841</v>
      </c>
      <c r="D583" s="162">
        <v>5000000</v>
      </c>
      <c r="E583" s="162">
        <v>5000000</v>
      </c>
      <c r="F583" s="162">
        <v>0</v>
      </c>
    </row>
    <row r="584" spans="3:6">
      <c r="C584" s="65" t="s">
        <v>842</v>
      </c>
      <c r="D584" s="162">
        <v>783418</v>
      </c>
      <c r="E584" s="162">
        <v>568083</v>
      </c>
      <c r="F584" s="162">
        <v>0</v>
      </c>
    </row>
    <row r="585" spans="3:6">
      <c r="C585" s="65" t="s">
        <v>843</v>
      </c>
      <c r="D585" s="162">
        <v>6726364</v>
      </c>
      <c r="E585" s="162">
        <v>102638.63</v>
      </c>
      <c r="F585" s="162">
        <v>0</v>
      </c>
    </row>
    <row r="586" spans="3:6">
      <c r="C586" s="65" t="s">
        <v>844</v>
      </c>
      <c r="D586" s="162">
        <v>783417</v>
      </c>
      <c r="E586" s="162">
        <v>352748</v>
      </c>
      <c r="F586" s="162">
        <v>0</v>
      </c>
    </row>
    <row r="587" spans="3:6">
      <c r="C587" s="65" t="s">
        <v>845</v>
      </c>
      <c r="D587" s="162">
        <v>0</v>
      </c>
      <c r="E587" s="162">
        <v>66216929</v>
      </c>
      <c r="F587" s="162">
        <v>62648320.659999996</v>
      </c>
    </row>
    <row r="588" spans="3:6">
      <c r="C588" s="65" t="s">
        <v>846</v>
      </c>
      <c r="D588" s="162">
        <v>0</v>
      </c>
      <c r="E588" s="162">
        <v>4807991.93</v>
      </c>
      <c r="F588" s="162">
        <v>1648421</v>
      </c>
    </row>
    <row r="589" spans="3:6">
      <c r="C589" s="65" t="s">
        <v>1922</v>
      </c>
      <c r="D589" s="162">
        <v>0</v>
      </c>
      <c r="E589" s="162">
        <v>1714742</v>
      </c>
      <c r="F589" s="162">
        <v>1422317.7</v>
      </c>
    </row>
    <row r="590" spans="3:6">
      <c r="C590" s="65" t="s">
        <v>1923</v>
      </c>
      <c r="D590" s="162">
        <v>0</v>
      </c>
      <c r="E590" s="162">
        <v>2219278</v>
      </c>
      <c r="F590" s="162">
        <v>1201342.26</v>
      </c>
    </row>
    <row r="591" spans="3:6">
      <c r="C591" s="65" t="s">
        <v>847</v>
      </c>
      <c r="D591" s="162">
        <v>12066015</v>
      </c>
      <c r="E591" s="162">
        <v>11420011</v>
      </c>
      <c r="F591" s="162">
        <v>0</v>
      </c>
    </row>
    <row r="592" spans="3:6">
      <c r="C592" s="65" t="s">
        <v>848</v>
      </c>
      <c r="D592" s="162">
        <v>3417914</v>
      </c>
      <c r="E592" s="162">
        <v>8000000</v>
      </c>
      <c r="F592" s="162">
        <v>4510786.4800000004</v>
      </c>
    </row>
    <row r="593" spans="3:6">
      <c r="C593" s="65" t="s">
        <v>849</v>
      </c>
      <c r="D593" s="162">
        <v>21182604</v>
      </c>
      <c r="E593" s="162">
        <v>21182604</v>
      </c>
      <c r="F593" s="162">
        <v>0</v>
      </c>
    </row>
    <row r="594" spans="3:6">
      <c r="C594" s="65" t="s">
        <v>850</v>
      </c>
      <c r="D594" s="162">
        <v>0</v>
      </c>
      <c r="E594" s="162">
        <v>7591092.2699999996</v>
      </c>
      <c r="F594" s="162">
        <v>4510786.4800000004</v>
      </c>
    </row>
    <row r="595" spans="3:6">
      <c r="C595" s="65" t="s">
        <v>1924</v>
      </c>
      <c r="D595" s="162">
        <v>0</v>
      </c>
      <c r="E595" s="162">
        <v>8000000</v>
      </c>
      <c r="F595" s="162">
        <v>4510786.4800000004</v>
      </c>
    </row>
    <row r="596" spans="3:6">
      <c r="C596" s="65" t="s">
        <v>1887</v>
      </c>
      <c r="D596" s="162">
        <v>0</v>
      </c>
      <c r="E596" s="162">
        <v>9531612</v>
      </c>
      <c r="F596" s="162">
        <v>6354408.3300000001</v>
      </c>
    </row>
    <row r="597" spans="3:6">
      <c r="C597" s="65" t="s">
        <v>851</v>
      </c>
      <c r="D597" s="162">
        <v>0</v>
      </c>
      <c r="E597" s="162">
        <v>10274988.92</v>
      </c>
      <c r="F597" s="162">
        <v>390914.83</v>
      </c>
    </row>
    <row r="598" spans="3:6">
      <c r="C598" s="65" t="s">
        <v>852</v>
      </c>
      <c r="D598" s="162">
        <v>184848771</v>
      </c>
      <c r="E598" s="162">
        <v>165775727</v>
      </c>
      <c r="F598" s="162">
        <v>161575162.43000001</v>
      </c>
    </row>
    <row r="599" spans="3:6">
      <c r="C599" s="65" t="s">
        <v>853</v>
      </c>
      <c r="D599" s="162">
        <v>55372480</v>
      </c>
      <c r="E599" s="162">
        <v>48328491</v>
      </c>
      <c r="F599" s="162">
        <v>47978067.140000001</v>
      </c>
    </row>
    <row r="600" spans="3:6">
      <c r="C600" s="65" t="s">
        <v>854</v>
      </c>
      <c r="D600" s="162">
        <v>81505429</v>
      </c>
      <c r="E600" s="162">
        <v>73482197</v>
      </c>
      <c r="F600" s="162">
        <v>70327708.099999994</v>
      </c>
    </row>
    <row r="601" spans="3:6">
      <c r="C601" s="65" t="s">
        <v>855</v>
      </c>
      <c r="D601" s="162">
        <v>2792904</v>
      </c>
      <c r="E601" s="162">
        <v>4846987</v>
      </c>
      <c r="F601" s="162">
        <v>0</v>
      </c>
    </row>
    <row r="602" spans="3:6">
      <c r="C602" s="65" t="s">
        <v>856</v>
      </c>
      <c r="D602" s="162">
        <v>31727144</v>
      </c>
      <c r="E602" s="162">
        <v>20978787</v>
      </c>
      <c r="F602" s="162">
        <v>20978189.93</v>
      </c>
    </row>
    <row r="603" spans="3:6">
      <c r="C603" s="118" t="s">
        <v>327</v>
      </c>
      <c r="D603" s="162">
        <v>158640000</v>
      </c>
      <c r="E603" s="162">
        <v>76625241.819999993</v>
      </c>
      <c r="F603" s="162">
        <v>17480702.329999998</v>
      </c>
    </row>
    <row r="604" spans="3:6">
      <c r="C604" s="65" t="s">
        <v>857</v>
      </c>
      <c r="D604" s="162">
        <v>0</v>
      </c>
      <c r="E604" s="162">
        <v>22745241.82</v>
      </c>
      <c r="F604" s="162">
        <v>17480702.329999998</v>
      </c>
    </row>
    <row r="605" spans="3:6">
      <c r="C605" s="65" t="s">
        <v>858</v>
      </c>
      <c r="D605" s="162">
        <v>158640000</v>
      </c>
      <c r="E605" s="162">
        <v>53880000</v>
      </c>
      <c r="F605" s="162">
        <v>0</v>
      </c>
    </row>
    <row r="606" spans="3:6">
      <c r="C606" s="160" t="s">
        <v>342</v>
      </c>
      <c r="D606" s="161">
        <v>1210673472</v>
      </c>
      <c r="E606" s="161">
        <v>1599806026.8099999</v>
      </c>
      <c r="F606" s="161">
        <v>1035110271.4100002</v>
      </c>
    </row>
    <row r="607" spans="3:6">
      <c r="C607" s="118" t="s">
        <v>326</v>
      </c>
      <c r="D607" s="162">
        <v>1067488608</v>
      </c>
      <c r="E607" s="162">
        <v>1071218274.72</v>
      </c>
      <c r="F607" s="162">
        <v>717585633.95000005</v>
      </c>
    </row>
    <row r="608" spans="3:6">
      <c r="C608" s="65" t="s">
        <v>859</v>
      </c>
      <c r="D608" s="162">
        <v>7940241</v>
      </c>
      <c r="E608" s="162">
        <v>7078902</v>
      </c>
      <c r="F608" s="162">
        <v>0</v>
      </c>
    </row>
    <row r="609" spans="3:6">
      <c r="C609" s="65" t="s">
        <v>860</v>
      </c>
      <c r="D609" s="162">
        <v>1495764</v>
      </c>
      <c r="E609" s="162">
        <v>2000000</v>
      </c>
      <c r="F609" s="162">
        <v>0</v>
      </c>
    </row>
    <row r="610" spans="3:6">
      <c r="C610" s="65" t="s">
        <v>861</v>
      </c>
      <c r="D610" s="162">
        <v>1124434</v>
      </c>
      <c r="E610" s="162">
        <v>693765</v>
      </c>
      <c r="F610" s="162">
        <v>0</v>
      </c>
    </row>
    <row r="611" spans="3:6">
      <c r="C611" s="65" t="s">
        <v>862</v>
      </c>
      <c r="D611" s="162">
        <v>4270029</v>
      </c>
      <c r="E611" s="162">
        <v>0</v>
      </c>
      <c r="F611" s="162">
        <v>0</v>
      </c>
    </row>
    <row r="612" spans="3:6">
      <c r="C612" s="65" t="s">
        <v>863</v>
      </c>
      <c r="D612" s="162">
        <v>2595669</v>
      </c>
      <c r="E612" s="162">
        <v>1949665</v>
      </c>
      <c r="F612" s="162">
        <v>0</v>
      </c>
    </row>
    <row r="613" spans="3:6">
      <c r="C613" s="65" t="s">
        <v>864</v>
      </c>
      <c r="D613" s="162">
        <v>705374</v>
      </c>
      <c r="E613" s="162">
        <v>1000000</v>
      </c>
      <c r="F613" s="162">
        <v>0</v>
      </c>
    </row>
    <row r="614" spans="3:6">
      <c r="C614" s="65" t="s">
        <v>865</v>
      </c>
      <c r="D614" s="162">
        <v>4638767</v>
      </c>
      <c r="E614" s="162">
        <v>4208098</v>
      </c>
      <c r="F614" s="162">
        <v>0</v>
      </c>
    </row>
    <row r="615" spans="3:6">
      <c r="C615" s="65" t="s">
        <v>866</v>
      </c>
      <c r="D615" s="162">
        <v>3752852</v>
      </c>
      <c r="E615" s="162">
        <v>3322183</v>
      </c>
      <c r="F615" s="162">
        <v>0</v>
      </c>
    </row>
    <row r="616" spans="3:6">
      <c r="C616" s="65" t="s">
        <v>867</v>
      </c>
      <c r="D616" s="162">
        <v>27415214</v>
      </c>
      <c r="E616" s="162">
        <v>0</v>
      </c>
      <c r="F616" s="162">
        <v>0</v>
      </c>
    </row>
    <row r="617" spans="3:6">
      <c r="C617" s="65" t="s">
        <v>868</v>
      </c>
      <c r="D617" s="162">
        <v>12244226</v>
      </c>
      <c r="E617" s="162">
        <v>11598222</v>
      </c>
      <c r="F617" s="162">
        <v>0</v>
      </c>
    </row>
    <row r="618" spans="3:6">
      <c r="C618" s="65" t="s">
        <v>869</v>
      </c>
      <c r="D618" s="162">
        <v>1095313</v>
      </c>
      <c r="E618" s="162">
        <v>4000000</v>
      </c>
      <c r="F618" s="162">
        <v>0</v>
      </c>
    </row>
    <row r="619" spans="3:6">
      <c r="C619" s="65" t="s">
        <v>870</v>
      </c>
      <c r="D619" s="162">
        <v>2565308</v>
      </c>
      <c r="E619" s="162">
        <v>2349973</v>
      </c>
      <c r="F619" s="162">
        <v>0</v>
      </c>
    </row>
    <row r="620" spans="3:6">
      <c r="C620" s="65" t="s">
        <v>871</v>
      </c>
      <c r="D620" s="162">
        <v>2565308</v>
      </c>
      <c r="E620" s="162">
        <v>2349973</v>
      </c>
      <c r="F620" s="162">
        <v>0</v>
      </c>
    </row>
    <row r="621" spans="3:6">
      <c r="C621" s="65" t="s">
        <v>872</v>
      </c>
      <c r="D621" s="162">
        <v>3765377</v>
      </c>
      <c r="E621" s="162">
        <v>3334708</v>
      </c>
      <c r="F621" s="162">
        <v>0</v>
      </c>
    </row>
    <row r="622" spans="3:6">
      <c r="C622" s="65" t="s">
        <v>873</v>
      </c>
      <c r="D622" s="162">
        <v>1262818</v>
      </c>
      <c r="E622" s="162">
        <v>832149</v>
      </c>
      <c r="F622" s="162">
        <v>0</v>
      </c>
    </row>
    <row r="623" spans="3:6">
      <c r="C623" s="65" t="s">
        <v>874</v>
      </c>
      <c r="D623" s="162">
        <v>6646032</v>
      </c>
      <c r="E623" s="162">
        <v>79994032</v>
      </c>
      <c r="F623" s="162">
        <v>79993535.409999996</v>
      </c>
    </row>
    <row r="624" spans="3:6">
      <c r="C624" s="65" t="s">
        <v>875</v>
      </c>
      <c r="D624" s="162">
        <v>31184647</v>
      </c>
      <c r="E624" s="162">
        <v>12784356</v>
      </c>
      <c r="F624" s="162">
        <v>1710087.83</v>
      </c>
    </row>
    <row r="625" spans="3:6">
      <c r="C625" s="65" t="s">
        <v>1888</v>
      </c>
      <c r="D625" s="162">
        <v>0</v>
      </c>
      <c r="E625" s="162">
        <v>42388114</v>
      </c>
      <c r="F625" s="162">
        <v>13980389.560000001</v>
      </c>
    </row>
    <row r="626" spans="3:6">
      <c r="C626" s="65" t="s">
        <v>876</v>
      </c>
      <c r="D626" s="162">
        <v>4684108</v>
      </c>
      <c r="E626" s="162">
        <v>0</v>
      </c>
      <c r="F626" s="162">
        <v>0</v>
      </c>
    </row>
    <row r="627" spans="3:6">
      <c r="C627" s="65" t="s">
        <v>877</v>
      </c>
      <c r="D627" s="162">
        <v>0</v>
      </c>
      <c r="E627" s="162">
        <v>4482105.6500000004</v>
      </c>
      <c r="F627" s="162">
        <v>2435128.94</v>
      </c>
    </row>
    <row r="628" spans="3:6">
      <c r="C628" s="65" t="s">
        <v>878</v>
      </c>
      <c r="D628" s="162">
        <v>6692496</v>
      </c>
      <c r="E628" s="162">
        <v>6692496</v>
      </c>
      <c r="F628" s="162">
        <v>0</v>
      </c>
    </row>
    <row r="629" spans="3:6">
      <c r="C629" s="65" t="s">
        <v>879</v>
      </c>
      <c r="D629" s="162">
        <v>3693289</v>
      </c>
      <c r="E629" s="162">
        <v>3262620</v>
      </c>
      <c r="F629" s="162">
        <v>0</v>
      </c>
    </row>
    <row r="630" spans="3:6">
      <c r="C630" s="65" t="s">
        <v>880</v>
      </c>
      <c r="D630" s="162">
        <v>0</v>
      </c>
      <c r="E630" s="162">
        <v>3394131.67</v>
      </c>
      <c r="F630" s="162">
        <v>1710087.83</v>
      </c>
    </row>
    <row r="631" spans="3:6">
      <c r="C631" s="65" t="s">
        <v>881</v>
      </c>
      <c r="D631" s="162">
        <v>2524063</v>
      </c>
      <c r="E631" s="162">
        <v>2308728</v>
      </c>
      <c r="F631" s="162">
        <v>0</v>
      </c>
    </row>
    <row r="632" spans="3:6">
      <c r="C632" s="65" t="s">
        <v>882</v>
      </c>
      <c r="D632" s="162">
        <v>0</v>
      </c>
      <c r="E632" s="162">
        <v>4108394.67</v>
      </c>
      <c r="F632" s="162">
        <v>2557102.5499999998</v>
      </c>
    </row>
    <row r="633" spans="3:6">
      <c r="C633" s="65" t="s">
        <v>883</v>
      </c>
      <c r="D633" s="162">
        <v>2524063</v>
      </c>
      <c r="E633" s="162">
        <v>2308728</v>
      </c>
      <c r="F633" s="162">
        <v>0</v>
      </c>
    </row>
    <row r="634" spans="3:6">
      <c r="C634" s="65" t="s">
        <v>884</v>
      </c>
      <c r="D634" s="162">
        <v>25216142</v>
      </c>
      <c r="E634" s="162">
        <v>25236179</v>
      </c>
      <c r="F634" s="162">
        <v>0</v>
      </c>
    </row>
    <row r="635" spans="3:6">
      <c r="C635" s="65" t="s">
        <v>885</v>
      </c>
      <c r="D635" s="162">
        <v>3067874</v>
      </c>
      <c r="E635" s="162">
        <v>114102.25</v>
      </c>
      <c r="F635" s="162">
        <v>0</v>
      </c>
    </row>
    <row r="636" spans="3:6">
      <c r="C636" s="65" t="s">
        <v>886</v>
      </c>
      <c r="D636" s="162">
        <v>3067874</v>
      </c>
      <c r="E636" s="162">
        <v>114102.25</v>
      </c>
      <c r="F636" s="162">
        <v>0</v>
      </c>
    </row>
    <row r="637" spans="3:6">
      <c r="C637" s="65" t="s">
        <v>887</v>
      </c>
      <c r="D637" s="162">
        <v>5120664</v>
      </c>
      <c r="E637" s="162">
        <v>4689995</v>
      </c>
      <c r="F637" s="162">
        <v>0</v>
      </c>
    </row>
    <row r="638" spans="3:6">
      <c r="C638" s="65" t="s">
        <v>888</v>
      </c>
      <c r="D638" s="162">
        <v>4341063</v>
      </c>
      <c r="E638" s="162">
        <v>105580.49</v>
      </c>
      <c r="F638" s="162">
        <v>0</v>
      </c>
    </row>
    <row r="639" spans="3:6">
      <c r="C639" s="65" t="s">
        <v>889</v>
      </c>
      <c r="D639" s="162">
        <v>26140065</v>
      </c>
      <c r="E639" s="162">
        <v>23833062</v>
      </c>
      <c r="F639" s="162">
        <v>18138376.890000001</v>
      </c>
    </row>
    <row r="640" spans="3:6">
      <c r="C640" s="65" t="s">
        <v>890</v>
      </c>
      <c r="D640" s="162">
        <v>5103076</v>
      </c>
      <c r="E640" s="162">
        <v>102642.8</v>
      </c>
      <c r="F640" s="162">
        <v>0</v>
      </c>
    </row>
    <row r="641" spans="3:6">
      <c r="C641" s="65" t="s">
        <v>891</v>
      </c>
      <c r="D641" s="162">
        <v>16757020</v>
      </c>
      <c r="E641" s="162">
        <v>14919170</v>
      </c>
      <c r="F641" s="162">
        <v>14299772.789999999</v>
      </c>
    </row>
    <row r="642" spans="3:6">
      <c r="C642" s="65" t="s">
        <v>892</v>
      </c>
      <c r="D642" s="162">
        <v>10000000</v>
      </c>
      <c r="E642" s="162">
        <v>1000000</v>
      </c>
      <c r="F642" s="162">
        <v>0</v>
      </c>
    </row>
    <row r="643" spans="3:6">
      <c r="C643" s="65" t="s">
        <v>893</v>
      </c>
      <c r="D643" s="162">
        <v>5000000</v>
      </c>
      <c r="E643" s="162">
        <v>1000000</v>
      </c>
      <c r="F643" s="162">
        <v>0</v>
      </c>
    </row>
    <row r="644" spans="3:6">
      <c r="C644" s="65" t="s">
        <v>894</v>
      </c>
      <c r="D644" s="162">
        <v>0</v>
      </c>
      <c r="E644" s="162">
        <v>22947520</v>
      </c>
      <c r="F644" s="162">
        <v>1653851.52</v>
      </c>
    </row>
    <row r="645" spans="3:6">
      <c r="C645" s="65" t="s">
        <v>895</v>
      </c>
      <c r="D645" s="162">
        <v>2142699</v>
      </c>
      <c r="E645" s="162">
        <v>642699</v>
      </c>
      <c r="F645" s="162">
        <v>0</v>
      </c>
    </row>
    <row r="646" spans="3:6">
      <c r="C646" s="65" t="s">
        <v>1958</v>
      </c>
      <c r="D646" s="162">
        <v>0</v>
      </c>
      <c r="E646" s="162">
        <v>184929900</v>
      </c>
      <c r="F646" s="162">
        <v>55149819.399999999</v>
      </c>
    </row>
    <row r="647" spans="3:6">
      <c r="C647" s="65" t="s">
        <v>896</v>
      </c>
      <c r="D647" s="162">
        <v>27143613</v>
      </c>
      <c r="E647" s="162">
        <v>28582531.370000001</v>
      </c>
      <c r="F647" s="162">
        <v>13026347.23</v>
      </c>
    </row>
    <row r="648" spans="3:6">
      <c r="C648" s="65" t="s">
        <v>897</v>
      </c>
      <c r="D648" s="162">
        <v>136157143</v>
      </c>
      <c r="E648" s="162">
        <v>107599460</v>
      </c>
      <c r="F648" s="162">
        <v>96646370.150000006</v>
      </c>
    </row>
    <row r="649" spans="3:6">
      <c r="C649" s="65" t="s">
        <v>898</v>
      </c>
      <c r="D649" s="162">
        <v>50946538</v>
      </c>
      <c r="E649" s="162">
        <v>41477786.57</v>
      </c>
      <c r="F649" s="162">
        <v>38310156.57</v>
      </c>
    </row>
    <row r="650" spans="3:6">
      <c r="C650" s="65" t="s">
        <v>899</v>
      </c>
      <c r="D650" s="162">
        <v>8692036</v>
      </c>
      <c r="E650" s="162">
        <v>0</v>
      </c>
      <c r="F650" s="162">
        <v>0</v>
      </c>
    </row>
    <row r="651" spans="3:6">
      <c r="C651" s="65" t="s">
        <v>900</v>
      </c>
      <c r="D651" s="162">
        <v>33489931</v>
      </c>
      <c r="E651" s="162">
        <v>10749160</v>
      </c>
      <c r="F651" s="162">
        <v>0</v>
      </c>
    </row>
    <row r="652" spans="3:6">
      <c r="C652" s="65" t="s">
        <v>901</v>
      </c>
      <c r="D652" s="162">
        <v>29859567</v>
      </c>
      <c r="E652" s="162">
        <v>366591</v>
      </c>
      <c r="F652" s="162">
        <v>0</v>
      </c>
    </row>
    <row r="653" spans="3:6">
      <c r="C653" s="65" t="s">
        <v>902</v>
      </c>
      <c r="D653" s="162">
        <v>122935036</v>
      </c>
      <c r="E653" s="162">
        <v>112113330</v>
      </c>
      <c r="F653" s="162">
        <v>112022030.48</v>
      </c>
    </row>
    <row r="654" spans="3:6">
      <c r="C654" s="65" t="s">
        <v>903</v>
      </c>
      <c r="D654" s="162">
        <v>38456580</v>
      </c>
      <c r="E654" s="162">
        <v>10000000</v>
      </c>
      <c r="F654" s="162">
        <v>0</v>
      </c>
    </row>
    <row r="655" spans="3:6">
      <c r="C655" s="65" t="s">
        <v>904</v>
      </c>
      <c r="D655" s="162">
        <v>10000000</v>
      </c>
      <c r="E655" s="162">
        <v>1000000</v>
      </c>
      <c r="F655" s="162">
        <v>0</v>
      </c>
    </row>
    <row r="656" spans="3:6">
      <c r="C656" s="65" t="s">
        <v>905</v>
      </c>
      <c r="D656" s="162">
        <v>20155391</v>
      </c>
      <c r="E656" s="162">
        <v>1146839</v>
      </c>
      <c r="F656" s="162">
        <v>0</v>
      </c>
    </row>
    <row r="657" spans="3:6">
      <c r="C657" s="65" t="s">
        <v>906</v>
      </c>
      <c r="D657" s="162">
        <v>12275437</v>
      </c>
      <c r="E657" s="162">
        <v>100</v>
      </c>
      <c r="F657" s="162">
        <v>0</v>
      </c>
    </row>
    <row r="658" spans="3:6">
      <c r="C658" s="65" t="s">
        <v>907</v>
      </c>
      <c r="D658" s="162">
        <v>30217777</v>
      </c>
      <c r="E658" s="162">
        <v>6000000</v>
      </c>
      <c r="F658" s="162">
        <v>0</v>
      </c>
    </row>
    <row r="659" spans="3:6">
      <c r="C659" s="65" t="s">
        <v>908</v>
      </c>
      <c r="D659" s="162">
        <v>69223576</v>
      </c>
      <c r="E659" s="162">
        <v>69223576</v>
      </c>
      <c r="F659" s="162">
        <v>69223328.329999998</v>
      </c>
    </row>
    <row r="660" spans="3:6">
      <c r="C660" s="65" t="s">
        <v>909</v>
      </c>
      <c r="D660" s="162">
        <v>100000000</v>
      </c>
      <c r="E660" s="162">
        <v>100000000</v>
      </c>
      <c r="F660" s="162">
        <v>99999999.430000007</v>
      </c>
    </row>
    <row r="661" spans="3:6">
      <c r="C661" s="65" t="s">
        <v>910</v>
      </c>
      <c r="D661" s="162">
        <v>120757727</v>
      </c>
      <c r="E661" s="162">
        <v>96882604</v>
      </c>
      <c r="F661" s="162">
        <v>96729249.039999992</v>
      </c>
    </row>
    <row r="662" spans="3:6">
      <c r="C662" s="65" t="s">
        <v>911</v>
      </c>
      <c r="D662" s="162">
        <v>15836387</v>
      </c>
      <c r="E662" s="162">
        <v>0</v>
      </c>
      <c r="F662" s="162">
        <v>0</v>
      </c>
    </row>
    <row r="663" spans="3:6">
      <c r="C663" s="118" t="s">
        <v>327</v>
      </c>
      <c r="D663" s="162">
        <v>143184864</v>
      </c>
      <c r="E663" s="162">
        <v>484584652.08999997</v>
      </c>
      <c r="F663" s="162">
        <v>273521575.87</v>
      </c>
    </row>
    <row r="664" spans="3:6">
      <c r="C664" s="65" t="s">
        <v>912</v>
      </c>
      <c r="D664" s="162">
        <v>46099145</v>
      </c>
      <c r="E664" s="162">
        <v>46099145</v>
      </c>
      <c r="F664" s="162">
        <v>45907916.100000001</v>
      </c>
    </row>
    <row r="665" spans="3:6">
      <c r="C665" s="65" t="s">
        <v>913</v>
      </c>
      <c r="D665" s="162">
        <v>54198739</v>
      </c>
      <c r="E665" s="162">
        <v>192898739</v>
      </c>
      <c r="F665" s="162">
        <v>65679887.490000002</v>
      </c>
    </row>
    <row r="666" spans="3:6">
      <c r="C666" s="65" t="s">
        <v>914</v>
      </c>
      <c r="D666" s="162">
        <v>0</v>
      </c>
      <c r="E666" s="162">
        <v>78542000.010000005</v>
      </c>
      <c r="F666" s="162">
        <v>31308569.84</v>
      </c>
    </row>
    <row r="667" spans="3:6">
      <c r="C667" s="65" t="s">
        <v>915</v>
      </c>
      <c r="D667" s="162">
        <v>0</v>
      </c>
      <c r="E667" s="162">
        <v>26044768.079999998</v>
      </c>
      <c r="F667" s="162">
        <v>0</v>
      </c>
    </row>
    <row r="668" spans="3:6">
      <c r="C668" s="65" t="s">
        <v>916</v>
      </c>
      <c r="D668" s="162">
        <v>42886980</v>
      </c>
      <c r="E668" s="162">
        <v>30000000</v>
      </c>
      <c r="F668" s="162">
        <v>20412812.719999999</v>
      </c>
    </row>
    <row r="669" spans="3:6">
      <c r="C669" s="65" t="s">
        <v>909</v>
      </c>
      <c r="D669" s="162">
        <v>0</v>
      </c>
      <c r="E669" s="162">
        <v>111000000</v>
      </c>
      <c r="F669" s="162">
        <v>110212389.72</v>
      </c>
    </row>
    <row r="670" spans="3:6">
      <c r="C670" s="118" t="s">
        <v>328</v>
      </c>
      <c r="D670" s="162">
        <v>0</v>
      </c>
      <c r="E670" s="162">
        <v>44003100</v>
      </c>
      <c r="F670" s="162">
        <v>44003061.590000004</v>
      </c>
    </row>
    <row r="671" spans="3:6">
      <c r="C671" s="65" t="s">
        <v>908</v>
      </c>
      <c r="D671" s="162">
        <v>0</v>
      </c>
      <c r="E671" s="162">
        <v>44003100</v>
      </c>
      <c r="F671" s="162">
        <v>44003061.590000004</v>
      </c>
    </row>
    <row r="672" spans="3:6">
      <c r="C672" s="160" t="s">
        <v>343</v>
      </c>
      <c r="D672" s="161">
        <v>1498177270</v>
      </c>
      <c r="E672" s="161">
        <v>1822319592.7199996</v>
      </c>
      <c r="F672" s="161">
        <v>1468651593.1900001</v>
      </c>
    </row>
    <row r="673" spans="3:6">
      <c r="C673" s="118" t="s">
        <v>326</v>
      </c>
      <c r="D673" s="162">
        <v>1473680528</v>
      </c>
      <c r="E673" s="162">
        <v>1801916151.1499996</v>
      </c>
      <c r="F673" s="162">
        <v>1466946779.9300001</v>
      </c>
    </row>
    <row r="674" spans="3:6">
      <c r="C674" s="65" t="s">
        <v>917</v>
      </c>
      <c r="D674" s="162">
        <v>24072499</v>
      </c>
      <c r="E674" s="162">
        <v>24072499</v>
      </c>
      <c r="F674" s="162">
        <v>0</v>
      </c>
    </row>
    <row r="675" spans="3:6">
      <c r="C675" s="65" t="s">
        <v>918</v>
      </c>
      <c r="D675" s="162">
        <v>15305469</v>
      </c>
      <c r="E675" s="162">
        <v>15305469</v>
      </c>
      <c r="F675" s="162">
        <v>377738.78</v>
      </c>
    </row>
    <row r="676" spans="3:6">
      <c r="C676" s="65" t="s">
        <v>919</v>
      </c>
      <c r="D676" s="162">
        <v>103320931</v>
      </c>
      <c r="E676" s="162">
        <v>681465931</v>
      </c>
      <c r="F676" s="162">
        <v>655853995.32999992</v>
      </c>
    </row>
    <row r="677" spans="3:6">
      <c r="C677" s="65" t="s">
        <v>1959</v>
      </c>
      <c r="D677" s="162">
        <v>0</v>
      </c>
      <c r="E677" s="162">
        <v>21100000</v>
      </c>
      <c r="F677" s="162">
        <v>0</v>
      </c>
    </row>
    <row r="678" spans="3:6">
      <c r="C678" s="65" t="s">
        <v>920</v>
      </c>
      <c r="D678" s="162">
        <v>7036873</v>
      </c>
      <c r="E678" s="162">
        <v>3303102.15</v>
      </c>
      <c r="F678" s="162">
        <v>0</v>
      </c>
    </row>
    <row r="679" spans="3:6">
      <c r="C679" s="65" t="s">
        <v>921</v>
      </c>
      <c r="D679" s="162">
        <v>4844222</v>
      </c>
      <c r="E679" s="162">
        <v>111093.14</v>
      </c>
      <c r="F679" s="162">
        <v>0</v>
      </c>
    </row>
    <row r="680" spans="3:6">
      <c r="C680" s="65" t="s">
        <v>922</v>
      </c>
      <c r="D680" s="162">
        <v>18428206</v>
      </c>
      <c r="E680" s="162">
        <v>14412275</v>
      </c>
      <c r="F680" s="162">
        <v>10645632.58</v>
      </c>
    </row>
    <row r="681" spans="3:6">
      <c r="C681" s="65" t="s">
        <v>923</v>
      </c>
      <c r="D681" s="162">
        <v>1875179</v>
      </c>
      <c r="E681" s="162">
        <v>116190</v>
      </c>
      <c r="F681" s="162">
        <v>0</v>
      </c>
    </row>
    <row r="682" spans="3:6">
      <c r="C682" s="65" t="s">
        <v>924</v>
      </c>
      <c r="D682" s="162">
        <v>11762181</v>
      </c>
      <c r="E682" s="162">
        <v>6194832</v>
      </c>
      <c r="F682" s="162">
        <v>2223199.7400000002</v>
      </c>
    </row>
    <row r="683" spans="3:6">
      <c r="C683" s="65" t="s">
        <v>925</v>
      </c>
      <c r="D683" s="162">
        <v>4844222</v>
      </c>
      <c r="E683" s="162">
        <v>1597604</v>
      </c>
      <c r="F683" s="162">
        <v>1038082.83</v>
      </c>
    </row>
    <row r="684" spans="3:6">
      <c r="C684" s="65" t="s">
        <v>926</v>
      </c>
      <c r="D684" s="162">
        <v>7036873</v>
      </c>
      <c r="E684" s="162">
        <v>6606204</v>
      </c>
      <c r="F684" s="162">
        <v>0</v>
      </c>
    </row>
    <row r="685" spans="3:6">
      <c r="C685" s="65" t="s">
        <v>927</v>
      </c>
      <c r="D685" s="162">
        <v>57467939</v>
      </c>
      <c r="E685" s="162">
        <v>27467939</v>
      </c>
      <c r="F685" s="162">
        <v>16155027.710000001</v>
      </c>
    </row>
    <row r="686" spans="3:6">
      <c r="C686" s="65" t="s">
        <v>928</v>
      </c>
      <c r="D686" s="162">
        <v>62745808</v>
      </c>
      <c r="E686" s="162">
        <v>41647838</v>
      </c>
      <c r="F686" s="162">
        <v>32376278.98</v>
      </c>
    </row>
    <row r="687" spans="3:6">
      <c r="C687" s="65" t="s">
        <v>929</v>
      </c>
      <c r="D687" s="162">
        <v>8679557</v>
      </c>
      <c r="E687" s="162">
        <v>10000000</v>
      </c>
      <c r="F687" s="162">
        <v>6114766.2999999998</v>
      </c>
    </row>
    <row r="688" spans="3:6">
      <c r="C688" s="65" t="s">
        <v>930</v>
      </c>
      <c r="D688" s="162">
        <v>30000000</v>
      </c>
      <c r="E688" s="162">
        <v>52876114</v>
      </c>
      <c r="F688" s="162">
        <v>30000000</v>
      </c>
    </row>
    <row r="689" spans="3:6">
      <c r="C689" s="65" t="s">
        <v>931</v>
      </c>
      <c r="D689" s="162">
        <v>9195495</v>
      </c>
      <c r="E689" s="162">
        <v>9195495</v>
      </c>
      <c r="F689" s="162">
        <v>9195495</v>
      </c>
    </row>
    <row r="690" spans="3:6">
      <c r="C690" s="65" t="s">
        <v>932</v>
      </c>
      <c r="D690" s="162">
        <v>22405690</v>
      </c>
      <c r="E690" s="162">
        <v>22405690</v>
      </c>
      <c r="F690" s="162">
        <v>22405690</v>
      </c>
    </row>
    <row r="691" spans="3:6">
      <c r="C691" s="65" t="s">
        <v>933</v>
      </c>
      <c r="D691" s="162">
        <v>5229408</v>
      </c>
      <c r="E691" s="162">
        <v>5229408</v>
      </c>
      <c r="F691" s="162">
        <v>0</v>
      </c>
    </row>
    <row r="692" spans="3:6">
      <c r="C692" s="65" t="s">
        <v>934</v>
      </c>
      <c r="D692" s="162">
        <v>24706655</v>
      </c>
      <c r="E692" s="162">
        <v>24000000</v>
      </c>
      <c r="F692" s="162">
        <v>24000000</v>
      </c>
    </row>
    <row r="693" spans="3:6">
      <c r="C693" s="65" t="s">
        <v>935</v>
      </c>
      <c r="D693" s="162">
        <v>20000000</v>
      </c>
      <c r="E693" s="162">
        <v>26000000</v>
      </c>
      <c r="F693" s="162">
        <v>4317051</v>
      </c>
    </row>
    <row r="694" spans="3:6">
      <c r="C694" s="65" t="s">
        <v>936</v>
      </c>
      <c r="D694" s="162">
        <v>25000000</v>
      </c>
      <c r="E694" s="162">
        <v>40000000</v>
      </c>
      <c r="F694" s="162">
        <v>25000000</v>
      </c>
    </row>
    <row r="695" spans="3:6">
      <c r="C695" s="65" t="s">
        <v>937</v>
      </c>
      <c r="D695" s="162">
        <v>30000000</v>
      </c>
      <c r="E695" s="162">
        <v>94654800</v>
      </c>
      <c r="F695" s="162">
        <v>34654794.509999998</v>
      </c>
    </row>
    <row r="696" spans="3:6">
      <c r="C696" s="65" t="s">
        <v>1889</v>
      </c>
      <c r="D696" s="162">
        <v>0</v>
      </c>
      <c r="E696" s="162">
        <v>4326267</v>
      </c>
      <c r="F696" s="162">
        <v>0</v>
      </c>
    </row>
    <row r="697" spans="3:6">
      <c r="C697" s="65" t="s">
        <v>938</v>
      </c>
      <c r="D697" s="162">
        <v>2929951</v>
      </c>
      <c r="E697" s="162">
        <v>0</v>
      </c>
      <c r="F697" s="162">
        <v>0</v>
      </c>
    </row>
    <row r="698" spans="3:6">
      <c r="C698" s="65" t="s">
        <v>939</v>
      </c>
      <c r="D698" s="162">
        <v>5137508</v>
      </c>
      <c r="E698" s="162">
        <v>103365.66</v>
      </c>
      <c r="F698" s="162">
        <v>0</v>
      </c>
    </row>
    <row r="699" spans="3:6">
      <c r="C699" s="65" t="s">
        <v>940</v>
      </c>
      <c r="D699" s="162">
        <v>2929951</v>
      </c>
      <c r="E699" s="162">
        <v>0</v>
      </c>
      <c r="F699" s="162">
        <v>0</v>
      </c>
    </row>
    <row r="700" spans="3:6">
      <c r="C700" s="65" t="s">
        <v>941</v>
      </c>
      <c r="D700" s="162">
        <v>4368873</v>
      </c>
      <c r="E700" s="162">
        <v>106331.34</v>
      </c>
      <c r="F700" s="162">
        <v>0</v>
      </c>
    </row>
    <row r="701" spans="3:6">
      <c r="C701" s="65" t="s">
        <v>942</v>
      </c>
      <c r="D701" s="162">
        <v>7204080</v>
      </c>
      <c r="E701" s="162">
        <v>114766.05</v>
      </c>
      <c r="F701" s="162">
        <v>0</v>
      </c>
    </row>
    <row r="702" spans="3:6">
      <c r="C702" s="65" t="s">
        <v>943</v>
      </c>
      <c r="D702" s="162">
        <v>3004912</v>
      </c>
      <c r="E702" s="162">
        <v>111583.61</v>
      </c>
      <c r="F702" s="162">
        <v>0</v>
      </c>
    </row>
    <row r="703" spans="3:6">
      <c r="C703" s="65" t="s">
        <v>944</v>
      </c>
      <c r="D703" s="162">
        <v>65620558</v>
      </c>
      <c r="E703" s="162">
        <v>35924282</v>
      </c>
      <c r="F703" s="162">
        <v>34958992.670000002</v>
      </c>
    </row>
    <row r="704" spans="3:6">
      <c r="C704" s="65" t="s">
        <v>945</v>
      </c>
      <c r="D704" s="162">
        <v>3687187</v>
      </c>
      <c r="E704" s="162">
        <v>113978.6</v>
      </c>
      <c r="F704" s="162">
        <v>0</v>
      </c>
    </row>
    <row r="705" spans="3:6">
      <c r="C705" s="65" t="s">
        <v>946</v>
      </c>
      <c r="D705" s="162">
        <v>3687187</v>
      </c>
      <c r="E705" s="162">
        <v>113978.6</v>
      </c>
      <c r="F705" s="162">
        <v>0</v>
      </c>
    </row>
    <row r="706" spans="3:6">
      <c r="C706" s="65" t="s">
        <v>947</v>
      </c>
      <c r="D706" s="162">
        <v>13975681</v>
      </c>
      <c r="E706" s="162">
        <v>7000000</v>
      </c>
      <c r="F706" s="162">
        <v>0</v>
      </c>
    </row>
    <row r="707" spans="3:6">
      <c r="C707" s="65" t="s">
        <v>948</v>
      </c>
      <c r="D707" s="162">
        <v>10152268</v>
      </c>
      <c r="E707" s="162">
        <v>10152268</v>
      </c>
      <c r="F707" s="162">
        <v>5075190.1500000004</v>
      </c>
    </row>
    <row r="708" spans="3:6">
      <c r="C708" s="65" t="s">
        <v>949</v>
      </c>
      <c r="D708" s="162">
        <v>70946399</v>
      </c>
      <c r="E708" s="162">
        <v>47399079</v>
      </c>
      <c r="F708" s="162">
        <v>0</v>
      </c>
    </row>
    <row r="709" spans="3:6">
      <c r="C709" s="65" t="s">
        <v>950</v>
      </c>
      <c r="D709" s="162">
        <v>736903086</v>
      </c>
      <c r="E709" s="162">
        <v>528837187</v>
      </c>
      <c r="F709" s="162">
        <v>517620453.47000003</v>
      </c>
    </row>
    <row r="710" spans="3:6">
      <c r="C710" s="65" t="s">
        <v>951</v>
      </c>
      <c r="D710" s="162">
        <v>49175680</v>
      </c>
      <c r="E710" s="162">
        <v>39850581</v>
      </c>
      <c r="F710" s="162">
        <v>34934390.880000003</v>
      </c>
    </row>
    <row r="711" spans="3:6">
      <c r="C711" s="118" t="s">
        <v>327</v>
      </c>
      <c r="D711" s="162">
        <v>24496742</v>
      </c>
      <c r="E711" s="162">
        <v>20403441.57</v>
      </c>
      <c r="F711" s="162">
        <v>1704813.26</v>
      </c>
    </row>
    <row r="712" spans="3:6">
      <c r="C712" s="65" t="s">
        <v>952</v>
      </c>
      <c r="D712" s="162">
        <v>0</v>
      </c>
      <c r="E712" s="162">
        <v>1704813.55</v>
      </c>
      <c r="F712" s="162">
        <v>1704813.26</v>
      </c>
    </row>
    <row r="713" spans="3:6">
      <c r="C713" s="65" t="s">
        <v>953</v>
      </c>
      <c r="D713" s="162">
        <v>16198552</v>
      </c>
      <c r="E713" s="162">
        <v>0</v>
      </c>
      <c r="F713" s="162">
        <v>0</v>
      </c>
    </row>
    <row r="714" spans="3:6">
      <c r="C714" s="65" t="s">
        <v>954</v>
      </c>
      <c r="D714" s="162">
        <v>0</v>
      </c>
      <c r="E714" s="162">
        <v>15400438.02</v>
      </c>
      <c r="F714" s="162">
        <v>0</v>
      </c>
    </row>
    <row r="715" spans="3:6">
      <c r="C715" s="65" t="s">
        <v>955</v>
      </c>
      <c r="D715" s="162">
        <v>8298190</v>
      </c>
      <c r="E715" s="162">
        <v>3298190</v>
      </c>
      <c r="F715" s="162">
        <v>0</v>
      </c>
    </row>
    <row r="716" spans="3:6">
      <c r="C716" s="160" t="s">
        <v>344</v>
      </c>
      <c r="D716" s="161">
        <v>4905265143</v>
      </c>
      <c r="E716" s="161">
        <v>4281499833.6500001</v>
      </c>
      <c r="F716" s="161">
        <v>1994343226.8900003</v>
      </c>
    </row>
    <row r="717" spans="3:6">
      <c r="C717" s="118" t="s">
        <v>326</v>
      </c>
      <c r="D717" s="162">
        <v>1890790749</v>
      </c>
      <c r="E717" s="162">
        <v>2167025439.6500001</v>
      </c>
      <c r="F717" s="162">
        <v>1605472993.0200002</v>
      </c>
    </row>
    <row r="718" spans="3:6">
      <c r="C718" s="65" t="s">
        <v>956</v>
      </c>
      <c r="D718" s="162">
        <v>793946</v>
      </c>
      <c r="E718" s="162">
        <v>578611</v>
      </c>
      <c r="F718" s="162">
        <v>0</v>
      </c>
    </row>
    <row r="719" spans="3:6">
      <c r="C719" s="65" t="s">
        <v>957</v>
      </c>
      <c r="D719" s="162">
        <v>2411805</v>
      </c>
      <c r="E719" s="162">
        <v>1550466</v>
      </c>
      <c r="F719" s="162">
        <v>0</v>
      </c>
    </row>
    <row r="720" spans="3:6">
      <c r="C720" s="65" t="s">
        <v>958</v>
      </c>
      <c r="D720" s="162">
        <v>900000000</v>
      </c>
      <c r="E720" s="162">
        <v>678237475</v>
      </c>
      <c r="F720" s="162">
        <v>331536647.81</v>
      </c>
    </row>
    <row r="721" spans="3:6">
      <c r="C721" s="65" t="s">
        <v>959</v>
      </c>
      <c r="D721" s="162">
        <v>0</v>
      </c>
      <c r="E721" s="162">
        <v>32107196</v>
      </c>
      <c r="F721" s="162">
        <v>0</v>
      </c>
    </row>
    <row r="722" spans="3:6">
      <c r="C722" s="65" t="s">
        <v>960</v>
      </c>
      <c r="D722" s="162">
        <v>793946</v>
      </c>
      <c r="E722" s="162">
        <v>578611</v>
      </c>
      <c r="F722" s="162">
        <v>0</v>
      </c>
    </row>
    <row r="723" spans="3:6">
      <c r="C723" s="65" t="s">
        <v>961</v>
      </c>
      <c r="D723" s="162">
        <v>7036874</v>
      </c>
      <c r="E723" s="162">
        <v>115608.65</v>
      </c>
      <c r="F723" s="162">
        <v>0</v>
      </c>
    </row>
    <row r="724" spans="3:6">
      <c r="C724" s="65" t="s">
        <v>962</v>
      </c>
      <c r="D724" s="162">
        <v>1288275</v>
      </c>
      <c r="E724" s="162">
        <v>107294</v>
      </c>
      <c r="F724" s="162">
        <v>0</v>
      </c>
    </row>
    <row r="725" spans="3:6">
      <c r="C725" s="65" t="s">
        <v>963</v>
      </c>
      <c r="D725" s="162">
        <v>793946</v>
      </c>
      <c r="E725" s="162">
        <v>578611</v>
      </c>
      <c r="F725" s="162">
        <v>0</v>
      </c>
    </row>
    <row r="726" spans="3:6">
      <c r="C726" s="65" t="s">
        <v>964</v>
      </c>
      <c r="D726" s="162">
        <v>1830442</v>
      </c>
      <c r="E726" s="162">
        <v>1184438</v>
      </c>
      <c r="F726" s="162">
        <v>0</v>
      </c>
    </row>
    <row r="727" spans="3:6">
      <c r="C727" s="65" t="s">
        <v>965</v>
      </c>
      <c r="D727" s="162">
        <v>12210754</v>
      </c>
      <c r="E727" s="162">
        <v>12210754</v>
      </c>
      <c r="F727" s="162">
        <v>0</v>
      </c>
    </row>
    <row r="728" spans="3:6">
      <c r="C728" s="65" t="s">
        <v>966</v>
      </c>
      <c r="D728" s="162">
        <v>50000000</v>
      </c>
      <c r="E728" s="162">
        <v>26127073</v>
      </c>
      <c r="F728" s="162">
        <v>0</v>
      </c>
    </row>
    <row r="729" spans="3:6">
      <c r="C729" s="65" t="s">
        <v>967</v>
      </c>
      <c r="D729" s="162">
        <v>60004371</v>
      </c>
      <c r="E729" s="162">
        <v>39782270</v>
      </c>
      <c r="F729" s="162">
        <v>39727875</v>
      </c>
    </row>
    <row r="730" spans="3:6">
      <c r="C730" s="65" t="s">
        <v>968</v>
      </c>
      <c r="D730" s="162">
        <v>5000000</v>
      </c>
      <c r="E730" s="162">
        <v>12000000</v>
      </c>
      <c r="F730" s="162">
        <v>11887708.25</v>
      </c>
    </row>
    <row r="731" spans="3:6">
      <c r="C731" s="65" t="s">
        <v>969</v>
      </c>
      <c r="D731" s="162">
        <v>97691808</v>
      </c>
      <c r="E731" s="162">
        <v>64067218</v>
      </c>
      <c r="F731" s="162">
        <v>26860815.420000002</v>
      </c>
    </row>
    <row r="732" spans="3:6">
      <c r="C732" s="65" t="s">
        <v>970</v>
      </c>
      <c r="D732" s="162">
        <v>223697782</v>
      </c>
      <c r="E732" s="162">
        <v>318097782</v>
      </c>
      <c r="F732" s="162">
        <v>298557332.90999997</v>
      </c>
    </row>
    <row r="733" spans="3:6">
      <c r="C733" s="65" t="s">
        <v>971</v>
      </c>
      <c r="D733" s="162">
        <v>76016568</v>
      </c>
      <c r="E733" s="162">
        <v>480000000</v>
      </c>
      <c r="F733" s="162">
        <v>465523197.72000003</v>
      </c>
    </row>
    <row r="734" spans="3:6">
      <c r="C734" s="65" t="s">
        <v>972</v>
      </c>
      <c r="D734" s="162">
        <v>1386356</v>
      </c>
      <c r="E734" s="162">
        <v>1171021</v>
      </c>
      <c r="F734" s="162">
        <v>0</v>
      </c>
    </row>
    <row r="735" spans="3:6">
      <c r="C735" s="65" t="s">
        <v>973</v>
      </c>
      <c r="D735" s="162">
        <v>2571728</v>
      </c>
      <c r="E735" s="162">
        <v>1925724</v>
      </c>
      <c r="F735" s="162">
        <v>0</v>
      </c>
    </row>
    <row r="736" spans="3:6">
      <c r="C736" s="65" t="s">
        <v>974</v>
      </c>
      <c r="D736" s="162">
        <v>1658212</v>
      </c>
      <c r="E736" s="162">
        <v>1227543</v>
      </c>
      <c r="F736" s="162">
        <v>0</v>
      </c>
    </row>
    <row r="737" spans="3:6">
      <c r="C737" s="65" t="s">
        <v>975</v>
      </c>
      <c r="D737" s="162">
        <v>1658212</v>
      </c>
      <c r="E737" s="162">
        <v>1227543</v>
      </c>
      <c r="F737" s="162">
        <v>0</v>
      </c>
    </row>
    <row r="738" spans="3:6">
      <c r="C738" s="65" t="s">
        <v>976</v>
      </c>
      <c r="D738" s="162">
        <v>1386356</v>
      </c>
      <c r="E738" s="162">
        <v>1171021</v>
      </c>
      <c r="F738" s="162">
        <v>0</v>
      </c>
    </row>
    <row r="739" spans="3:6">
      <c r="C739" s="65" t="s">
        <v>977</v>
      </c>
      <c r="D739" s="162">
        <v>25000000</v>
      </c>
      <c r="E739" s="162">
        <v>16463306</v>
      </c>
      <c r="F739" s="162">
        <v>0</v>
      </c>
    </row>
    <row r="740" spans="3:6">
      <c r="C740" s="65" t="s">
        <v>978</v>
      </c>
      <c r="D740" s="162">
        <v>145335</v>
      </c>
      <c r="E740" s="162">
        <v>11410</v>
      </c>
      <c r="F740" s="162">
        <v>0</v>
      </c>
    </row>
    <row r="741" spans="3:6">
      <c r="C741" s="65" t="s">
        <v>979</v>
      </c>
      <c r="D741" s="162">
        <v>1552464</v>
      </c>
      <c r="E741" s="162">
        <v>100962</v>
      </c>
      <c r="F741" s="162">
        <v>0</v>
      </c>
    </row>
    <row r="742" spans="3:6">
      <c r="C742" s="65" t="s">
        <v>980</v>
      </c>
      <c r="D742" s="162">
        <v>2408296</v>
      </c>
      <c r="E742" s="162">
        <v>105738</v>
      </c>
      <c r="F742" s="162">
        <v>0</v>
      </c>
    </row>
    <row r="743" spans="3:6">
      <c r="C743" s="65" t="s">
        <v>981</v>
      </c>
      <c r="D743" s="162">
        <v>1552464</v>
      </c>
      <c r="E743" s="162">
        <v>100962</v>
      </c>
      <c r="F743" s="162">
        <v>0</v>
      </c>
    </row>
    <row r="744" spans="3:6">
      <c r="C744" s="65" t="s">
        <v>982</v>
      </c>
      <c r="D744" s="162">
        <v>1292069</v>
      </c>
      <c r="E744" s="162">
        <v>107673</v>
      </c>
      <c r="F744" s="162">
        <v>0</v>
      </c>
    </row>
    <row r="745" spans="3:6">
      <c r="C745" s="65" t="s">
        <v>983</v>
      </c>
      <c r="D745" s="162">
        <v>1292069</v>
      </c>
      <c r="E745" s="162">
        <v>107673</v>
      </c>
      <c r="F745" s="162">
        <v>0</v>
      </c>
    </row>
    <row r="746" spans="3:6">
      <c r="C746" s="65" t="s">
        <v>984</v>
      </c>
      <c r="D746" s="162">
        <v>1524615</v>
      </c>
      <c r="E746" s="162">
        <v>1093946</v>
      </c>
      <c r="F746" s="162">
        <v>0</v>
      </c>
    </row>
    <row r="747" spans="3:6">
      <c r="C747" s="65" t="s">
        <v>985</v>
      </c>
      <c r="D747" s="162">
        <v>1524615</v>
      </c>
      <c r="E747" s="162">
        <v>1093946</v>
      </c>
      <c r="F747" s="162">
        <v>0</v>
      </c>
    </row>
    <row r="748" spans="3:6">
      <c r="C748" s="65" t="s">
        <v>986</v>
      </c>
      <c r="D748" s="162">
        <v>1290217</v>
      </c>
      <c r="E748" s="162">
        <v>1074882</v>
      </c>
      <c r="F748" s="162">
        <v>0</v>
      </c>
    </row>
    <row r="749" spans="3:6">
      <c r="C749" s="65" t="s">
        <v>987</v>
      </c>
      <c r="D749" s="162">
        <v>2467692</v>
      </c>
      <c r="E749" s="162">
        <v>1821688</v>
      </c>
      <c r="F749" s="162">
        <v>0</v>
      </c>
    </row>
    <row r="750" spans="3:6">
      <c r="C750" s="65" t="s">
        <v>988</v>
      </c>
      <c r="D750" s="162">
        <v>1083448</v>
      </c>
      <c r="E750" s="162">
        <v>652779</v>
      </c>
      <c r="F750" s="162">
        <v>0</v>
      </c>
    </row>
    <row r="751" spans="3:6">
      <c r="C751" s="65" t="s">
        <v>989</v>
      </c>
      <c r="D751" s="162">
        <v>7000000</v>
      </c>
      <c r="E751" s="162">
        <v>7329186</v>
      </c>
      <c r="F751" s="162">
        <v>5024311.28</v>
      </c>
    </row>
    <row r="752" spans="3:6">
      <c r="C752" s="65" t="s">
        <v>990</v>
      </c>
      <c r="D752" s="162">
        <v>1083448</v>
      </c>
      <c r="E752" s="162">
        <v>652779</v>
      </c>
      <c r="F752" s="162">
        <v>0</v>
      </c>
    </row>
    <row r="753" spans="3:6">
      <c r="C753" s="65" t="s">
        <v>991</v>
      </c>
      <c r="D753" s="162">
        <v>1083448</v>
      </c>
      <c r="E753" s="162">
        <v>652779</v>
      </c>
      <c r="F753" s="162">
        <v>0</v>
      </c>
    </row>
    <row r="754" spans="3:6">
      <c r="C754" s="65" t="s">
        <v>992</v>
      </c>
      <c r="D754" s="162">
        <v>10000000</v>
      </c>
      <c r="E754" s="162">
        <v>25992816</v>
      </c>
      <c r="F754" s="162">
        <v>25992815.760000002</v>
      </c>
    </row>
    <row r="755" spans="3:6">
      <c r="C755" s="65" t="s">
        <v>993</v>
      </c>
      <c r="D755" s="162">
        <v>49509381</v>
      </c>
      <c r="E755" s="162">
        <v>38831950</v>
      </c>
      <c r="F755" s="162">
        <v>38831942.710000001</v>
      </c>
    </row>
    <row r="756" spans="3:6">
      <c r="C756" s="65" t="s">
        <v>994</v>
      </c>
      <c r="D756" s="162">
        <v>56815896</v>
      </c>
      <c r="E756" s="162">
        <v>40956579</v>
      </c>
      <c r="F756" s="162">
        <v>40956579</v>
      </c>
    </row>
    <row r="757" spans="3:6">
      <c r="C757" s="65" t="s">
        <v>995</v>
      </c>
      <c r="D757" s="162">
        <v>53002068</v>
      </c>
      <c r="E757" s="162">
        <v>43487114</v>
      </c>
      <c r="F757" s="162">
        <v>39276656</v>
      </c>
    </row>
    <row r="758" spans="3:6">
      <c r="C758" s="65" t="s">
        <v>996</v>
      </c>
      <c r="D758" s="162">
        <v>89928181</v>
      </c>
      <c r="E758" s="162">
        <v>139928181</v>
      </c>
      <c r="F758" s="162">
        <v>139865419.18000001</v>
      </c>
    </row>
    <row r="759" spans="3:6">
      <c r="C759" s="65" t="s">
        <v>997</v>
      </c>
      <c r="D759" s="162">
        <v>93502610</v>
      </c>
      <c r="E759" s="162">
        <v>83273749</v>
      </c>
      <c r="F759" s="162">
        <v>74136886</v>
      </c>
    </row>
    <row r="760" spans="3:6">
      <c r="C760" s="65" t="s">
        <v>998</v>
      </c>
      <c r="D760" s="162">
        <v>39501052</v>
      </c>
      <c r="E760" s="162">
        <v>89139082</v>
      </c>
      <c r="F760" s="162">
        <v>67294805.979999989</v>
      </c>
    </row>
    <row r="761" spans="3:6">
      <c r="C761" s="118" t="s">
        <v>329</v>
      </c>
      <c r="D761" s="162">
        <v>3014474394</v>
      </c>
      <c r="E761" s="162">
        <v>2114474394</v>
      </c>
      <c r="F761" s="162">
        <v>388870233.87</v>
      </c>
    </row>
    <row r="762" spans="3:6">
      <c r="C762" s="65" t="s">
        <v>999</v>
      </c>
      <c r="D762" s="162">
        <v>3014474394</v>
      </c>
      <c r="E762" s="162">
        <v>2114474394</v>
      </c>
      <c r="F762" s="162">
        <v>388870233.87</v>
      </c>
    </row>
    <row r="763" spans="3:6">
      <c r="C763" s="160" t="s">
        <v>345</v>
      </c>
      <c r="D763" s="161">
        <v>708754976</v>
      </c>
      <c r="E763" s="161">
        <v>1910522546.9200001</v>
      </c>
      <c r="F763" s="161">
        <v>1563422693.71</v>
      </c>
    </row>
    <row r="764" spans="3:6">
      <c r="C764" s="118" t="s">
        <v>326</v>
      </c>
      <c r="D764" s="162">
        <v>391443082</v>
      </c>
      <c r="E764" s="162">
        <v>1029210652.9200001</v>
      </c>
      <c r="F764" s="162">
        <v>919422693.71000004</v>
      </c>
    </row>
    <row r="765" spans="3:6">
      <c r="C765" s="65" t="s">
        <v>1000</v>
      </c>
      <c r="D765" s="162">
        <v>53100000</v>
      </c>
      <c r="E765" s="162">
        <v>150151459</v>
      </c>
      <c r="F765" s="162">
        <v>50556530.950000003</v>
      </c>
    </row>
    <row r="766" spans="3:6">
      <c r="C766" s="65" t="s">
        <v>1001</v>
      </c>
      <c r="D766" s="162">
        <v>1000000</v>
      </c>
      <c r="E766" s="162">
        <v>650000000</v>
      </c>
      <c r="F766" s="162">
        <v>649304258.52999997</v>
      </c>
    </row>
    <row r="767" spans="3:6">
      <c r="C767" s="65" t="s">
        <v>1002</v>
      </c>
      <c r="D767" s="162">
        <v>4364944</v>
      </c>
      <c r="E767" s="162">
        <v>112039.46</v>
      </c>
      <c r="F767" s="162">
        <v>0</v>
      </c>
    </row>
    <row r="768" spans="3:6">
      <c r="C768" s="65" t="s">
        <v>1003</v>
      </c>
      <c r="D768" s="162">
        <v>1875179</v>
      </c>
      <c r="E768" s="162">
        <v>116190</v>
      </c>
      <c r="F768" s="162">
        <v>0</v>
      </c>
    </row>
    <row r="769" spans="3:6">
      <c r="C769" s="65" t="s">
        <v>1004</v>
      </c>
      <c r="D769" s="162">
        <v>6352861</v>
      </c>
      <c r="E769" s="162">
        <v>103638.1</v>
      </c>
      <c r="F769" s="162">
        <v>0</v>
      </c>
    </row>
    <row r="770" spans="3:6">
      <c r="C770" s="65" t="s">
        <v>1005</v>
      </c>
      <c r="D770" s="162">
        <v>3424658</v>
      </c>
      <c r="E770" s="162">
        <v>3424658</v>
      </c>
      <c r="F770" s="162">
        <v>3191848.9</v>
      </c>
    </row>
    <row r="771" spans="3:6">
      <c r="C771" s="65" t="s">
        <v>1006</v>
      </c>
      <c r="D771" s="162">
        <v>2125528</v>
      </c>
      <c r="E771" s="162">
        <v>101691</v>
      </c>
      <c r="F771" s="162">
        <v>0</v>
      </c>
    </row>
    <row r="772" spans="3:6">
      <c r="C772" s="65" t="s">
        <v>1007</v>
      </c>
      <c r="D772" s="162">
        <v>11123796</v>
      </c>
      <c r="E772" s="162">
        <v>102624.07</v>
      </c>
      <c r="F772" s="162">
        <v>0</v>
      </c>
    </row>
    <row r="773" spans="3:6">
      <c r="C773" s="65" t="s">
        <v>1008</v>
      </c>
      <c r="D773" s="162">
        <v>1000000</v>
      </c>
      <c r="E773" s="162">
        <v>0</v>
      </c>
      <c r="F773" s="162">
        <v>0</v>
      </c>
    </row>
    <row r="774" spans="3:6">
      <c r="C774" s="65" t="s">
        <v>1009</v>
      </c>
      <c r="D774" s="162">
        <v>19508354</v>
      </c>
      <c r="E774" s="162">
        <v>100000</v>
      </c>
      <c r="F774" s="162">
        <v>0</v>
      </c>
    </row>
    <row r="775" spans="3:6">
      <c r="C775" s="65" t="s">
        <v>1010</v>
      </c>
      <c r="D775" s="162">
        <v>87002149</v>
      </c>
      <c r="E775" s="162">
        <v>67980302</v>
      </c>
      <c r="F775" s="162">
        <v>64905978.469999999</v>
      </c>
    </row>
    <row r="776" spans="3:6">
      <c r="C776" s="65" t="s">
        <v>1011</v>
      </c>
      <c r="D776" s="162">
        <v>20000000</v>
      </c>
      <c r="E776" s="162">
        <v>2679636</v>
      </c>
      <c r="F776" s="162">
        <v>0</v>
      </c>
    </row>
    <row r="777" spans="3:6">
      <c r="C777" s="65" t="s">
        <v>1012</v>
      </c>
      <c r="D777" s="162">
        <v>498000</v>
      </c>
      <c r="E777" s="162">
        <v>0</v>
      </c>
      <c r="F777" s="162">
        <v>0</v>
      </c>
    </row>
    <row r="778" spans="3:6">
      <c r="C778" s="65" t="s">
        <v>1013</v>
      </c>
      <c r="D778" s="162">
        <v>180067613</v>
      </c>
      <c r="E778" s="162">
        <v>154338415.28999999</v>
      </c>
      <c r="F778" s="162">
        <v>151464076.85999998</v>
      </c>
    </row>
    <row r="779" spans="3:6">
      <c r="C779" s="118" t="s">
        <v>327</v>
      </c>
      <c r="D779" s="162">
        <v>306000000</v>
      </c>
      <c r="E779" s="162">
        <v>206000000</v>
      </c>
      <c r="F779" s="162">
        <v>0</v>
      </c>
    </row>
    <row r="780" spans="3:6">
      <c r="C780" s="65" t="s">
        <v>1014</v>
      </c>
      <c r="D780" s="162">
        <v>306000000</v>
      </c>
      <c r="E780" s="162">
        <v>206000000</v>
      </c>
      <c r="F780" s="162">
        <v>0</v>
      </c>
    </row>
    <row r="781" spans="3:6">
      <c r="C781" s="118" t="s">
        <v>329</v>
      </c>
      <c r="D781" s="162">
        <v>0</v>
      </c>
      <c r="E781" s="162">
        <v>664000000</v>
      </c>
      <c r="F781" s="162">
        <v>644000000</v>
      </c>
    </row>
    <row r="782" spans="3:6">
      <c r="C782" s="65" t="s">
        <v>1001</v>
      </c>
      <c r="D782" s="162">
        <v>0</v>
      </c>
      <c r="E782" s="162">
        <v>644000000</v>
      </c>
      <c r="F782" s="162">
        <v>644000000</v>
      </c>
    </row>
    <row r="783" spans="3:6">
      <c r="C783" s="65" t="s">
        <v>1008</v>
      </c>
      <c r="D783" s="162">
        <v>0</v>
      </c>
      <c r="E783" s="162">
        <v>20000000</v>
      </c>
      <c r="F783" s="162">
        <v>0</v>
      </c>
    </row>
    <row r="784" spans="3:6">
      <c r="C784" s="118" t="s">
        <v>335</v>
      </c>
      <c r="D784" s="162">
        <v>11311894</v>
      </c>
      <c r="E784" s="162">
        <v>11311894</v>
      </c>
      <c r="F784" s="162">
        <v>0</v>
      </c>
    </row>
    <row r="785" spans="3:6">
      <c r="C785" s="65" t="s">
        <v>440</v>
      </c>
      <c r="D785" s="162">
        <v>11311894</v>
      </c>
      <c r="E785" s="162">
        <v>11311894</v>
      </c>
      <c r="F785" s="162">
        <v>0</v>
      </c>
    </row>
    <row r="786" spans="3:6">
      <c r="C786" s="160" t="s">
        <v>346</v>
      </c>
      <c r="D786" s="161">
        <v>746919014</v>
      </c>
      <c r="E786" s="161">
        <v>495385683.24000001</v>
      </c>
      <c r="F786" s="161">
        <v>346198674.67000002</v>
      </c>
    </row>
    <row r="787" spans="3:6">
      <c r="C787" s="118" t="s">
        <v>326</v>
      </c>
      <c r="D787" s="162">
        <v>706857248</v>
      </c>
      <c r="E787" s="162">
        <v>466387018.81</v>
      </c>
      <c r="F787" s="162">
        <v>338650887.16000003</v>
      </c>
    </row>
    <row r="788" spans="3:6">
      <c r="C788" s="65" t="s">
        <v>440</v>
      </c>
      <c r="D788" s="162">
        <v>2459823</v>
      </c>
      <c r="E788" s="162">
        <v>2459823</v>
      </c>
      <c r="F788" s="162">
        <v>0</v>
      </c>
    </row>
    <row r="789" spans="3:6">
      <c r="C789" s="65" t="s">
        <v>1015</v>
      </c>
      <c r="D789" s="162">
        <v>2782305</v>
      </c>
      <c r="E789" s="162">
        <v>112878.8</v>
      </c>
      <c r="F789" s="162">
        <v>0</v>
      </c>
    </row>
    <row r="790" spans="3:6">
      <c r="C790" s="65" t="s">
        <v>1016</v>
      </c>
      <c r="D790" s="162">
        <v>79196</v>
      </c>
      <c r="E790" s="162">
        <v>3247031.08</v>
      </c>
      <c r="F790" s="162">
        <v>3000000</v>
      </c>
    </row>
    <row r="791" spans="3:6">
      <c r="C791" s="65" t="s">
        <v>1017</v>
      </c>
      <c r="D791" s="162">
        <v>2400521</v>
      </c>
      <c r="E791" s="162">
        <v>1539182</v>
      </c>
      <c r="F791" s="162">
        <v>1477614.72</v>
      </c>
    </row>
    <row r="792" spans="3:6">
      <c r="C792" s="65" t="s">
        <v>1018</v>
      </c>
      <c r="D792" s="162">
        <v>2188169</v>
      </c>
      <c r="E792" s="162">
        <v>0</v>
      </c>
      <c r="F792" s="162">
        <v>0</v>
      </c>
    </row>
    <row r="793" spans="3:6">
      <c r="C793" s="65" t="s">
        <v>1019</v>
      </c>
      <c r="D793" s="162">
        <v>4603072</v>
      </c>
      <c r="E793" s="162">
        <v>106840.72</v>
      </c>
      <c r="F793" s="162">
        <v>0</v>
      </c>
    </row>
    <row r="794" spans="3:6">
      <c r="C794" s="65" t="s">
        <v>1020</v>
      </c>
      <c r="D794" s="162">
        <v>1250434</v>
      </c>
      <c r="E794" s="162">
        <v>819765</v>
      </c>
      <c r="F794" s="162">
        <v>0</v>
      </c>
    </row>
    <row r="795" spans="3:6">
      <c r="C795" s="65" t="s">
        <v>1021</v>
      </c>
      <c r="D795" s="162">
        <v>2025413</v>
      </c>
      <c r="E795" s="162">
        <v>1900000</v>
      </c>
      <c r="F795" s="162">
        <v>0</v>
      </c>
    </row>
    <row r="796" spans="3:6">
      <c r="C796" s="65" t="s">
        <v>1022</v>
      </c>
      <c r="D796" s="162">
        <v>2025413</v>
      </c>
      <c r="E796" s="162">
        <v>5000000</v>
      </c>
      <c r="F796" s="162">
        <v>2290267.0699999998</v>
      </c>
    </row>
    <row r="797" spans="3:6">
      <c r="C797" s="65" t="s">
        <v>1023</v>
      </c>
      <c r="D797" s="162">
        <v>3227211</v>
      </c>
      <c r="E797" s="162">
        <v>0</v>
      </c>
      <c r="F797" s="162">
        <v>0</v>
      </c>
    </row>
    <row r="798" spans="3:6">
      <c r="C798" s="65" t="s">
        <v>1024</v>
      </c>
      <c r="D798" s="162">
        <v>2025413</v>
      </c>
      <c r="E798" s="162">
        <v>1379409</v>
      </c>
      <c r="F798" s="162">
        <v>0</v>
      </c>
    </row>
    <row r="799" spans="3:6">
      <c r="C799" s="65" t="s">
        <v>1025</v>
      </c>
      <c r="D799" s="162">
        <v>5276742</v>
      </c>
      <c r="E799" s="162">
        <v>4415403</v>
      </c>
      <c r="F799" s="162">
        <v>3575831.38</v>
      </c>
    </row>
    <row r="800" spans="3:6">
      <c r="C800" s="65" t="s">
        <v>1026</v>
      </c>
      <c r="D800" s="162">
        <v>2025413</v>
      </c>
      <c r="E800" s="162">
        <v>1379409</v>
      </c>
      <c r="F800" s="162">
        <v>0</v>
      </c>
    </row>
    <row r="801" spans="3:6">
      <c r="C801" s="65" t="s">
        <v>1027</v>
      </c>
      <c r="D801" s="162">
        <v>2295673</v>
      </c>
      <c r="E801" s="162">
        <v>1434334</v>
      </c>
      <c r="F801" s="162">
        <v>1147465</v>
      </c>
    </row>
    <row r="802" spans="3:6">
      <c r="C802" s="65" t="s">
        <v>1028</v>
      </c>
      <c r="D802" s="162">
        <v>119534</v>
      </c>
      <c r="E802" s="162">
        <v>119534</v>
      </c>
      <c r="F802" s="162">
        <v>0</v>
      </c>
    </row>
    <row r="803" spans="3:6">
      <c r="C803" s="65" t="s">
        <v>1029</v>
      </c>
      <c r="D803" s="162">
        <v>13000000</v>
      </c>
      <c r="E803" s="162">
        <v>21906783</v>
      </c>
      <c r="F803" s="162">
        <v>0</v>
      </c>
    </row>
    <row r="804" spans="3:6">
      <c r="C804" s="65" t="s">
        <v>1030</v>
      </c>
      <c r="D804" s="162">
        <v>1000000</v>
      </c>
      <c r="E804" s="162">
        <v>500000</v>
      </c>
      <c r="F804" s="162">
        <v>358766</v>
      </c>
    </row>
    <row r="805" spans="3:6">
      <c r="C805" s="65" t="s">
        <v>1031</v>
      </c>
      <c r="D805" s="162">
        <v>10000000</v>
      </c>
      <c r="E805" s="162">
        <v>5000000</v>
      </c>
      <c r="F805" s="162">
        <v>0</v>
      </c>
    </row>
    <row r="806" spans="3:6">
      <c r="C806" s="65" t="s">
        <v>1908</v>
      </c>
      <c r="D806" s="162">
        <v>0</v>
      </c>
      <c r="E806" s="162">
        <v>9412912</v>
      </c>
      <c r="F806" s="162">
        <v>0</v>
      </c>
    </row>
    <row r="807" spans="3:6">
      <c r="C807" s="65" t="s">
        <v>1032</v>
      </c>
      <c r="D807" s="162">
        <v>58125000</v>
      </c>
      <c r="E807" s="162">
        <v>15000000</v>
      </c>
      <c r="F807" s="162">
        <v>0</v>
      </c>
    </row>
    <row r="808" spans="3:6">
      <c r="C808" s="65" t="s">
        <v>1033</v>
      </c>
      <c r="D808" s="162">
        <v>4302296</v>
      </c>
      <c r="E808" s="162">
        <v>3871627</v>
      </c>
      <c r="F808" s="162">
        <v>1660471.69</v>
      </c>
    </row>
    <row r="809" spans="3:6">
      <c r="C809" s="65" t="s">
        <v>1034</v>
      </c>
      <c r="D809" s="162">
        <v>9738353</v>
      </c>
      <c r="E809" s="162">
        <v>109108.65</v>
      </c>
      <c r="F809" s="162">
        <v>0</v>
      </c>
    </row>
    <row r="810" spans="3:6">
      <c r="C810" s="65" t="s">
        <v>1035</v>
      </c>
      <c r="D810" s="162">
        <v>13086250</v>
      </c>
      <c r="E810" s="162">
        <v>111962.03</v>
      </c>
      <c r="F810" s="162">
        <v>0</v>
      </c>
    </row>
    <row r="811" spans="3:6">
      <c r="C811" s="65" t="s">
        <v>1036</v>
      </c>
      <c r="D811" s="162">
        <v>6062686</v>
      </c>
      <c r="E811" s="162">
        <v>2816008.69</v>
      </c>
      <c r="F811" s="162">
        <v>0</v>
      </c>
    </row>
    <row r="812" spans="3:6">
      <c r="C812" s="65" t="s">
        <v>1037</v>
      </c>
      <c r="D812" s="162">
        <v>9738353</v>
      </c>
      <c r="E812" s="162">
        <v>109108.65</v>
      </c>
      <c r="F812" s="162">
        <v>0</v>
      </c>
    </row>
    <row r="813" spans="3:6">
      <c r="C813" s="65" t="s">
        <v>1038</v>
      </c>
      <c r="D813" s="162">
        <v>5105537</v>
      </c>
      <c r="E813" s="162">
        <v>2034776</v>
      </c>
      <c r="F813" s="162">
        <v>1491332.65</v>
      </c>
    </row>
    <row r="814" spans="3:6">
      <c r="C814" s="65" t="s">
        <v>1039</v>
      </c>
      <c r="D814" s="162">
        <v>7331976</v>
      </c>
      <c r="E814" s="162">
        <v>3118778</v>
      </c>
      <c r="F814" s="162">
        <v>0</v>
      </c>
    </row>
    <row r="815" spans="3:6">
      <c r="C815" s="65" t="s">
        <v>1040</v>
      </c>
      <c r="D815" s="162">
        <v>68635382</v>
      </c>
      <c r="E815" s="162">
        <v>26903339</v>
      </c>
      <c r="F815" s="162">
        <v>26903338.800000001</v>
      </c>
    </row>
    <row r="816" spans="3:6">
      <c r="C816" s="65" t="s">
        <v>1041</v>
      </c>
      <c r="D816" s="162">
        <v>4088406</v>
      </c>
      <c r="E816" s="162">
        <v>3442402</v>
      </c>
      <c r="F816" s="162">
        <v>3304704</v>
      </c>
    </row>
    <row r="817" spans="3:6">
      <c r="C817" s="65" t="s">
        <v>1042</v>
      </c>
      <c r="D817" s="162">
        <v>10523913</v>
      </c>
      <c r="E817" s="162">
        <v>1881330.15</v>
      </c>
      <c r="F817" s="162">
        <v>0</v>
      </c>
    </row>
    <row r="818" spans="3:6">
      <c r="C818" s="65" t="s">
        <v>1043</v>
      </c>
      <c r="D818" s="162">
        <v>2151870</v>
      </c>
      <c r="E818" s="162">
        <v>1721201</v>
      </c>
      <c r="F818" s="162">
        <v>1652352</v>
      </c>
    </row>
    <row r="819" spans="3:6">
      <c r="C819" s="65" t="s">
        <v>1044</v>
      </c>
      <c r="D819" s="162">
        <v>12430184</v>
      </c>
      <c r="E819" s="162">
        <v>2430184</v>
      </c>
      <c r="F819" s="162">
        <v>0</v>
      </c>
    </row>
    <row r="820" spans="3:6">
      <c r="C820" s="65" t="s">
        <v>1045</v>
      </c>
      <c r="D820" s="162">
        <v>4088406</v>
      </c>
      <c r="E820" s="162">
        <v>3442402</v>
      </c>
      <c r="F820" s="162">
        <v>0</v>
      </c>
    </row>
    <row r="821" spans="3:6">
      <c r="C821" s="65" t="s">
        <v>1046</v>
      </c>
      <c r="D821" s="162">
        <v>12185418</v>
      </c>
      <c r="E821" s="162">
        <v>115393.63</v>
      </c>
      <c r="F821" s="162">
        <v>0</v>
      </c>
    </row>
    <row r="822" spans="3:6">
      <c r="C822" s="65" t="s">
        <v>1047</v>
      </c>
      <c r="D822" s="162">
        <v>4312963</v>
      </c>
      <c r="E822" s="162">
        <v>110635.75</v>
      </c>
      <c r="F822" s="162">
        <v>0</v>
      </c>
    </row>
    <row r="823" spans="3:6">
      <c r="C823" s="65" t="s">
        <v>1048</v>
      </c>
      <c r="D823" s="162">
        <v>6723366</v>
      </c>
      <c r="E823" s="162">
        <v>0</v>
      </c>
      <c r="F823" s="162">
        <v>0</v>
      </c>
    </row>
    <row r="824" spans="3:6">
      <c r="C824" s="65" t="s">
        <v>1049</v>
      </c>
      <c r="D824" s="162">
        <v>7333389</v>
      </c>
      <c r="E824" s="162">
        <v>103541.08</v>
      </c>
      <c r="F824" s="162">
        <v>0</v>
      </c>
    </row>
    <row r="825" spans="3:6">
      <c r="C825" s="65" t="s">
        <v>1050</v>
      </c>
      <c r="D825" s="162">
        <v>7296416</v>
      </c>
      <c r="E825" s="162">
        <v>102986.58</v>
      </c>
      <c r="F825" s="162">
        <v>0</v>
      </c>
    </row>
    <row r="826" spans="3:6">
      <c r="C826" s="65" t="s">
        <v>1051</v>
      </c>
      <c r="D826" s="162">
        <v>646004</v>
      </c>
      <c r="E826" s="162">
        <v>0</v>
      </c>
      <c r="F826" s="162">
        <v>0</v>
      </c>
    </row>
    <row r="827" spans="3:6">
      <c r="C827" s="65" t="s">
        <v>1052</v>
      </c>
      <c r="D827" s="162">
        <v>18779624</v>
      </c>
      <c r="E827" s="162">
        <v>21539414</v>
      </c>
      <c r="F827" s="162">
        <v>0</v>
      </c>
    </row>
    <row r="828" spans="3:6">
      <c r="C828" s="65" t="s">
        <v>1053</v>
      </c>
      <c r="D828" s="162">
        <v>7786208</v>
      </c>
      <c r="E828" s="162">
        <v>0</v>
      </c>
      <c r="F828" s="162">
        <v>0</v>
      </c>
    </row>
    <row r="829" spans="3:6">
      <c r="C829" s="65" t="s">
        <v>1054</v>
      </c>
      <c r="D829" s="162">
        <v>44144214</v>
      </c>
      <c r="E829" s="162">
        <v>31700475</v>
      </c>
      <c r="F829" s="162">
        <v>26376733.190000001</v>
      </c>
    </row>
    <row r="830" spans="3:6">
      <c r="C830" s="65" t="s">
        <v>1055</v>
      </c>
      <c r="D830" s="162">
        <v>232118496</v>
      </c>
      <c r="E830" s="162">
        <v>205967387</v>
      </c>
      <c r="F830" s="162">
        <v>202898711.36999997</v>
      </c>
    </row>
    <row r="831" spans="3:6">
      <c r="C831" s="65" t="s">
        <v>1056</v>
      </c>
      <c r="D831" s="162">
        <v>12982145</v>
      </c>
      <c r="E831" s="162">
        <v>12982145</v>
      </c>
      <c r="F831" s="162">
        <v>0</v>
      </c>
    </row>
    <row r="832" spans="3:6">
      <c r="C832" s="65" t="s">
        <v>1057</v>
      </c>
      <c r="D832" s="162">
        <v>78356061</v>
      </c>
      <c r="E832" s="162">
        <v>66039509</v>
      </c>
      <c r="F832" s="162">
        <v>62513299.289999999</v>
      </c>
    </row>
    <row r="833" spans="3:6">
      <c r="C833" s="118" t="s">
        <v>327</v>
      </c>
      <c r="D833" s="162">
        <v>15596660</v>
      </c>
      <c r="E833" s="162">
        <v>19821042.43</v>
      </c>
      <c r="F833" s="162">
        <v>7547787.5099999998</v>
      </c>
    </row>
    <row r="834" spans="3:6">
      <c r="C834" s="65" t="s">
        <v>1058</v>
      </c>
      <c r="D834" s="162">
        <v>15596660</v>
      </c>
      <c r="E834" s="162">
        <v>3000000</v>
      </c>
      <c r="F834" s="162">
        <v>0</v>
      </c>
    </row>
    <row r="835" spans="3:6">
      <c r="C835" s="65" t="s">
        <v>1059</v>
      </c>
      <c r="D835" s="162">
        <v>0</v>
      </c>
      <c r="E835" s="162">
        <v>16821042.43</v>
      </c>
      <c r="F835" s="162">
        <v>7547787.5099999998</v>
      </c>
    </row>
    <row r="836" spans="3:6">
      <c r="C836" s="118" t="s">
        <v>335</v>
      </c>
      <c r="D836" s="162">
        <v>24465106</v>
      </c>
      <c r="E836" s="162">
        <v>9177622</v>
      </c>
      <c r="F836" s="162">
        <v>0</v>
      </c>
    </row>
    <row r="837" spans="3:6">
      <c r="C837" s="65" t="s">
        <v>440</v>
      </c>
      <c r="D837" s="162">
        <v>24465106</v>
      </c>
      <c r="E837" s="162">
        <v>9177622</v>
      </c>
      <c r="F837" s="162">
        <v>0</v>
      </c>
    </row>
    <row r="838" spans="3:6">
      <c r="C838" s="160" t="s">
        <v>347</v>
      </c>
      <c r="D838" s="161">
        <v>1705111399</v>
      </c>
      <c r="E838" s="161">
        <v>1657844527.6300001</v>
      </c>
      <c r="F838" s="161">
        <v>1014006304.74</v>
      </c>
    </row>
    <row r="839" spans="3:6">
      <c r="C839" s="118" t="s">
        <v>326</v>
      </c>
      <c r="D839" s="162">
        <v>1268788349</v>
      </c>
      <c r="E839" s="162">
        <v>1269838501.9400001</v>
      </c>
      <c r="F839" s="162">
        <v>777177058.64999998</v>
      </c>
    </row>
    <row r="840" spans="3:6">
      <c r="C840" s="65" t="s">
        <v>1060</v>
      </c>
      <c r="D840" s="162">
        <v>1573587</v>
      </c>
      <c r="E840" s="162">
        <v>1142918</v>
      </c>
      <c r="F840" s="162">
        <v>0</v>
      </c>
    </row>
    <row r="841" spans="3:6">
      <c r="C841" s="65" t="s">
        <v>1061</v>
      </c>
      <c r="D841" s="162">
        <v>0</v>
      </c>
      <c r="E841" s="162">
        <v>36499659.460000001</v>
      </c>
      <c r="F841" s="162">
        <v>7834561.0800000001</v>
      </c>
    </row>
    <row r="842" spans="3:6">
      <c r="C842" s="65" t="s">
        <v>1062</v>
      </c>
      <c r="D842" s="162">
        <v>22400000</v>
      </c>
      <c r="E842" s="162">
        <v>28002000</v>
      </c>
      <c r="F842" s="162">
        <v>13647698.949999999</v>
      </c>
    </row>
    <row r="843" spans="3:6">
      <c r="C843" s="65" t="s">
        <v>1063</v>
      </c>
      <c r="D843" s="162">
        <v>2413329</v>
      </c>
      <c r="E843" s="162">
        <v>1767325</v>
      </c>
      <c r="F843" s="162">
        <v>0</v>
      </c>
    </row>
    <row r="844" spans="3:6">
      <c r="C844" s="65" t="s">
        <v>1064</v>
      </c>
      <c r="D844" s="162">
        <v>1301004</v>
      </c>
      <c r="E844" s="162">
        <v>1085669</v>
      </c>
      <c r="F844" s="162">
        <v>0</v>
      </c>
    </row>
    <row r="845" spans="3:6">
      <c r="C845" s="65" t="s">
        <v>1065</v>
      </c>
      <c r="D845" s="162">
        <v>0</v>
      </c>
      <c r="E845" s="162">
        <v>28677730</v>
      </c>
      <c r="F845" s="162">
        <v>16165338.41</v>
      </c>
    </row>
    <row r="846" spans="3:6">
      <c r="C846" s="65" t="s">
        <v>1066</v>
      </c>
      <c r="D846" s="162">
        <v>2413329</v>
      </c>
      <c r="E846" s="162">
        <v>1767325</v>
      </c>
      <c r="F846" s="162">
        <v>0</v>
      </c>
    </row>
    <row r="847" spans="3:6">
      <c r="C847" s="65" t="s">
        <v>1067</v>
      </c>
      <c r="D847" s="162">
        <v>87233939</v>
      </c>
      <c r="E847" s="162">
        <v>71707570</v>
      </c>
      <c r="F847" s="162">
        <v>0</v>
      </c>
    </row>
    <row r="848" spans="3:6">
      <c r="C848" s="65" t="s">
        <v>1890</v>
      </c>
      <c r="D848" s="162">
        <v>0</v>
      </c>
      <c r="E848" s="162">
        <v>51959731.030000001</v>
      </c>
      <c r="F848" s="162">
        <v>0</v>
      </c>
    </row>
    <row r="849" spans="3:6">
      <c r="C849" s="65" t="s">
        <v>1068</v>
      </c>
      <c r="D849" s="162">
        <v>7995818</v>
      </c>
      <c r="E849" s="162">
        <v>0</v>
      </c>
      <c r="F849" s="162">
        <v>0</v>
      </c>
    </row>
    <row r="850" spans="3:6">
      <c r="C850" s="65" t="s">
        <v>1069</v>
      </c>
      <c r="D850" s="162">
        <v>2654072</v>
      </c>
      <c r="E850" s="162">
        <v>2008068</v>
      </c>
      <c r="F850" s="162">
        <v>0</v>
      </c>
    </row>
    <row r="851" spans="3:6">
      <c r="C851" s="65" t="s">
        <v>1070</v>
      </c>
      <c r="D851" s="162">
        <v>2654072</v>
      </c>
      <c r="E851" s="162">
        <v>2008068</v>
      </c>
      <c r="F851" s="162">
        <v>0</v>
      </c>
    </row>
    <row r="852" spans="3:6">
      <c r="C852" s="65" t="s">
        <v>1071</v>
      </c>
      <c r="D852" s="162">
        <v>178414777</v>
      </c>
      <c r="E852" s="162">
        <v>0</v>
      </c>
      <c r="F852" s="162">
        <v>0</v>
      </c>
    </row>
    <row r="853" spans="3:6">
      <c r="C853" s="65" t="s">
        <v>1072</v>
      </c>
      <c r="D853" s="162">
        <v>2654072</v>
      </c>
      <c r="E853" s="162">
        <v>2008068</v>
      </c>
      <c r="F853" s="162">
        <v>0</v>
      </c>
    </row>
    <row r="854" spans="3:6">
      <c r="C854" s="65" t="s">
        <v>1073</v>
      </c>
      <c r="D854" s="162">
        <v>1865003</v>
      </c>
      <c r="E854" s="162">
        <v>1434334</v>
      </c>
      <c r="F854" s="162">
        <v>0</v>
      </c>
    </row>
    <row r="855" spans="3:6">
      <c r="C855" s="65" t="s">
        <v>1074</v>
      </c>
      <c r="D855" s="162">
        <v>6083027</v>
      </c>
      <c r="E855" s="162">
        <v>4360350</v>
      </c>
      <c r="F855" s="162">
        <v>0</v>
      </c>
    </row>
    <row r="856" spans="3:6">
      <c r="C856" s="65" t="s">
        <v>1075</v>
      </c>
      <c r="D856" s="162">
        <v>3261638</v>
      </c>
      <c r="E856" s="162">
        <v>1826688</v>
      </c>
      <c r="F856" s="162">
        <v>0</v>
      </c>
    </row>
    <row r="857" spans="3:6">
      <c r="C857" s="65" t="s">
        <v>1076</v>
      </c>
      <c r="D857" s="162">
        <v>3560142</v>
      </c>
      <c r="E857" s="162">
        <v>2483469</v>
      </c>
      <c r="F857" s="162">
        <v>1111618.3999999999</v>
      </c>
    </row>
    <row r="858" spans="3:6">
      <c r="C858" s="65" t="s">
        <v>1077</v>
      </c>
      <c r="D858" s="162">
        <v>3532376</v>
      </c>
      <c r="E858" s="162">
        <v>2240368</v>
      </c>
      <c r="F858" s="162">
        <v>0</v>
      </c>
    </row>
    <row r="859" spans="3:6">
      <c r="C859" s="65" t="s">
        <v>1078</v>
      </c>
      <c r="D859" s="162">
        <v>0</v>
      </c>
      <c r="E859" s="162">
        <v>24212656</v>
      </c>
      <c r="F859" s="162">
        <v>21328058.879999999</v>
      </c>
    </row>
    <row r="860" spans="3:6">
      <c r="C860" s="65" t="s">
        <v>1079</v>
      </c>
      <c r="D860" s="162">
        <v>4016874</v>
      </c>
      <c r="E860" s="162">
        <v>1859831</v>
      </c>
      <c r="F860" s="162">
        <v>0</v>
      </c>
    </row>
    <row r="861" spans="3:6">
      <c r="C861" s="65" t="s">
        <v>1080</v>
      </c>
      <c r="D861" s="162">
        <v>3443139</v>
      </c>
      <c r="E861" s="162">
        <v>2581801</v>
      </c>
      <c r="F861" s="162">
        <v>0</v>
      </c>
    </row>
    <row r="862" spans="3:6">
      <c r="C862" s="65" t="s">
        <v>1081</v>
      </c>
      <c r="D862" s="162">
        <v>2954072</v>
      </c>
      <c r="E862" s="162">
        <v>2308068</v>
      </c>
      <c r="F862" s="162">
        <v>0</v>
      </c>
    </row>
    <row r="863" spans="3:6">
      <c r="C863" s="65" t="s">
        <v>1960</v>
      </c>
      <c r="D863" s="162">
        <v>0</v>
      </c>
      <c r="E863" s="162">
        <v>31000000</v>
      </c>
      <c r="F863" s="162">
        <v>0</v>
      </c>
    </row>
    <row r="864" spans="3:6">
      <c r="C864" s="65" t="s">
        <v>1082</v>
      </c>
      <c r="D864" s="162">
        <v>28000000</v>
      </c>
      <c r="E864" s="162">
        <v>96932870</v>
      </c>
      <c r="F864" s="162">
        <v>71516528.650000006</v>
      </c>
    </row>
    <row r="865" spans="3:6">
      <c r="C865" s="65" t="s">
        <v>1083</v>
      </c>
      <c r="D865" s="162">
        <v>11218697</v>
      </c>
      <c r="E865" s="162">
        <v>718697</v>
      </c>
      <c r="F865" s="162">
        <v>0</v>
      </c>
    </row>
    <row r="866" spans="3:6">
      <c r="C866" s="65" t="s">
        <v>1084</v>
      </c>
      <c r="D866" s="162">
        <v>10000000</v>
      </c>
      <c r="E866" s="162">
        <v>10000000</v>
      </c>
      <c r="F866" s="162">
        <v>10000000</v>
      </c>
    </row>
    <row r="867" spans="3:6">
      <c r="C867" s="65" t="s">
        <v>1085</v>
      </c>
      <c r="D867" s="162">
        <v>49169329</v>
      </c>
      <c r="E867" s="162">
        <v>39227424</v>
      </c>
      <c r="F867" s="162">
        <v>39227421.579999998</v>
      </c>
    </row>
    <row r="868" spans="3:6">
      <c r="C868" s="65" t="s">
        <v>1086</v>
      </c>
      <c r="D868" s="162">
        <v>87144574</v>
      </c>
      <c r="E868" s="162">
        <v>86299205</v>
      </c>
      <c r="F868" s="162">
        <v>62687049.5</v>
      </c>
    </row>
    <row r="869" spans="3:6">
      <c r="C869" s="65" t="s">
        <v>1087</v>
      </c>
      <c r="D869" s="162">
        <v>1301843</v>
      </c>
      <c r="E869" s="162">
        <v>1301843</v>
      </c>
      <c r="F869" s="162">
        <v>0</v>
      </c>
    </row>
    <row r="870" spans="3:6">
      <c r="C870" s="65" t="s">
        <v>1088</v>
      </c>
      <c r="D870" s="162">
        <v>15000000</v>
      </c>
      <c r="E870" s="162">
        <v>8000000</v>
      </c>
      <c r="F870" s="162">
        <v>8000000</v>
      </c>
    </row>
    <row r="871" spans="3:6">
      <c r="C871" s="65" t="s">
        <v>1089</v>
      </c>
      <c r="D871" s="162">
        <v>7570295</v>
      </c>
      <c r="E871" s="162">
        <v>0</v>
      </c>
      <c r="F871" s="162">
        <v>0</v>
      </c>
    </row>
    <row r="872" spans="3:6">
      <c r="C872" s="65" t="s">
        <v>1090</v>
      </c>
      <c r="D872" s="162">
        <v>5000000</v>
      </c>
      <c r="E872" s="162">
        <v>5000000</v>
      </c>
      <c r="F872" s="162">
        <v>0</v>
      </c>
    </row>
    <row r="873" spans="3:6">
      <c r="C873" s="65" t="s">
        <v>1891</v>
      </c>
      <c r="D873" s="162">
        <v>0</v>
      </c>
      <c r="E873" s="162">
        <v>5000000</v>
      </c>
      <c r="F873" s="162">
        <v>0</v>
      </c>
    </row>
    <row r="874" spans="3:6">
      <c r="C874" s="65" t="s">
        <v>1091</v>
      </c>
      <c r="D874" s="162">
        <v>12408251</v>
      </c>
      <c r="E874" s="162">
        <v>6171903</v>
      </c>
      <c r="F874" s="162">
        <v>6171903</v>
      </c>
    </row>
    <row r="875" spans="3:6">
      <c r="C875" s="65" t="s">
        <v>1092</v>
      </c>
      <c r="D875" s="162">
        <v>12372948</v>
      </c>
      <c r="E875" s="162">
        <v>0</v>
      </c>
      <c r="F875" s="162">
        <v>0</v>
      </c>
    </row>
    <row r="876" spans="3:6">
      <c r="C876" s="65" t="s">
        <v>1093</v>
      </c>
      <c r="D876" s="162">
        <v>52524374</v>
      </c>
      <c r="E876" s="162">
        <v>15009750</v>
      </c>
      <c r="F876" s="162">
        <v>15000000</v>
      </c>
    </row>
    <row r="877" spans="3:6">
      <c r="C877" s="65" t="s">
        <v>1094</v>
      </c>
      <c r="D877" s="162">
        <v>28764263</v>
      </c>
      <c r="E877" s="162">
        <v>26919909</v>
      </c>
      <c r="F877" s="162">
        <v>26919909</v>
      </c>
    </row>
    <row r="878" spans="3:6">
      <c r="C878" s="65" t="s">
        <v>1095</v>
      </c>
      <c r="D878" s="162">
        <v>43624733</v>
      </c>
      <c r="E878" s="162">
        <v>42767859</v>
      </c>
      <c r="F878" s="162">
        <v>42767606.369999997</v>
      </c>
    </row>
    <row r="879" spans="3:6">
      <c r="C879" s="65" t="s">
        <v>1096</v>
      </c>
      <c r="D879" s="162">
        <v>62964489</v>
      </c>
      <c r="E879" s="162">
        <v>60550883</v>
      </c>
      <c r="F879" s="162">
        <v>60400000</v>
      </c>
    </row>
    <row r="880" spans="3:6">
      <c r="C880" s="65" t="s">
        <v>1097</v>
      </c>
      <c r="D880" s="162">
        <v>10000000</v>
      </c>
      <c r="E880" s="162">
        <v>14219487</v>
      </c>
      <c r="F880" s="162">
        <v>12118483.33</v>
      </c>
    </row>
    <row r="881" spans="3:6">
      <c r="C881" s="65" t="s">
        <v>1098</v>
      </c>
      <c r="D881" s="162">
        <v>40269532</v>
      </c>
      <c r="E881" s="162">
        <v>36150000</v>
      </c>
      <c r="F881" s="162">
        <v>36149999.009999998</v>
      </c>
    </row>
    <row r="882" spans="3:6">
      <c r="C882" s="65" t="s">
        <v>1099</v>
      </c>
      <c r="D882" s="162">
        <v>13983297</v>
      </c>
      <c r="E882" s="162">
        <v>6703631</v>
      </c>
      <c r="F882" s="162">
        <v>6700000</v>
      </c>
    </row>
    <row r="883" spans="3:6">
      <c r="C883" s="65" t="s">
        <v>1100</v>
      </c>
      <c r="D883" s="162">
        <v>52947752</v>
      </c>
      <c r="E883" s="162">
        <v>49028668</v>
      </c>
      <c r="F883" s="162">
        <v>48862306.789999999</v>
      </c>
    </row>
    <row r="884" spans="3:6">
      <c r="C884" s="65" t="s">
        <v>1101</v>
      </c>
      <c r="D884" s="162">
        <v>5000000</v>
      </c>
      <c r="E884" s="162">
        <v>5000000</v>
      </c>
      <c r="F884" s="162">
        <v>0</v>
      </c>
    </row>
    <row r="885" spans="3:6">
      <c r="C885" s="65" t="s">
        <v>1102</v>
      </c>
      <c r="D885" s="162">
        <v>10000000</v>
      </c>
      <c r="E885" s="162">
        <v>3277024</v>
      </c>
      <c r="F885" s="162">
        <v>0</v>
      </c>
    </row>
    <row r="886" spans="3:6">
      <c r="C886" s="65" t="s">
        <v>1103</v>
      </c>
      <c r="D886" s="162">
        <v>74863554</v>
      </c>
      <c r="E886" s="162">
        <v>60398984.780000001</v>
      </c>
      <c r="F886" s="162">
        <v>60398984.780000001</v>
      </c>
    </row>
    <row r="887" spans="3:6">
      <c r="C887" s="65" t="s">
        <v>1104</v>
      </c>
      <c r="D887" s="162">
        <v>10000000</v>
      </c>
      <c r="E887" s="162">
        <v>4110323</v>
      </c>
      <c r="F887" s="162">
        <v>0</v>
      </c>
    </row>
    <row r="888" spans="3:6">
      <c r="C888" s="65" t="s">
        <v>1105</v>
      </c>
      <c r="D888" s="162">
        <v>0</v>
      </c>
      <c r="E888" s="162">
        <v>259129</v>
      </c>
      <c r="F888" s="162">
        <v>0</v>
      </c>
    </row>
    <row r="889" spans="3:6">
      <c r="C889" s="65" t="s">
        <v>1106</v>
      </c>
      <c r="D889" s="162">
        <v>9638950</v>
      </c>
      <c r="E889" s="162">
        <v>8084210.6500000004</v>
      </c>
      <c r="F889" s="162">
        <v>6481411.7999999998</v>
      </c>
    </row>
    <row r="890" spans="3:6">
      <c r="C890" s="65" t="s">
        <v>1107</v>
      </c>
      <c r="D890" s="162">
        <v>0</v>
      </c>
      <c r="E890" s="162">
        <v>4079607.77</v>
      </c>
      <c r="F890" s="162">
        <v>2932984.93</v>
      </c>
    </row>
    <row r="891" spans="3:6">
      <c r="C891" s="65" t="s">
        <v>1108</v>
      </c>
      <c r="D891" s="162">
        <v>132021221</v>
      </c>
      <c r="E891" s="162">
        <v>109442099.75</v>
      </c>
      <c r="F891" s="162">
        <v>105971647.42999999</v>
      </c>
    </row>
    <row r="892" spans="3:6">
      <c r="C892" s="65" t="s">
        <v>1109</v>
      </c>
      <c r="D892" s="162">
        <v>36637165</v>
      </c>
      <c r="E892" s="162">
        <v>171364273.5</v>
      </c>
      <c r="F892" s="162">
        <v>34364272.32</v>
      </c>
    </row>
    <row r="893" spans="3:6">
      <c r="C893" s="65" t="s">
        <v>1110</v>
      </c>
      <c r="D893" s="162">
        <v>64931847</v>
      </c>
      <c r="E893" s="162">
        <v>54310947</v>
      </c>
      <c r="F893" s="162">
        <v>48154238.109999999</v>
      </c>
    </row>
    <row r="894" spans="3:6">
      <c r="C894" s="65" t="s">
        <v>1111</v>
      </c>
      <c r="D894" s="162">
        <v>39433378</v>
      </c>
      <c r="E894" s="162">
        <v>35425159</v>
      </c>
      <c r="F894" s="162">
        <v>12265036.33</v>
      </c>
    </row>
    <row r="895" spans="3:6">
      <c r="C895" s="65" t="s">
        <v>1112</v>
      </c>
      <c r="D895" s="162">
        <v>1573587</v>
      </c>
      <c r="E895" s="162">
        <v>1142918</v>
      </c>
      <c r="F895" s="162">
        <v>0</v>
      </c>
    </row>
    <row r="896" spans="3:6">
      <c r="C896" s="118" t="s">
        <v>327</v>
      </c>
      <c r="D896" s="162">
        <v>436323050</v>
      </c>
      <c r="E896" s="162">
        <v>344652640.69</v>
      </c>
      <c r="F896" s="162">
        <v>196475864.77000001</v>
      </c>
    </row>
    <row r="897" spans="3:6">
      <c r="C897" s="65" t="s">
        <v>1113</v>
      </c>
      <c r="D897" s="162">
        <v>0</v>
      </c>
      <c r="E897" s="162">
        <v>120000000</v>
      </c>
      <c r="F897" s="162">
        <v>69233039</v>
      </c>
    </row>
    <row r="898" spans="3:6">
      <c r="C898" s="65" t="s">
        <v>1078</v>
      </c>
      <c r="D898" s="162">
        <v>0</v>
      </c>
      <c r="E898" s="162">
        <v>728000</v>
      </c>
      <c r="F898" s="162">
        <v>0</v>
      </c>
    </row>
    <row r="899" spans="3:6">
      <c r="C899" s="65" t="s">
        <v>1114</v>
      </c>
      <c r="D899" s="162">
        <v>4035043</v>
      </c>
      <c r="E899" s="162">
        <v>12106043</v>
      </c>
      <c r="F899" s="162">
        <v>3950040.09</v>
      </c>
    </row>
    <row r="900" spans="3:6">
      <c r="C900" s="65" t="s">
        <v>1115</v>
      </c>
      <c r="D900" s="162">
        <v>318622007</v>
      </c>
      <c r="E900" s="162">
        <v>0</v>
      </c>
      <c r="F900" s="162">
        <v>0</v>
      </c>
    </row>
    <row r="901" spans="3:6">
      <c r="C901" s="65" t="s">
        <v>1116</v>
      </c>
      <c r="D901" s="162">
        <v>0</v>
      </c>
      <c r="E901" s="162">
        <v>44000000</v>
      </c>
      <c r="F901" s="162">
        <v>25441553.899999999</v>
      </c>
    </row>
    <row r="902" spans="3:6">
      <c r="C902" s="65" t="s">
        <v>1117</v>
      </c>
      <c r="D902" s="162">
        <v>17665999</v>
      </c>
      <c r="E902" s="162">
        <v>27665999</v>
      </c>
      <c r="F902" s="162">
        <v>21614584.890000001</v>
      </c>
    </row>
    <row r="903" spans="3:6">
      <c r="C903" s="65" t="s">
        <v>1118</v>
      </c>
      <c r="D903" s="162">
        <v>96000001</v>
      </c>
      <c r="E903" s="162">
        <v>96000001</v>
      </c>
      <c r="F903" s="162">
        <v>76236646.890000001</v>
      </c>
    </row>
    <row r="904" spans="3:6">
      <c r="C904" s="65" t="s">
        <v>1119</v>
      </c>
      <c r="D904" s="162">
        <v>0</v>
      </c>
      <c r="E904" s="162">
        <v>44152597.689999998</v>
      </c>
      <c r="F904" s="162">
        <v>0</v>
      </c>
    </row>
    <row r="905" spans="3:6">
      <c r="C905" s="118" t="s">
        <v>329</v>
      </c>
      <c r="D905" s="162">
        <v>0</v>
      </c>
      <c r="E905" s="162">
        <v>43353385</v>
      </c>
      <c r="F905" s="162">
        <v>40353381.32</v>
      </c>
    </row>
    <row r="906" spans="3:6">
      <c r="C906" s="65" t="s">
        <v>1091</v>
      </c>
      <c r="D906" s="162">
        <v>0</v>
      </c>
      <c r="E906" s="162">
        <v>3000000</v>
      </c>
      <c r="F906" s="162">
        <v>0</v>
      </c>
    </row>
    <row r="907" spans="3:6">
      <c r="C907" s="65" t="s">
        <v>1109</v>
      </c>
      <c r="D907" s="162">
        <v>0</v>
      </c>
      <c r="E907" s="162">
        <v>40353385</v>
      </c>
      <c r="F907" s="162">
        <v>40353381.32</v>
      </c>
    </row>
    <row r="908" spans="3:6">
      <c r="C908" s="160" t="s">
        <v>348</v>
      </c>
      <c r="D908" s="161">
        <v>438639614</v>
      </c>
      <c r="E908" s="161">
        <v>383214387.35000002</v>
      </c>
      <c r="F908" s="161">
        <v>282004988.22000003</v>
      </c>
    </row>
    <row r="909" spans="3:6">
      <c r="C909" s="118" t="s">
        <v>326</v>
      </c>
      <c r="D909" s="162">
        <v>426139614</v>
      </c>
      <c r="E909" s="162">
        <v>370714387.35000002</v>
      </c>
      <c r="F909" s="162">
        <v>273309019.04000002</v>
      </c>
    </row>
    <row r="910" spans="3:6">
      <c r="C910" s="65" t="s">
        <v>1120</v>
      </c>
      <c r="D910" s="162">
        <v>2025413</v>
      </c>
      <c r="E910" s="162">
        <v>110352</v>
      </c>
      <c r="F910" s="162">
        <v>0</v>
      </c>
    </row>
    <row r="911" spans="3:6">
      <c r="C911" s="65" t="s">
        <v>1121</v>
      </c>
      <c r="D911" s="162">
        <v>2686980</v>
      </c>
      <c r="E911" s="162">
        <v>1977316.05</v>
      </c>
      <c r="F911" s="162">
        <v>0</v>
      </c>
    </row>
    <row r="912" spans="3:6">
      <c r="C912" s="65" t="s">
        <v>1122</v>
      </c>
      <c r="D912" s="162">
        <v>0</v>
      </c>
      <c r="E912" s="162">
        <v>90000000</v>
      </c>
      <c r="F912" s="162">
        <v>51903283.549999997</v>
      </c>
    </row>
    <row r="913" spans="3:6">
      <c r="C913" s="65" t="s">
        <v>1123</v>
      </c>
      <c r="D913" s="162">
        <v>215335</v>
      </c>
      <c r="E913" s="162">
        <v>0</v>
      </c>
      <c r="F913" s="162">
        <v>0</v>
      </c>
    </row>
    <row r="914" spans="3:6">
      <c r="C914" s="65" t="s">
        <v>1124</v>
      </c>
      <c r="D914" s="162">
        <v>1250434</v>
      </c>
      <c r="E914" s="162">
        <v>39863</v>
      </c>
      <c r="F914" s="162">
        <v>0</v>
      </c>
    </row>
    <row r="915" spans="3:6">
      <c r="C915" s="65" t="s">
        <v>1125</v>
      </c>
      <c r="D915" s="162">
        <v>12500000</v>
      </c>
      <c r="E915" s="162">
        <v>12500000</v>
      </c>
      <c r="F915" s="162">
        <v>7264914.5899999999</v>
      </c>
    </row>
    <row r="916" spans="3:6">
      <c r="C916" s="65" t="s">
        <v>1126</v>
      </c>
      <c r="D916" s="162">
        <v>35366240</v>
      </c>
      <c r="E916" s="162">
        <v>7083663</v>
      </c>
      <c r="F916" s="162">
        <v>2312206.5099999998</v>
      </c>
    </row>
    <row r="917" spans="3:6">
      <c r="C917" s="65" t="s">
        <v>1127</v>
      </c>
      <c r="D917" s="162">
        <v>18949611</v>
      </c>
      <c r="E917" s="162">
        <v>8109496</v>
      </c>
      <c r="F917" s="162">
        <v>2412116.5499999998</v>
      </c>
    </row>
    <row r="918" spans="3:6">
      <c r="C918" s="65" t="s">
        <v>1128</v>
      </c>
      <c r="D918" s="162">
        <v>2177274</v>
      </c>
      <c r="E918" s="162">
        <v>107189</v>
      </c>
      <c r="F918" s="162">
        <v>0</v>
      </c>
    </row>
    <row r="919" spans="3:6">
      <c r="C919" s="65" t="s">
        <v>1129</v>
      </c>
      <c r="D919" s="162">
        <v>881280</v>
      </c>
      <c r="E919" s="162">
        <v>103641</v>
      </c>
      <c r="F919" s="162">
        <v>0</v>
      </c>
    </row>
    <row r="920" spans="3:6">
      <c r="C920" s="65" t="s">
        <v>1130</v>
      </c>
      <c r="D920" s="162">
        <v>64029667</v>
      </c>
      <c r="E920" s="162">
        <v>48566228</v>
      </c>
      <c r="F920" s="162">
        <v>48507787</v>
      </c>
    </row>
    <row r="921" spans="3:6">
      <c r="C921" s="65" t="s">
        <v>1131</v>
      </c>
      <c r="D921" s="162">
        <v>2177274</v>
      </c>
      <c r="E921" s="162">
        <v>107189</v>
      </c>
      <c r="F921" s="162">
        <v>0</v>
      </c>
    </row>
    <row r="922" spans="3:6">
      <c r="C922" s="65" t="s">
        <v>1132</v>
      </c>
      <c r="D922" s="162">
        <v>2177274</v>
      </c>
      <c r="E922" s="162">
        <v>1531270</v>
      </c>
      <c r="F922" s="162">
        <v>0</v>
      </c>
    </row>
    <row r="923" spans="3:6">
      <c r="C923" s="65" t="s">
        <v>1133</v>
      </c>
      <c r="D923" s="162">
        <v>1283065</v>
      </c>
      <c r="E923" s="162">
        <v>153298</v>
      </c>
      <c r="F923" s="162">
        <v>42638.400000000001</v>
      </c>
    </row>
    <row r="924" spans="3:6">
      <c r="C924" s="65" t="s">
        <v>1134</v>
      </c>
      <c r="D924" s="162">
        <v>1283065</v>
      </c>
      <c r="E924" s="162">
        <v>106298</v>
      </c>
      <c r="F924" s="162">
        <v>42638.400000000001</v>
      </c>
    </row>
    <row r="925" spans="3:6">
      <c r="C925" s="65" t="s">
        <v>1135</v>
      </c>
      <c r="D925" s="162">
        <v>855982</v>
      </c>
      <c r="E925" s="162">
        <v>292146</v>
      </c>
      <c r="F925" s="162">
        <v>229716.84</v>
      </c>
    </row>
    <row r="926" spans="3:6">
      <c r="C926" s="65" t="s">
        <v>1136</v>
      </c>
      <c r="D926" s="162">
        <v>5000000</v>
      </c>
      <c r="E926" s="162">
        <v>2500000</v>
      </c>
      <c r="F926" s="162">
        <v>0</v>
      </c>
    </row>
    <row r="927" spans="3:6">
      <c r="C927" s="65" t="s">
        <v>1137</v>
      </c>
      <c r="D927" s="162">
        <v>11615952</v>
      </c>
      <c r="E927" s="162">
        <v>11615952</v>
      </c>
      <c r="F927" s="162">
        <v>3822977.92</v>
      </c>
    </row>
    <row r="928" spans="3:6">
      <c r="C928" s="65" t="s">
        <v>1138</v>
      </c>
      <c r="D928" s="162">
        <v>30979808</v>
      </c>
      <c r="E928" s="162">
        <v>26906665</v>
      </c>
      <c r="F928" s="162">
        <v>26906665</v>
      </c>
    </row>
    <row r="929" spans="3:6">
      <c r="C929" s="65" t="s">
        <v>1139</v>
      </c>
      <c r="D929" s="162">
        <v>1466974</v>
      </c>
      <c r="E929" s="162">
        <v>0</v>
      </c>
      <c r="F929" s="162">
        <v>0</v>
      </c>
    </row>
    <row r="930" spans="3:6">
      <c r="C930" s="65" t="s">
        <v>1892</v>
      </c>
      <c r="D930" s="162">
        <v>0</v>
      </c>
      <c r="E930" s="162">
        <v>4762189</v>
      </c>
      <c r="F930" s="162">
        <v>0</v>
      </c>
    </row>
    <row r="931" spans="3:6">
      <c r="C931" s="65" t="s">
        <v>1140</v>
      </c>
      <c r="D931" s="162">
        <v>38020348</v>
      </c>
      <c r="E931" s="162">
        <v>38020348</v>
      </c>
      <c r="F931" s="162">
        <v>35819568.670000002</v>
      </c>
    </row>
    <row r="932" spans="3:6">
      <c r="C932" s="65" t="s">
        <v>1141</v>
      </c>
      <c r="D932" s="162">
        <v>10000000</v>
      </c>
      <c r="E932" s="162">
        <v>10000000</v>
      </c>
      <c r="F932" s="162">
        <v>10000000</v>
      </c>
    </row>
    <row r="933" spans="3:6">
      <c r="C933" s="65" t="s">
        <v>1142</v>
      </c>
      <c r="D933" s="162">
        <v>22611444</v>
      </c>
      <c r="E933" s="162">
        <v>21362498</v>
      </c>
      <c r="F933" s="162">
        <v>20463874.920000002</v>
      </c>
    </row>
    <row r="934" spans="3:6">
      <c r="C934" s="65" t="s">
        <v>1143</v>
      </c>
      <c r="D934" s="162">
        <v>22817684</v>
      </c>
      <c r="E934" s="162">
        <v>0</v>
      </c>
      <c r="F934" s="162">
        <v>0</v>
      </c>
    </row>
    <row r="935" spans="3:6">
      <c r="C935" s="65" t="s">
        <v>1144</v>
      </c>
      <c r="D935" s="162">
        <v>7348649</v>
      </c>
      <c r="E935" s="162">
        <v>103770.08</v>
      </c>
      <c r="F935" s="162">
        <v>0</v>
      </c>
    </row>
    <row r="936" spans="3:6">
      <c r="C936" s="65" t="s">
        <v>1145</v>
      </c>
      <c r="D936" s="162">
        <v>5098639</v>
      </c>
      <c r="E936" s="162">
        <v>102549.22</v>
      </c>
      <c r="F936" s="162">
        <v>0</v>
      </c>
    </row>
    <row r="937" spans="3:6">
      <c r="C937" s="65" t="s">
        <v>1146</v>
      </c>
      <c r="D937" s="162">
        <v>10939016</v>
      </c>
      <c r="E937" s="162">
        <v>3985332</v>
      </c>
      <c r="F937" s="162">
        <v>0</v>
      </c>
    </row>
    <row r="938" spans="3:6">
      <c r="C938" s="65" t="s">
        <v>1147</v>
      </c>
      <c r="D938" s="162">
        <v>5000000</v>
      </c>
      <c r="E938" s="162">
        <v>500000</v>
      </c>
      <c r="F938" s="162">
        <v>0</v>
      </c>
    </row>
    <row r="939" spans="3:6">
      <c r="C939" s="65" t="s">
        <v>1148</v>
      </c>
      <c r="D939" s="162">
        <v>27965372</v>
      </c>
      <c r="E939" s="162">
        <v>15000000</v>
      </c>
      <c r="F939" s="162">
        <v>5135100.09</v>
      </c>
    </row>
    <row r="940" spans="3:6">
      <c r="C940" s="65" t="s">
        <v>1149</v>
      </c>
      <c r="D940" s="162">
        <v>73629686</v>
      </c>
      <c r="E940" s="162">
        <v>60641894</v>
      </c>
      <c r="F940" s="162">
        <v>58445530.600000001</v>
      </c>
    </row>
    <row r="941" spans="3:6">
      <c r="C941" s="65" t="s">
        <v>1150</v>
      </c>
      <c r="D941" s="162">
        <v>5787148</v>
      </c>
      <c r="E941" s="162">
        <v>4425241</v>
      </c>
      <c r="F941" s="162">
        <v>0</v>
      </c>
    </row>
    <row r="942" spans="3:6">
      <c r="C942" s="118" t="s">
        <v>327</v>
      </c>
      <c r="D942" s="162">
        <v>12500000</v>
      </c>
      <c r="E942" s="162">
        <v>12500000</v>
      </c>
      <c r="F942" s="162">
        <v>8695969.1799999997</v>
      </c>
    </row>
    <row r="943" spans="3:6">
      <c r="C943" s="65" t="s">
        <v>1125</v>
      </c>
      <c r="D943" s="162">
        <v>12500000</v>
      </c>
      <c r="E943" s="162">
        <v>12500000</v>
      </c>
      <c r="F943" s="162">
        <v>8695969.1799999997</v>
      </c>
    </row>
    <row r="944" spans="3:6">
      <c r="C944" s="160" t="s">
        <v>349</v>
      </c>
      <c r="D944" s="161">
        <v>859715674</v>
      </c>
      <c r="E944" s="161">
        <v>822693129.66000009</v>
      </c>
      <c r="F944" s="161">
        <v>399016679.95000011</v>
      </c>
    </row>
    <row r="945" spans="3:6">
      <c r="C945" s="118" t="s">
        <v>326</v>
      </c>
      <c r="D945" s="162">
        <v>643854280</v>
      </c>
      <c r="E945" s="162">
        <v>500190692.17000002</v>
      </c>
      <c r="F945" s="162">
        <v>287976577.18000001</v>
      </c>
    </row>
    <row r="946" spans="3:6">
      <c r="C946" s="65" t="s">
        <v>1151</v>
      </c>
      <c r="D946" s="162">
        <v>63882720</v>
      </c>
      <c r="E946" s="162">
        <v>43860257</v>
      </c>
      <c r="F946" s="162">
        <v>35329709.969999999</v>
      </c>
    </row>
    <row r="947" spans="3:6">
      <c r="C947" s="65" t="s">
        <v>1152</v>
      </c>
      <c r="D947" s="162">
        <v>95576106</v>
      </c>
      <c r="E947" s="162">
        <v>87620217</v>
      </c>
      <c r="F947" s="162">
        <v>517255.2</v>
      </c>
    </row>
    <row r="948" spans="3:6">
      <c r="C948" s="65" t="s">
        <v>1153</v>
      </c>
      <c r="D948" s="162">
        <v>29391796</v>
      </c>
      <c r="E948" s="162">
        <v>29391796</v>
      </c>
      <c r="F948" s="162">
        <v>11264490.59</v>
      </c>
    </row>
    <row r="949" spans="3:6">
      <c r="C949" s="65" t="s">
        <v>1154</v>
      </c>
      <c r="D949" s="162">
        <v>12155794</v>
      </c>
      <c r="E949" s="162">
        <v>11395504</v>
      </c>
      <c r="F949" s="162">
        <v>11395504</v>
      </c>
    </row>
    <row r="950" spans="3:6">
      <c r="C950" s="65" t="s">
        <v>1155</v>
      </c>
      <c r="D950" s="162">
        <v>127695291</v>
      </c>
      <c r="E950" s="162">
        <v>28031276</v>
      </c>
      <c r="F950" s="162">
        <v>23943955.850000001</v>
      </c>
    </row>
    <row r="951" spans="3:6">
      <c r="C951" s="65" t="s">
        <v>1156</v>
      </c>
      <c r="D951" s="162">
        <v>6115384</v>
      </c>
      <c r="E951" s="162">
        <v>5733114</v>
      </c>
      <c r="F951" s="162">
        <v>5733114</v>
      </c>
    </row>
    <row r="952" spans="3:6">
      <c r="C952" s="65" t="s">
        <v>1157</v>
      </c>
      <c r="D952" s="162">
        <v>55886222</v>
      </c>
      <c r="E952" s="162">
        <v>43430078</v>
      </c>
      <c r="F952" s="162">
        <v>43424784.450000003</v>
      </c>
    </row>
    <row r="953" spans="3:6">
      <c r="C953" s="65" t="s">
        <v>1158</v>
      </c>
      <c r="D953" s="162">
        <v>70399902</v>
      </c>
      <c r="E953" s="162">
        <v>34624321</v>
      </c>
      <c r="F953" s="162">
        <v>15234255</v>
      </c>
    </row>
    <row r="954" spans="3:6">
      <c r="C954" s="65" t="s">
        <v>1159</v>
      </c>
      <c r="D954" s="162">
        <v>4844222</v>
      </c>
      <c r="E954" s="162">
        <v>111093.14</v>
      </c>
      <c r="F954" s="162">
        <v>0</v>
      </c>
    </row>
    <row r="955" spans="3:6">
      <c r="C955" s="65" t="s">
        <v>1160</v>
      </c>
      <c r="D955" s="162">
        <v>11762183</v>
      </c>
      <c r="E955" s="162">
        <v>111162.04</v>
      </c>
      <c r="F955" s="162">
        <v>0</v>
      </c>
    </row>
    <row r="956" spans="3:6">
      <c r="C956" s="65" t="s">
        <v>1161</v>
      </c>
      <c r="D956" s="162">
        <v>6625122</v>
      </c>
      <c r="E956" s="162">
        <v>104633.77</v>
      </c>
      <c r="F956" s="162">
        <v>0</v>
      </c>
    </row>
    <row r="957" spans="3:6">
      <c r="C957" s="65" t="s">
        <v>1162</v>
      </c>
      <c r="D957" s="162">
        <v>2799546</v>
      </c>
      <c r="E957" s="162">
        <v>2368877</v>
      </c>
      <c r="F957" s="162">
        <v>0</v>
      </c>
    </row>
    <row r="958" spans="3:6">
      <c r="C958" s="65" t="s">
        <v>1163</v>
      </c>
      <c r="D958" s="162">
        <v>0</v>
      </c>
      <c r="E958" s="162">
        <v>4250103.42</v>
      </c>
      <c r="F958" s="162">
        <v>2012234.09</v>
      </c>
    </row>
    <row r="959" spans="3:6">
      <c r="C959" s="65" t="s">
        <v>1948</v>
      </c>
      <c r="D959" s="162">
        <v>0</v>
      </c>
      <c r="E959" s="162">
        <v>23283855</v>
      </c>
      <c r="F959" s="162">
        <v>12418056.07</v>
      </c>
    </row>
    <row r="960" spans="3:6">
      <c r="C960" s="65" t="s">
        <v>1164</v>
      </c>
      <c r="D960" s="162">
        <v>9446153</v>
      </c>
      <c r="E960" s="162">
        <v>8000000</v>
      </c>
      <c r="F960" s="162">
        <v>0</v>
      </c>
    </row>
    <row r="961" spans="3:6">
      <c r="C961" s="65" t="s">
        <v>1165</v>
      </c>
      <c r="D961" s="162">
        <v>36427627</v>
      </c>
      <c r="E961" s="162">
        <v>5352938</v>
      </c>
      <c r="F961" s="162">
        <v>0</v>
      </c>
    </row>
    <row r="962" spans="3:6">
      <c r="C962" s="65" t="s">
        <v>1166</v>
      </c>
      <c r="D962" s="162">
        <v>0</v>
      </c>
      <c r="E962" s="162">
        <v>44077253</v>
      </c>
      <c r="F962" s="162">
        <v>34860624.789999999</v>
      </c>
    </row>
    <row r="963" spans="3:6">
      <c r="C963" s="65" t="s">
        <v>1167</v>
      </c>
      <c r="D963" s="162">
        <v>10508708</v>
      </c>
      <c r="E963" s="162">
        <v>15002119</v>
      </c>
      <c r="F963" s="162">
        <v>0</v>
      </c>
    </row>
    <row r="964" spans="3:6">
      <c r="C964" s="65" t="s">
        <v>1168</v>
      </c>
      <c r="D964" s="162">
        <v>1500000</v>
      </c>
      <c r="E964" s="162">
        <v>15186237</v>
      </c>
      <c r="F964" s="162">
        <v>0</v>
      </c>
    </row>
    <row r="965" spans="3:6">
      <c r="C965" s="65" t="s">
        <v>1169</v>
      </c>
      <c r="D965" s="162">
        <v>2601681</v>
      </c>
      <c r="E965" s="162">
        <v>104208.6</v>
      </c>
      <c r="F965" s="162">
        <v>0</v>
      </c>
    </row>
    <row r="966" spans="3:6">
      <c r="C966" s="65" t="s">
        <v>1170</v>
      </c>
      <c r="D966" s="162">
        <v>5119151</v>
      </c>
      <c r="E966" s="162">
        <v>102980.69</v>
      </c>
      <c r="F966" s="162">
        <v>0</v>
      </c>
    </row>
    <row r="967" spans="3:6">
      <c r="C967" s="65" t="s">
        <v>1171</v>
      </c>
      <c r="D967" s="162">
        <v>5120551</v>
      </c>
      <c r="E967" s="162">
        <v>103009.51</v>
      </c>
      <c r="F967" s="162">
        <v>0</v>
      </c>
    </row>
    <row r="968" spans="3:6">
      <c r="C968" s="65" t="s">
        <v>1172</v>
      </c>
      <c r="D968" s="162">
        <v>10000000</v>
      </c>
      <c r="E968" s="162">
        <v>40000000</v>
      </c>
      <c r="F968" s="162">
        <v>39999153.5</v>
      </c>
    </row>
    <row r="969" spans="3:6">
      <c r="C969" s="65" t="s">
        <v>1173</v>
      </c>
      <c r="D969" s="162">
        <v>75996121</v>
      </c>
      <c r="E969" s="162">
        <v>57945659</v>
      </c>
      <c r="F969" s="162">
        <v>51843439.670000002</v>
      </c>
    </row>
    <row r="970" spans="3:6">
      <c r="C970" s="118" t="s">
        <v>327</v>
      </c>
      <c r="D970" s="162">
        <v>215861394</v>
      </c>
      <c r="E970" s="162">
        <v>319502437.49000001</v>
      </c>
      <c r="F970" s="162">
        <v>111040102.77000001</v>
      </c>
    </row>
    <row r="971" spans="3:6">
      <c r="C971" s="65" t="s">
        <v>1174</v>
      </c>
      <c r="D971" s="162">
        <v>92139087</v>
      </c>
      <c r="E971" s="162">
        <v>92139087</v>
      </c>
      <c r="F971" s="162">
        <v>27805105.989999998</v>
      </c>
    </row>
    <row r="972" spans="3:6">
      <c r="C972" s="65" t="s">
        <v>1175</v>
      </c>
      <c r="D972" s="162">
        <v>322307</v>
      </c>
      <c r="E972" s="162">
        <v>63009530.049999997</v>
      </c>
      <c r="F972" s="162">
        <v>25252304.960000001</v>
      </c>
    </row>
    <row r="973" spans="3:6">
      <c r="C973" s="65" t="s">
        <v>1176</v>
      </c>
      <c r="D973" s="162">
        <v>0</v>
      </c>
      <c r="E973" s="162">
        <v>9991715.5</v>
      </c>
      <c r="F973" s="162">
        <v>9991715.2200000007</v>
      </c>
    </row>
    <row r="974" spans="3:6">
      <c r="C974" s="65" t="s">
        <v>1177</v>
      </c>
      <c r="D974" s="162">
        <v>0</v>
      </c>
      <c r="E974" s="162">
        <v>9080280</v>
      </c>
      <c r="F974" s="162">
        <v>0</v>
      </c>
    </row>
    <row r="975" spans="3:6">
      <c r="C975" s="65" t="s">
        <v>1178</v>
      </c>
      <c r="D975" s="162">
        <v>0</v>
      </c>
      <c r="E975" s="162">
        <v>18631001</v>
      </c>
      <c r="F975" s="162">
        <v>12059575.24</v>
      </c>
    </row>
    <row r="976" spans="3:6">
      <c r="C976" s="65" t="s">
        <v>1179</v>
      </c>
      <c r="D976" s="162">
        <v>0</v>
      </c>
      <c r="E976" s="162">
        <v>4063432.73</v>
      </c>
      <c r="F976" s="162">
        <v>4063432.73</v>
      </c>
    </row>
    <row r="977" spans="3:6">
      <c r="C977" s="65" t="s">
        <v>1180</v>
      </c>
      <c r="D977" s="162">
        <v>30000000</v>
      </c>
      <c r="E977" s="162">
        <v>30000000</v>
      </c>
      <c r="F977" s="162">
        <v>0</v>
      </c>
    </row>
    <row r="978" spans="3:6">
      <c r="C978" s="65" t="s">
        <v>1181</v>
      </c>
      <c r="D978" s="162">
        <v>5400000</v>
      </c>
      <c r="E978" s="162">
        <v>10752499.49</v>
      </c>
      <c r="F978" s="162">
        <v>3762422.56</v>
      </c>
    </row>
    <row r="979" spans="3:6">
      <c r="C979" s="65" t="s">
        <v>1182</v>
      </c>
      <c r="D979" s="162">
        <v>0</v>
      </c>
      <c r="E979" s="162">
        <v>33766260</v>
      </c>
      <c r="F979" s="162">
        <v>21173782.100000001</v>
      </c>
    </row>
    <row r="980" spans="3:6">
      <c r="C980" s="65" t="s">
        <v>1183</v>
      </c>
      <c r="D980" s="162">
        <v>0</v>
      </c>
      <c r="E980" s="162">
        <v>16068631.720000001</v>
      </c>
      <c r="F980" s="162">
        <v>6931763.9699999997</v>
      </c>
    </row>
    <row r="981" spans="3:6">
      <c r="C981" s="65" t="s">
        <v>1184</v>
      </c>
      <c r="D981" s="162">
        <v>88000000</v>
      </c>
      <c r="E981" s="162">
        <v>32000000</v>
      </c>
      <c r="F981" s="162">
        <v>0</v>
      </c>
    </row>
    <row r="982" spans="3:6">
      <c r="C982" s="118" t="s">
        <v>329</v>
      </c>
      <c r="D982" s="162">
        <v>0</v>
      </c>
      <c r="E982" s="162">
        <v>3000000</v>
      </c>
      <c r="F982" s="162">
        <v>0</v>
      </c>
    </row>
    <row r="983" spans="3:6">
      <c r="C983" s="65" t="s">
        <v>1158</v>
      </c>
      <c r="D983" s="162">
        <v>0</v>
      </c>
      <c r="E983" s="162">
        <v>3000000</v>
      </c>
      <c r="F983" s="162">
        <v>0</v>
      </c>
    </row>
    <row r="984" spans="3:6">
      <c r="C984" s="160" t="s">
        <v>350</v>
      </c>
      <c r="D984" s="161">
        <v>1300879786</v>
      </c>
      <c r="E984" s="161">
        <v>2107410744.0900004</v>
      </c>
      <c r="F984" s="161">
        <v>1478939716.4400001</v>
      </c>
    </row>
    <row r="985" spans="3:6">
      <c r="C985" s="118" t="s">
        <v>326</v>
      </c>
      <c r="D985" s="162">
        <v>1300879786</v>
      </c>
      <c r="E985" s="162">
        <v>1927406677.9300005</v>
      </c>
      <c r="F985" s="162">
        <v>1412257482.4100001</v>
      </c>
    </row>
    <row r="986" spans="3:6">
      <c r="C986" s="65" t="s">
        <v>1185</v>
      </c>
      <c r="D986" s="162">
        <v>0</v>
      </c>
      <c r="E986" s="162">
        <v>3480501.62</v>
      </c>
      <c r="F986" s="162">
        <v>3480501.62</v>
      </c>
    </row>
    <row r="987" spans="3:6">
      <c r="C987" s="65" t="s">
        <v>1186</v>
      </c>
      <c r="D987" s="162">
        <v>20747766</v>
      </c>
      <c r="E987" s="162">
        <v>20747766</v>
      </c>
      <c r="F987" s="162">
        <v>3686015.48</v>
      </c>
    </row>
    <row r="988" spans="3:6">
      <c r="C988" s="65" t="s">
        <v>1187</v>
      </c>
      <c r="D988" s="162">
        <v>4807567</v>
      </c>
      <c r="E988" s="162">
        <v>2317189</v>
      </c>
      <c r="F988" s="162">
        <v>0</v>
      </c>
    </row>
    <row r="989" spans="3:6">
      <c r="C989" s="65" t="s">
        <v>1188</v>
      </c>
      <c r="D989" s="162">
        <v>0</v>
      </c>
      <c r="E989" s="162">
        <v>19738124.02</v>
      </c>
      <c r="F989" s="162">
        <v>0</v>
      </c>
    </row>
    <row r="990" spans="3:6">
      <c r="C990" s="65" t="s">
        <v>1189</v>
      </c>
      <c r="D990" s="162">
        <v>311388206</v>
      </c>
      <c r="E990" s="162">
        <v>906999120.87</v>
      </c>
      <c r="F990" s="162">
        <v>737337338.8900001</v>
      </c>
    </row>
    <row r="991" spans="3:6">
      <c r="C991" s="65" t="s">
        <v>1190</v>
      </c>
      <c r="D991" s="162">
        <v>20509966</v>
      </c>
      <c r="E991" s="162">
        <v>100000</v>
      </c>
      <c r="F991" s="162">
        <v>0</v>
      </c>
    </row>
    <row r="992" spans="3:6">
      <c r="C992" s="65" t="s">
        <v>1191</v>
      </c>
      <c r="D992" s="162">
        <v>5254613</v>
      </c>
      <c r="E992" s="162">
        <v>5254613</v>
      </c>
      <c r="F992" s="162">
        <v>0</v>
      </c>
    </row>
    <row r="993" spans="3:6">
      <c r="C993" s="65" t="s">
        <v>1192</v>
      </c>
      <c r="D993" s="162">
        <v>70000000</v>
      </c>
      <c r="E993" s="162">
        <v>104897533</v>
      </c>
      <c r="F993" s="162">
        <v>44279918.789999999</v>
      </c>
    </row>
    <row r="994" spans="3:6">
      <c r="C994" s="65" t="s">
        <v>1193</v>
      </c>
      <c r="D994" s="162">
        <v>458797</v>
      </c>
      <c r="E994" s="162">
        <v>4518041.6500000004</v>
      </c>
      <c r="F994" s="162">
        <v>4513108.2699999996</v>
      </c>
    </row>
    <row r="995" spans="3:6">
      <c r="C995" s="65" t="s">
        <v>1925</v>
      </c>
      <c r="D995" s="162">
        <v>0</v>
      </c>
      <c r="E995" s="162">
        <v>2274094</v>
      </c>
      <c r="F995" s="162">
        <v>0</v>
      </c>
    </row>
    <row r="996" spans="3:6">
      <c r="C996" s="65" t="s">
        <v>1194</v>
      </c>
      <c r="D996" s="162">
        <v>0</v>
      </c>
      <c r="E996" s="162">
        <v>4285676.04</v>
      </c>
      <c r="F996" s="162">
        <v>3901250</v>
      </c>
    </row>
    <row r="997" spans="3:6">
      <c r="C997" s="65" t="s">
        <v>1195</v>
      </c>
      <c r="D997" s="162">
        <v>9173874</v>
      </c>
      <c r="E997" s="162">
        <v>9000000</v>
      </c>
      <c r="F997" s="162">
        <v>0</v>
      </c>
    </row>
    <row r="998" spans="3:6">
      <c r="C998" s="65" t="s">
        <v>1196</v>
      </c>
      <c r="D998" s="162">
        <v>17397527</v>
      </c>
      <c r="E998" s="162">
        <v>0</v>
      </c>
      <c r="F998" s="162">
        <v>0</v>
      </c>
    </row>
    <row r="999" spans="3:6">
      <c r="C999" s="65" t="s">
        <v>1197</v>
      </c>
      <c r="D999" s="162">
        <v>4734096</v>
      </c>
      <c r="E999" s="162">
        <v>14023477.16</v>
      </c>
      <c r="F999" s="162">
        <v>8264936.6799999997</v>
      </c>
    </row>
    <row r="1000" spans="3:6">
      <c r="C1000" s="65" t="s">
        <v>1198</v>
      </c>
      <c r="D1000" s="162">
        <v>80247</v>
      </c>
      <c r="E1000" s="162">
        <v>1588186.31</v>
      </c>
      <c r="F1000" s="162">
        <v>1421192.91</v>
      </c>
    </row>
    <row r="1001" spans="3:6">
      <c r="C1001" s="65" t="s">
        <v>1199</v>
      </c>
      <c r="D1001" s="162">
        <v>75086</v>
      </c>
      <c r="E1001" s="162">
        <v>75086</v>
      </c>
      <c r="F1001" s="162">
        <v>0</v>
      </c>
    </row>
    <row r="1002" spans="3:6">
      <c r="C1002" s="65" t="s">
        <v>1200</v>
      </c>
      <c r="D1002" s="162">
        <v>80247</v>
      </c>
      <c r="E1002" s="162">
        <v>3290099.94</v>
      </c>
      <c r="F1002" s="162">
        <v>3000000</v>
      </c>
    </row>
    <row r="1003" spans="3:6">
      <c r="C1003" s="65" t="s">
        <v>1893</v>
      </c>
      <c r="D1003" s="162">
        <v>0</v>
      </c>
      <c r="E1003" s="162">
        <v>8952243</v>
      </c>
      <c r="F1003" s="162">
        <v>2342842.56</v>
      </c>
    </row>
    <row r="1004" spans="3:6">
      <c r="C1004" s="65" t="s">
        <v>1201</v>
      </c>
      <c r="D1004" s="162">
        <v>0</v>
      </c>
      <c r="E1004" s="162">
        <v>795385.61</v>
      </c>
      <c r="F1004" s="162">
        <v>488123.01</v>
      </c>
    </row>
    <row r="1005" spans="3:6">
      <c r="C1005" s="65" t="s">
        <v>1202</v>
      </c>
      <c r="D1005" s="162">
        <v>0</v>
      </c>
      <c r="E1005" s="162">
        <v>53230939</v>
      </c>
      <c r="F1005" s="162">
        <v>0</v>
      </c>
    </row>
    <row r="1006" spans="3:6">
      <c r="C1006" s="65" t="s">
        <v>1203</v>
      </c>
      <c r="D1006" s="162">
        <v>46476764</v>
      </c>
      <c r="E1006" s="162">
        <v>28725556</v>
      </c>
      <c r="F1006" s="162">
        <v>0</v>
      </c>
    </row>
    <row r="1007" spans="3:6">
      <c r="C1007" s="65" t="s">
        <v>1204</v>
      </c>
      <c r="D1007" s="162">
        <v>3000000</v>
      </c>
      <c r="E1007" s="162">
        <v>3000000</v>
      </c>
      <c r="F1007" s="162">
        <v>0</v>
      </c>
    </row>
    <row r="1008" spans="3:6">
      <c r="C1008" s="65" t="s">
        <v>1205</v>
      </c>
      <c r="D1008" s="162">
        <v>30068537</v>
      </c>
      <c r="E1008" s="162">
        <v>23558635</v>
      </c>
      <c r="F1008" s="162">
        <v>23307733.969999999</v>
      </c>
    </row>
    <row r="1009" spans="3:6">
      <c r="C1009" s="65" t="s">
        <v>1206</v>
      </c>
      <c r="D1009" s="162">
        <v>4237286</v>
      </c>
      <c r="E1009" s="162">
        <v>107738.27</v>
      </c>
      <c r="F1009" s="162">
        <v>0</v>
      </c>
    </row>
    <row r="1010" spans="3:6">
      <c r="C1010" s="65" t="s">
        <v>1207</v>
      </c>
      <c r="D1010" s="162">
        <v>597761</v>
      </c>
      <c r="E1010" s="162">
        <v>6115092</v>
      </c>
      <c r="F1010" s="162">
        <v>4890697.08</v>
      </c>
    </row>
    <row r="1011" spans="3:6">
      <c r="C1011" s="65" t="s">
        <v>1208</v>
      </c>
      <c r="D1011" s="162">
        <v>25000000</v>
      </c>
      <c r="E1011" s="162">
        <v>42437258</v>
      </c>
      <c r="F1011" s="162">
        <v>14714682.59</v>
      </c>
    </row>
    <row r="1012" spans="3:6">
      <c r="C1012" s="65" t="s">
        <v>1209</v>
      </c>
      <c r="D1012" s="162">
        <v>2587656</v>
      </c>
      <c r="E1012" s="162">
        <v>2156987</v>
      </c>
      <c r="F1012" s="162">
        <v>0</v>
      </c>
    </row>
    <row r="1013" spans="3:6">
      <c r="C1013" s="65" t="s">
        <v>1210</v>
      </c>
      <c r="D1013" s="162">
        <v>31477472</v>
      </c>
      <c r="E1013" s="162">
        <v>5000000</v>
      </c>
      <c r="F1013" s="162">
        <v>0</v>
      </c>
    </row>
    <row r="1014" spans="3:6">
      <c r="C1014" s="65" t="s">
        <v>1211</v>
      </c>
      <c r="D1014" s="162">
        <v>889724</v>
      </c>
      <c r="E1014" s="162">
        <v>243720</v>
      </c>
      <c r="F1014" s="162">
        <v>0</v>
      </c>
    </row>
    <row r="1015" spans="3:6">
      <c r="C1015" s="65" t="s">
        <v>1212</v>
      </c>
      <c r="D1015" s="162">
        <v>5051678</v>
      </c>
      <c r="E1015" s="162">
        <v>101562.68</v>
      </c>
      <c r="F1015" s="162">
        <v>0</v>
      </c>
    </row>
    <row r="1016" spans="3:6">
      <c r="C1016" s="65" t="s">
        <v>1213</v>
      </c>
      <c r="D1016" s="162">
        <v>29687478</v>
      </c>
      <c r="E1016" s="162">
        <v>88935743</v>
      </c>
      <c r="F1016" s="162">
        <v>88061409.489999995</v>
      </c>
    </row>
    <row r="1017" spans="3:6">
      <c r="C1017" s="65" t="s">
        <v>1214</v>
      </c>
      <c r="D1017" s="162">
        <v>9591650</v>
      </c>
      <c r="E1017" s="162">
        <v>3578258.39</v>
      </c>
      <c r="F1017" s="162">
        <v>0</v>
      </c>
    </row>
    <row r="1018" spans="3:6">
      <c r="C1018" s="65" t="s">
        <v>1215</v>
      </c>
      <c r="D1018" s="162">
        <v>35161253</v>
      </c>
      <c r="E1018" s="162">
        <v>29993976</v>
      </c>
      <c r="F1018" s="162">
        <v>29993000</v>
      </c>
    </row>
    <row r="1019" spans="3:6">
      <c r="C1019" s="65" t="s">
        <v>1216</v>
      </c>
      <c r="D1019" s="162">
        <v>9591650</v>
      </c>
      <c r="E1019" s="162">
        <v>107347.39</v>
      </c>
      <c r="F1019" s="162">
        <v>0</v>
      </c>
    </row>
    <row r="1020" spans="3:6">
      <c r="C1020" s="65" t="s">
        <v>1217</v>
      </c>
      <c r="D1020" s="162">
        <v>3618597</v>
      </c>
      <c r="E1020" s="162">
        <v>102098.26</v>
      </c>
      <c r="F1020" s="162">
        <v>0</v>
      </c>
    </row>
    <row r="1021" spans="3:6">
      <c r="C1021" s="65" t="s">
        <v>1218</v>
      </c>
      <c r="D1021" s="162">
        <v>117367382</v>
      </c>
      <c r="E1021" s="162">
        <v>90327415</v>
      </c>
      <c r="F1021" s="162">
        <v>80417110</v>
      </c>
    </row>
    <row r="1022" spans="3:6">
      <c r="C1022" s="65" t="s">
        <v>1219</v>
      </c>
      <c r="D1022" s="162">
        <v>5803815</v>
      </c>
      <c r="E1022" s="162">
        <v>112835.48</v>
      </c>
      <c r="F1022" s="162">
        <v>0</v>
      </c>
    </row>
    <row r="1023" spans="3:6">
      <c r="C1023" s="65" t="s">
        <v>1220</v>
      </c>
      <c r="D1023" s="162">
        <v>53904088</v>
      </c>
      <c r="E1023" s="162">
        <v>35291633</v>
      </c>
      <c r="F1023" s="162">
        <v>31383622.32</v>
      </c>
    </row>
    <row r="1024" spans="3:6">
      <c r="C1024" s="65" t="s">
        <v>1221</v>
      </c>
      <c r="D1024" s="162">
        <v>1181902</v>
      </c>
      <c r="E1024" s="162">
        <v>112685</v>
      </c>
      <c r="F1024" s="162">
        <v>0</v>
      </c>
    </row>
    <row r="1025" spans="3:6">
      <c r="C1025" s="65" t="s">
        <v>1222</v>
      </c>
      <c r="D1025" s="162">
        <v>36000000</v>
      </c>
      <c r="E1025" s="162">
        <v>11140000</v>
      </c>
      <c r="F1025" s="162">
        <v>0</v>
      </c>
    </row>
    <row r="1026" spans="3:6">
      <c r="C1026" s="65" t="s">
        <v>1223</v>
      </c>
      <c r="D1026" s="162">
        <v>1181902</v>
      </c>
      <c r="E1026" s="162">
        <v>4383685</v>
      </c>
      <c r="F1026" s="162">
        <v>0</v>
      </c>
    </row>
    <row r="1027" spans="3:6">
      <c r="C1027" s="65" t="s">
        <v>1224</v>
      </c>
      <c r="D1027" s="162">
        <v>1181902</v>
      </c>
      <c r="E1027" s="162">
        <v>112685</v>
      </c>
      <c r="F1027" s="162">
        <v>0</v>
      </c>
    </row>
    <row r="1028" spans="3:6">
      <c r="C1028" s="65" t="s">
        <v>1225</v>
      </c>
      <c r="D1028" s="162">
        <v>2792959</v>
      </c>
      <c r="E1028" s="162">
        <v>103053.99</v>
      </c>
      <c r="F1028" s="162">
        <v>0</v>
      </c>
    </row>
    <row r="1029" spans="3:6">
      <c r="C1029" s="65" t="s">
        <v>1226</v>
      </c>
      <c r="D1029" s="162">
        <v>33121737</v>
      </c>
      <c r="E1029" s="162">
        <v>27557806</v>
      </c>
      <c r="F1029" s="162">
        <v>23529261.809999999</v>
      </c>
    </row>
    <row r="1030" spans="3:6">
      <c r="C1030" s="65" t="s">
        <v>1227</v>
      </c>
      <c r="D1030" s="162">
        <v>2579928</v>
      </c>
      <c r="E1030" s="162">
        <v>103165.3</v>
      </c>
      <c r="F1030" s="162">
        <v>0</v>
      </c>
    </row>
    <row r="1031" spans="3:6">
      <c r="C1031" s="65" t="s">
        <v>1228</v>
      </c>
      <c r="D1031" s="162">
        <v>223499064</v>
      </c>
      <c r="E1031" s="162">
        <v>191417355</v>
      </c>
      <c r="F1031" s="162">
        <v>167629141.69999999</v>
      </c>
    </row>
    <row r="1032" spans="3:6">
      <c r="C1032" s="65" t="s">
        <v>1229</v>
      </c>
      <c r="D1032" s="162">
        <v>1720224</v>
      </c>
      <c r="E1032" s="162">
        <v>103164</v>
      </c>
      <c r="F1032" s="162">
        <v>0</v>
      </c>
    </row>
    <row r="1033" spans="3:6">
      <c r="C1033" s="65" t="s">
        <v>1230</v>
      </c>
      <c r="D1033" s="162">
        <v>805138</v>
      </c>
      <c r="E1033" s="162">
        <v>117961</v>
      </c>
      <c r="F1033" s="162">
        <v>0</v>
      </c>
    </row>
    <row r="1034" spans="3:6">
      <c r="C1034" s="65" t="s">
        <v>1231</v>
      </c>
      <c r="D1034" s="162">
        <v>2792959</v>
      </c>
      <c r="E1034" s="162">
        <v>103053.99</v>
      </c>
      <c r="F1034" s="162">
        <v>0</v>
      </c>
    </row>
    <row r="1035" spans="3:6">
      <c r="C1035" s="65" t="s">
        <v>1232</v>
      </c>
      <c r="D1035" s="162">
        <v>923196</v>
      </c>
      <c r="E1035" s="162">
        <v>100343</v>
      </c>
      <c r="F1035" s="162">
        <v>0</v>
      </c>
    </row>
    <row r="1036" spans="3:6">
      <c r="C1036" s="65" t="s">
        <v>1233</v>
      </c>
      <c r="D1036" s="162">
        <v>2579928</v>
      </c>
      <c r="E1036" s="162">
        <v>103165.3</v>
      </c>
      <c r="F1036" s="162">
        <v>0</v>
      </c>
    </row>
    <row r="1037" spans="3:6">
      <c r="C1037" s="65" t="s">
        <v>1234</v>
      </c>
      <c r="D1037" s="162">
        <v>597164</v>
      </c>
      <c r="E1037" s="162">
        <v>166495</v>
      </c>
      <c r="F1037" s="162">
        <v>0</v>
      </c>
    </row>
    <row r="1038" spans="3:6">
      <c r="C1038" s="65" t="s">
        <v>1235</v>
      </c>
      <c r="D1038" s="162">
        <v>53693227</v>
      </c>
      <c r="E1038" s="162">
        <v>53934443</v>
      </c>
      <c r="F1038" s="162">
        <v>53934101.799999997</v>
      </c>
    </row>
    <row r="1039" spans="3:6">
      <c r="C1039" s="65" t="s">
        <v>1236</v>
      </c>
      <c r="D1039" s="162">
        <v>923196</v>
      </c>
      <c r="E1039" s="162">
        <v>277192</v>
      </c>
      <c r="F1039" s="162">
        <v>0</v>
      </c>
    </row>
    <row r="1040" spans="3:6">
      <c r="C1040" s="65" t="s">
        <v>1237</v>
      </c>
      <c r="D1040" s="162">
        <v>597164</v>
      </c>
      <c r="E1040" s="162">
        <v>166495</v>
      </c>
      <c r="F1040" s="162">
        <v>0</v>
      </c>
    </row>
    <row r="1041" spans="3:6">
      <c r="C1041" s="65" t="s">
        <v>1238</v>
      </c>
      <c r="D1041" s="162">
        <v>9591650</v>
      </c>
      <c r="E1041" s="162">
        <v>107347.39</v>
      </c>
      <c r="F1041" s="162">
        <v>0</v>
      </c>
    </row>
    <row r="1042" spans="3:6">
      <c r="C1042" s="65" t="s">
        <v>1239</v>
      </c>
      <c r="D1042" s="162">
        <v>1738075</v>
      </c>
      <c r="E1042" s="162">
        <v>106592</v>
      </c>
      <c r="F1042" s="162">
        <v>0</v>
      </c>
    </row>
    <row r="1043" spans="3:6">
      <c r="C1043" s="65" t="s">
        <v>1240</v>
      </c>
      <c r="D1043" s="162">
        <v>13954365</v>
      </c>
      <c r="E1043" s="162">
        <v>0</v>
      </c>
      <c r="F1043" s="162">
        <v>0</v>
      </c>
    </row>
    <row r="1044" spans="3:6">
      <c r="C1044" s="65" t="s">
        <v>1241</v>
      </c>
      <c r="D1044" s="162">
        <v>2280776</v>
      </c>
      <c r="E1044" s="162">
        <v>115664.73</v>
      </c>
      <c r="F1044" s="162">
        <v>0</v>
      </c>
    </row>
    <row r="1045" spans="3:6">
      <c r="C1045" s="65" t="s">
        <v>1242</v>
      </c>
      <c r="D1045" s="162">
        <v>4224262</v>
      </c>
      <c r="E1045" s="162">
        <v>107347.64</v>
      </c>
      <c r="F1045" s="162">
        <v>0</v>
      </c>
    </row>
    <row r="1046" spans="3:6">
      <c r="C1046" s="65" t="s">
        <v>1243</v>
      </c>
      <c r="D1046" s="162">
        <v>1761878</v>
      </c>
      <c r="E1046" s="162">
        <v>108258</v>
      </c>
      <c r="F1046" s="162">
        <v>0</v>
      </c>
    </row>
    <row r="1047" spans="3:6">
      <c r="C1047" s="65" t="s">
        <v>1244</v>
      </c>
      <c r="D1047" s="162">
        <v>4272721</v>
      </c>
      <c r="E1047" s="162">
        <v>108802.35</v>
      </c>
      <c r="F1047" s="162">
        <v>0</v>
      </c>
    </row>
    <row r="1048" spans="3:6">
      <c r="C1048" s="65" t="s">
        <v>1245</v>
      </c>
      <c r="D1048" s="162">
        <v>2555844</v>
      </c>
      <c r="E1048" s="162">
        <v>102009.07</v>
      </c>
      <c r="F1048" s="162">
        <v>0</v>
      </c>
    </row>
    <row r="1049" spans="3:6">
      <c r="C1049" s="65" t="s">
        <v>1246</v>
      </c>
      <c r="D1049" s="162">
        <v>2555842</v>
      </c>
      <c r="E1049" s="162">
        <v>102008.41</v>
      </c>
      <c r="F1049" s="162">
        <v>0</v>
      </c>
    </row>
    <row r="1050" spans="3:6">
      <c r="C1050" s="65" t="s">
        <v>1247</v>
      </c>
      <c r="D1050" s="162">
        <v>2611503</v>
      </c>
      <c r="E1050" s="162">
        <v>104680.18</v>
      </c>
      <c r="F1050" s="162">
        <v>0</v>
      </c>
    </row>
    <row r="1051" spans="3:6">
      <c r="C1051" s="65" t="s">
        <v>1248</v>
      </c>
      <c r="D1051" s="162">
        <v>2611503</v>
      </c>
      <c r="E1051" s="162">
        <v>104680.18</v>
      </c>
      <c r="F1051" s="162">
        <v>0</v>
      </c>
    </row>
    <row r="1052" spans="3:6">
      <c r="C1052" s="65" t="s">
        <v>1249</v>
      </c>
      <c r="D1052" s="162">
        <v>0</v>
      </c>
      <c r="E1052" s="162">
        <v>2966981.27</v>
      </c>
      <c r="F1052" s="162">
        <v>0</v>
      </c>
    </row>
    <row r="1053" spans="3:6">
      <c r="C1053" s="65" t="s">
        <v>1250</v>
      </c>
      <c r="D1053" s="162">
        <v>4100000</v>
      </c>
      <c r="E1053" s="162">
        <v>103619.72</v>
      </c>
      <c r="F1053" s="162">
        <v>0</v>
      </c>
    </row>
    <row r="1054" spans="3:6">
      <c r="C1054" s="65" t="s">
        <v>1251</v>
      </c>
      <c r="D1054" s="162">
        <v>575149</v>
      </c>
      <c r="E1054" s="162">
        <v>7700000</v>
      </c>
      <c r="F1054" s="162">
        <v>5556742.0499999998</v>
      </c>
    </row>
    <row r="1055" spans="3:6">
      <c r="C1055" s="65" t="s">
        <v>1252</v>
      </c>
      <c r="D1055" s="162">
        <v>2555845</v>
      </c>
      <c r="E1055" s="162">
        <v>102007.72</v>
      </c>
      <c r="F1055" s="162">
        <v>0</v>
      </c>
    </row>
    <row r="1056" spans="3:6">
      <c r="C1056" s="65" t="s">
        <v>1253</v>
      </c>
      <c r="D1056" s="162">
        <v>498000</v>
      </c>
      <c r="E1056" s="162">
        <v>0</v>
      </c>
      <c r="F1056" s="162">
        <v>0</v>
      </c>
    </row>
    <row r="1057" spans="3:6">
      <c r="C1057" s="65" t="s">
        <v>1961</v>
      </c>
      <c r="D1057" s="162">
        <v>0</v>
      </c>
      <c r="E1057" s="162">
        <v>100000000</v>
      </c>
      <c r="F1057" s="162">
        <v>76124751.390000001</v>
      </c>
    </row>
    <row r="1058" spans="3:6">
      <c r="C1058" s="118" t="s">
        <v>327</v>
      </c>
      <c r="D1058" s="162">
        <v>0</v>
      </c>
      <c r="E1058" s="162">
        <v>180004066.16000003</v>
      </c>
      <c r="F1058" s="162">
        <v>66682234.030000001</v>
      </c>
    </row>
    <row r="1059" spans="3:6">
      <c r="C1059" s="65" t="s">
        <v>1254</v>
      </c>
      <c r="D1059" s="162">
        <v>0</v>
      </c>
      <c r="E1059" s="162">
        <v>26327312.619999997</v>
      </c>
      <c r="F1059" s="162">
        <v>0</v>
      </c>
    </row>
    <row r="1060" spans="3:6">
      <c r="C1060" s="65" t="s">
        <v>1255</v>
      </c>
      <c r="D1060" s="162">
        <v>0</v>
      </c>
      <c r="E1060" s="162">
        <v>60282602.100000001</v>
      </c>
      <c r="F1060" s="162">
        <v>34133030.829999998</v>
      </c>
    </row>
    <row r="1061" spans="3:6">
      <c r="C1061" s="65" t="s">
        <v>1256</v>
      </c>
      <c r="D1061" s="162">
        <v>0</v>
      </c>
      <c r="E1061" s="162">
        <v>69441721.560000002</v>
      </c>
      <c r="F1061" s="162">
        <v>32549203.199999999</v>
      </c>
    </row>
    <row r="1062" spans="3:6">
      <c r="C1062" s="65" t="s">
        <v>1257</v>
      </c>
      <c r="D1062" s="162">
        <v>0</v>
      </c>
      <c r="E1062" s="162">
        <v>7582633.96</v>
      </c>
      <c r="F1062" s="162">
        <v>0</v>
      </c>
    </row>
    <row r="1063" spans="3:6">
      <c r="C1063" s="65" t="s">
        <v>1258</v>
      </c>
      <c r="D1063" s="162">
        <v>0</v>
      </c>
      <c r="E1063" s="162">
        <v>16369795.920000002</v>
      </c>
      <c r="F1063" s="162">
        <v>0</v>
      </c>
    </row>
    <row r="1064" spans="3:6">
      <c r="C1064" s="160" t="s">
        <v>351</v>
      </c>
      <c r="D1064" s="161">
        <v>835122585</v>
      </c>
      <c r="E1064" s="161">
        <v>600494273.60000002</v>
      </c>
      <c r="F1064" s="161">
        <v>423063381.64999998</v>
      </c>
    </row>
    <row r="1065" spans="3:6">
      <c r="C1065" s="118" t="s">
        <v>326</v>
      </c>
      <c r="D1065" s="162">
        <v>835122585</v>
      </c>
      <c r="E1065" s="162">
        <v>600494273.60000002</v>
      </c>
      <c r="F1065" s="162">
        <v>423063381.64999998</v>
      </c>
    </row>
    <row r="1066" spans="3:6">
      <c r="C1066" s="65" t="s">
        <v>1259</v>
      </c>
      <c r="D1066" s="162">
        <v>2030470</v>
      </c>
      <c r="E1066" s="162">
        <v>1384466</v>
      </c>
      <c r="F1066" s="162">
        <v>0</v>
      </c>
    </row>
    <row r="1067" spans="3:6">
      <c r="C1067" s="65" t="s">
        <v>1260</v>
      </c>
      <c r="D1067" s="162">
        <v>4617578</v>
      </c>
      <c r="E1067" s="162">
        <v>3971574</v>
      </c>
      <c r="F1067" s="162">
        <v>0</v>
      </c>
    </row>
    <row r="1068" spans="3:6">
      <c r="C1068" s="65" t="s">
        <v>1261</v>
      </c>
      <c r="D1068" s="162">
        <v>0</v>
      </c>
      <c r="E1068" s="162">
        <v>1778099.87</v>
      </c>
      <c r="F1068" s="162">
        <v>0</v>
      </c>
    </row>
    <row r="1069" spans="3:6">
      <c r="C1069" s="65" t="s">
        <v>1262</v>
      </c>
      <c r="D1069" s="162">
        <v>2030470</v>
      </c>
      <c r="E1069" s="162">
        <v>110757</v>
      </c>
      <c r="F1069" s="162">
        <v>0</v>
      </c>
    </row>
    <row r="1070" spans="3:6">
      <c r="C1070" s="65" t="s">
        <v>1263</v>
      </c>
      <c r="D1070" s="162">
        <v>0</v>
      </c>
      <c r="E1070" s="162">
        <v>2116312.92</v>
      </c>
      <c r="F1070" s="162">
        <v>1984221.93</v>
      </c>
    </row>
    <row r="1071" spans="3:6">
      <c r="C1071" s="65" t="s">
        <v>1264</v>
      </c>
      <c r="D1071" s="162">
        <v>6731310</v>
      </c>
      <c r="E1071" s="162">
        <v>3000000</v>
      </c>
      <c r="F1071" s="162">
        <v>0</v>
      </c>
    </row>
    <row r="1072" spans="3:6">
      <c r="C1072" s="65" t="s">
        <v>1265</v>
      </c>
      <c r="D1072" s="162">
        <v>0</v>
      </c>
      <c r="E1072" s="162">
        <v>6516055.4900000002</v>
      </c>
      <c r="F1072" s="162">
        <v>6159425.8899999997</v>
      </c>
    </row>
    <row r="1073" spans="3:6">
      <c r="C1073" s="65" t="s">
        <v>1266</v>
      </c>
      <c r="D1073" s="162">
        <v>1253439</v>
      </c>
      <c r="E1073" s="162">
        <v>822770</v>
      </c>
      <c r="F1073" s="162">
        <v>0</v>
      </c>
    </row>
    <row r="1074" spans="3:6">
      <c r="C1074" s="65" t="s">
        <v>1267</v>
      </c>
      <c r="D1074" s="162">
        <v>0</v>
      </c>
      <c r="E1074" s="162">
        <v>6029170.0700000003</v>
      </c>
      <c r="F1074" s="162">
        <v>2066856.61</v>
      </c>
    </row>
    <row r="1075" spans="3:6">
      <c r="C1075" s="65" t="s">
        <v>1268</v>
      </c>
      <c r="D1075" s="162">
        <v>1073222</v>
      </c>
      <c r="E1075" s="162">
        <v>3714373</v>
      </c>
      <c r="F1075" s="162">
        <v>3714372.2</v>
      </c>
    </row>
    <row r="1076" spans="3:6">
      <c r="C1076" s="65" t="s">
        <v>1269</v>
      </c>
      <c r="D1076" s="162">
        <v>2790925</v>
      </c>
      <c r="E1076" s="162">
        <v>113291.73</v>
      </c>
      <c r="F1076" s="162">
        <v>0</v>
      </c>
    </row>
    <row r="1077" spans="3:6">
      <c r="C1077" s="65" t="s">
        <v>1270</v>
      </c>
      <c r="D1077" s="162">
        <v>2790925</v>
      </c>
      <c r="E1077" s="162">
        <v>113291.73</v>
      </c>
      <c r="F1077" s="162">
        <v>0</v>
      </c>
    </row>
    <row r="1078" spans="3:6">
      <c r="C1078" s="65" t="s">
        <v>1926</v>
      </c>
      <c r="D1078" s="162">
        <v>0</v>
      </c>
      <c r="E1078" s="162">
        <v>2305000</v>
      </c>
      <c r="F1078" s="162">
        <v>1105337.8400000001</v>
      </c>
    </row>
    <row r="1079" spans="3:6">
      <c r="C1079" s="65" t="s">
        <v>1271</v>
      </c>
      <c r="D1079" s="162">
        <v>777731</v>
      </c>
      <c r="E1079" s="162">
        <v>0</v>
      </c>
      <c r="F1079" s="162">
        <v>0</v>
      </c>
    </row>
    <row r="1080" spans="3:6">
      <c r="C1080" s="65" t="s">
        <v>1272</v>
      </c>
      <c r="D1080" s="162">
        <v>22315101</v>
      </c>
      <c r="E1080" s="162">
        <v>15117579</v>
      </c>
      <c r="F1080" s="162">
        <v>14221986.220000001</v>
      </c>
    </row>
    <row r="1081" spans="3:6">
      <c r="C1081" s="65" t="s">
        <v>1273</v>
      </c>
      <c r="D1081" s="162">
        <v>78916280</v>
      </c>
      <c r="E1081" s="162">
        <v>57904541</v>
      </c>
      <c r="F1081" s="162">
        <v>56656610.009999998</v>
      </c>
    </row>
    <row r="1082" spans="3:6">
      <c r="C1082" s="65" t="s">
        <v>1274</v>
      </c>
      <c r="D1082" s="162">
        <v>4081155</v>
      </c>
      <c r="E1082" s="162">
        <v>2500000</v>
      </c>
      <c r="F1082" s="162">
        <v>0</v>
      </c>
    </row>
    <row r="1083" spans="3:6">
      <c r="C1083" s="65" t="s">
        <v>1275</v>
      </c>
      <c r="D1083" s="162">
        <v>20000000</v>
      </c>
      <c r="E1083" s="162">
        <v>26700000.379999999</v>
      </c>
      <c r="F1083" s="162">
        <v>14898894.220000001</v>
      </c>
    </row>
    <row r="1084" spans="3:6">
      <c r="C1084" s="65" t="s">
        <v>1276</v>
      </c>
      <c r="D1084" s="162">
        <v>4125127</v>
      </c>
      <c r="E1084" s="162">
        <v>117293.1</v>
      </c>
      <c r="F1084" s="162">
        <v>0</v>
      </c>
    </row>
    <row r="1085" spans="3:6">
      <c r="C1085" s="65" t="s">
        <v>1277</v>
      </c>
      <c r="D1085" s="162">
        <v>7364139</v>
      </c>
      <c r="E1085" s="162">
        <v>104002.08</v>
      </c>
      <c r="F1085" s="162">
        <v>0</v>
      </c>
    </row>
    <row r="1086" spans="3:6">
      <c r="C1086" s="65" t="s">
        <v>1278</v>
      </c>
      <c r="D1086" s="162">
        <v>5848496</v>
      </c>
      <c r="E1086" s="162">
        <v>113774.24</v>
      </c>
      <c r="F1086" s="162">
        <v>0</v>
      </c>
    </row>
    <row r="1087" spans="3:6">
      <c r="C1087" s="65" t="s">
        <v>1279</v>
      </c>
      <c r="D1087" s="162">
        <v>4125127</v>
      </c>
      <c r="E1087" s="162">
        <v>117293.1</v>
      </c>
      <c r="F1087" s="162">
        <v>0</v>
      </c>
    </row>
    <row r="1088" spans="3:6">
      <c r="C1088" s="65" t="s">
        <v>1280</v>
      </c>
      <c r="D1088" s="162">
        <v>1411678</v>
      </c>
      <c r="E1088" s="162">
        <v>1196343</v>
      </c>
      <c r="F1088" s="162">
        <v>0</v>
      </c>
    </row>
    <row r="1089" spans="3:6">
      <c r="C1089" s="65" t="s">
        <v>1281</v>
      </c>
      <c r="D1089" s="162">
        <v>2080338</v>
      </c>
      <c r="E1089" s="162">
        <v>1434334</v>
      </c>
      <c r="F1089" s="162">
        <v>0</v>
      </c>
    </row>
    <row r="1090" spans="3:6">
      <c r="C1090" s="65" t="s">
        <v>1282</v>
      </c>
      <c r="D1090" s="162">
        <v>1901132</v>
      </c>
      <c r="E1090" s="162">
        <v>1685797</v>
      </c>
      <c r="F1090" s="162">
        <v>0</v>
      </c>
    </row>
    <row r="1091" spans="3:6">
      <c r="C1091" s="65" t="s">
        <v>1283</v>
      </c>
      <c r="D1091" s="162">
        <v>2589059</v>
      </c>
      <c r="E1091" s="162">
        <v>2158390</v>
      </c>
      <c r="F1091" s="162">
        <v>0</v>
      </c>
    </row>
    <row r="1092" spans="3:6">
      <c r="C1092" s="65" t="s">
        <v>1284</v>
      </c>
      <c r="D1092" s="162">
        <v>22105301</v>
      </c>
      <c r="E1092" s="162">
        <v>22105301</v>
      </c>
      <c r="F1092" s="162">
        <v>19482797.210000001</v>
      </c>
    </row>
    <row r="1093" spans="3:6">
      <c r="C1093" s="65" t="s">
        <v>1285</v>
      </c>
      <c r="D1093" s="162">
        <v>5881088</v>
      </c>
      <c r="E1093" s="162">
        <v>5450419</v>
      </c>
      <c r="F1093" s="162">
        <v>0</v>
      </c>
    </row>
    <row r="1094" spans="3:6">
      <c r="C1094" s="65" t="s">
        <v>1286</v>
      </c>
      <c r="D1094" s="162">
        <v>3000000</v>
      </c>
      <c r="E1094" s="162">
        <v>3000000</v>
      </c>
      <c r="F1094" s="162">
        <v>0</v>
      </c>
    </row>
    <row r="1095" spans="3:6">
      <c r="C1095" s="65" t="s">
        <v>1287</v>
      </c>
      <c r="D1095" s="162">
        <v>5404360</v>
      </c>
      <c r="E1095" s="162">
        <v>5404360</v>
      </c>
      <c r="F1095" s="162">
        <v>3089463.31</v>
      </c>
    </row>
    <row r="1096" spans="3:6">
      <c r="C1096" s="65" t="s">
        <v>1288</v>
      </c>
      <c r="D1096" s="162">
        <v>1759695</v>
      </c>
      <c r="E1096" s="162">
        <v>1544360</v>
      </c>
      <c r="F1096" s="162">
        <v>0</v>
      </c>
    </row>
    <row r="1097" spans="3:6">
      <c r="C1097" s="65" t="s">
        <v>1289</v>
      </c>
      <c r="D1097" s="162">
        <v>5881088</v>
      </c>
      <c r="E1097" s="162">
        <v>5450419</v>
      </c>
      <c r="F1097" s="162">
        <v>0</v>
      </c>
    </row>
    <row r="1098" spans="3:6">
      <c r="C1098" s="65" t="s">
        <v>1290</v>
      </c>
      <c r="D1098" s="162">
        <v>1104373</v>
      </c>
      <c r="E1098" s="162">
        <v>437489</v>
      </c>
      <c r="F1098" s="162">
        <v>0</v>
      </c>
    </row>
    <row r="1099" spans="3:6">
      <c r="C1099" s="65" t="s">
        <v>1291</v>
      </c>
      <c r="D1099" s="162">
        <v>4076234</v>
      </c>
      <c r="E1099" s="162">
        <v>3860899</v>
      </c>
      <c r="F1099" s="162">
        <v>0</v>
      </c>
    </row>
    <row r="1100" spans="3:6">
      <c r="C1100" s="65" t="s">
        <v>1292</v>
      </c>
      <c r="D1100" s="162">
        <v>0</v>
      </c>
      <c r="E1100" s="162">
        <v>10217016.49</v>
      </c>
      <c r="F1100" s="162">
        <v>0</v>
      </c>
    </row>
    <row r="1101" spans="3:6">
      <c r="C1101" s="65" t="s">
        <v>1293</v>
      </c>
      <c r="D1101" s="162">
        <v>4076234</v>
      </c>
      <c r="E1101" s="162">
        <v>3860899</v>
      </c>
      <c r="F1101" s="162">
        <v>0</v>
      </c>
    </row>
    <row r="1102" spans="3:6">
      <c r="C1102" s="65" t="s">
        <v>1294</v>
      </c>
      <c r="D1102" s="162">
        <v>2080338</v>
      </c>
      <c r="E1102" s="162">
        <v>1434334</v>
      </c>
      <c r="F1102" s="162">
        <v>0</v>
      </c>
    </row>
    <row r="1103" spans="3:6">
      <c r="C1103" s="65" t="s">
        <v>1295</v>
      </c>
      <c r="D1103" s="162">
        <v>779923</v>
      </c>
      <c r="E1103" s="162">
        <v>564588</v>
      </c>
      <c r="F1103" s="162">
        <v>0</v>
      </c>
    </row>
    <row r="1104" spans="3:6">
      <c r="C1104" s="65" t="s">
        <v>1296</v>
      </c>
      <c r="D1104" s="162">
        <v>1769301</v>
      </c>
      <c r="E1104" s="162">
        <v>1553966</v>
      </c>
      <c r="F1104" s="162">
        <v>0</v>
      </c>
    </row>
    <row r="1105" spans="3:6">
      <c r="C1105" s="65" t="s">
        <v>1297</v>
      </c>
      <c r="D1105" s="162">
        <v>779923</v>
      </c>
      <c r="E1105" s="162">
        <v>564588</v>
      </c>
      <c r="F1105" s="162">
        <v>0</v>
      </c>
    </row>
    <row r="1106" spans="3:6">
      <c r="C1106" s="65" t="s">
        <v>1298</v>
      </c>
      <c r="D1106" s="162">
        <v>779923</v>
      </c>
      <c r="E1106" s="162">
        <v>564588</v>
      </c>
      <c r="F1106" s="162">
        <v>0</v>
      </c>
    </row>
    <row r="1107" spans="3:6">
      <c r="C1107" s="65" t="s">
        <v>1299</v>
      </c>
      <c r="D1107" s="162">
        <v>141034127</v>
      </c>
      <c r="E1107" s="162">
        <v>63206607</v>
      </c>
      <c r="F1107" s="162">
        <v>26451115.73</v>
      </c>
    </row>
    <row r="1108" spans="3:6">
      <c r="C1108" s="65" t="s">
        <v>1300</v>
      </c>
      <c r="D1108" s="162">
        <v>3856383</v>
      </c>
      <c r="E1108" s="162">
        <v>109232</v>
      </c>
      <c r="F1108" s="162">
        <v>0</v>
      </c>
    </row>
    <row r="1109" spans="3:6">
      <c r="C1109" s="65" t="s">
        <v>1301</v>
      </c>
      <c r="D1109" s="162">
        <v>46924815</v>
      </c>
      <c r="E1109" s="162">
        <v>33133270</v>
      </c>
      <c r="F1109" s="162">
        <v>29125462.559999999</v>
      </c>
    </row>
    <row r="1110" spans="3:6">
      <c r="C1110" s="65" t="s">
        <v>1302</v>
      </c>
      <c r="D1110" s="162">
        <v>5499812</v>
      </c>
      <c r="E1110" s="162">
        <v>106451.62</v>
      </c>
      <c r="F1110" s="162">
        <v>0</v>
      </c>
    </row>
    <row r="1111" spans="3:6">
      <c r="C1111" s="65" t="s">
        <v>1303</v>
      </c>
      <c r="D1111" s="162">
        <v>38071704</v>
      </c>
      <c r="E1111" s="162">
        <v>27388454</v>
      </c>
      <c r="F1111" s="162">
        <v>22642007.469999999</v>
      </c>
    </row>
    <row r="1112" spans="3:6">
      <c r="C1112" s="65" t="s">
        <v>1304</v>
      </c>
      <c r="D1112" s="162">
        <v>3850402</v>
      </c>
      <c r="E1112" s="162">
        <v>109052.3</v>
      </c>
      <c r="F1112" s="162">
        <v>0</v>
      </c>
    </row>
    <row r="1113" spans="3:6">
      <c r="C1113" s="65" t="s">
        <v>1305</v>
      </c>
      <c r="D1113" s="162">
        <v>4783393</v>
      </c>
      <c r="E1113" s="162">
        <v>109633.91</v>
      </c>
      <c r="F1113" s="162">
        <v>0</v>
      </c>
    </row>
    <row r="1114" spans="3:6">
      <c r="C1114" s="65" t="s">
        <v>1306</v>
      </c>
      <c r="D1114" s="162">
        <v>1376080</v>
      </c>
      <c r="E1114" s="162">
        <v>103996</v>
      </c>
      <c r="F1114" s="162">
        <v>0</v>
      </c>
    </row>
    <row r="1115" spans="3:6">
      <c r="C1115" s="65" t="s">
        <v>1307</v>
      </c>
      <c r="D1115" s="162">
        <v>5881087</v>
      </c>
      <c r="E1115" s="162">
        <v>114458.64</v>
      </c>
      <c r="F1115" s="162">
        <v>0</v>
      </c>
    </row>
    <row r="1116" spans="3:6">
      <c r="C1116" s="65" t="s">
        <v>1308</v>
      </c>
      <c r="D1116" s="162">
        <v>9721888</v>
      </c>
      <c r="E1116" s="162">
        <v>9075884</v>
      </c>
      <c r="F1116" s="162">
        <v>0</v>
      </c>
    </row>
    <row r="1117" spans="3:6">
      <c r="C1117" s="65" t="s">
        <v>1309</v>
      </c>
      <c r="D1117" s="162">
        <v>10000000</v>
      </c>
      <c r="E1117" s="162">
        <v>5000000</v>
      </c>
      <c r="F1117" s="162">
        <v>0</v>
      </c>
    </row>
    <row r="1118" spans="3:6">
      <c r="C1118" s="65" t="s">
        <v>1310</v>
      </c>
      <c r="D1118" s="162">
        <v>4076234</v>
      </c>
      <c r="E1118" s="162">
        <v>115827.44</v>
      </c>
      <c r="F1118" s="162">
        <v>0</v>
      </c>
    </row>
    <row r="1119" spans="3:6">
      <c r="C1119" s="65" t="s">
        <v>1311</v>
      </c>
      <c r="D1119" s="162">
        <v>4076234</v>
      </c>
      <c r="E1119" s="162">
        <v>115827.44</v>
      </c>
      <c r="F1119" s="162">
        <v>0</v>
      </c>
    </row>
    <row r="1120" spans="3:6">
      <c r="C1120" s="65" t="s">
        <v>1312</v>
      </c>
      <c r="D1120" s="162">
        <v>5881088</v>
      </c>
      <c r="E1120" s="162">
        <v>114459.56</v>
      </c>
      <c r="F1120" s="162">
        <v>0</v>
      </c>
    </row>
    <row r="1121" spans="3:6">
      <c r="C1121" s="65" t="s">
        <v>1313</v>
      </c>
      <c r="D1121" s="162">
        <v>5963974</v>
      </c>
      <c r="E1121" s="162">
        <v>110666.4</v>
      </c>
      <c r="F1121" s="162">
        <v>0</v>
      </c>
    </row>
    <row r="1122" spans="3:6">
      <c r="C1122" s="65" t="s">
        <v>1314</v>
      </c>
      <c r="D1122" s="162">
        <v>26126598</v>
      </c>
      <c r="E1122" s="162">
        <v>16799196</v>
      </c>
      <c r="F1122" s="162">
        <v>590973.29</v>
      </c>
    </row>
    <row r="1123" spans="3:6">
      <c r="C1123" s="65" t="s">
        <v>1315</v>
      </c>
      <c r="D1123" s="162">
        <v>61031571</v>
      </c>
      <c r="E1123" s="162">
        <v>56955785</v>
      </c>
      <c r="F1123" s="162">
        <v>55786429.340000004</v>
      </c>
    </row>
    <row r="1124" spans="3:6">
      <c r="C1124" s="65" t="s">
        <v>1316</v>
      </c>
      <c r="D1124" s="162">
        <v>5963974</v>
      </c>
      <c r="E1124" s="162">
        <v>110665.39</v>
      </c>
      <c r="F1124" s="162">
        <v>0</v>
      </c>
    </row>
    <row r="1125" spans="3:6">
      <c r="C1125" s="65" t="s">
        <v>1317</v>
      </c>
      <c r="D1125" s="162">
        <v>4073271</v>
      </c>
      <c r="E1125" s="162">
        <v>115737.57</v>
      </c>
      <c r="F1125" s="162">
        <v>0</v>
      </c>
    </row>
    <row r="1126" spans="3:6">
      <c r="C1126" s="65" t="s">
        <v>1318</v>
      </c>
      <c r="D1126" s="162">
        <v>15000000</v>
      </c>
      <c r="E1126" s="162">
        <v>15000000</v>
      </c>
      <c r="F1126" s="162">
        <v>8351196.2000000002</v>
      </c>
    </row>
    <row r="1127" spans="3:6">
      <c r="C1127" s="65" t="s">
        <v>1319</v>
      </c>
      <c r="D1127" s="162">
        <v>9000000</v>
      </c>
      <c r="E1127" s="162">
        <v>4100000</v>
      </c>
      <c r="F1127" s="162">
        <v>0</v>
      </c>
    </row>
    <row r="1128" spans="3:6">
      <c r="C1128" s="65" t="s">
        <v>1320</v>
      </c>
      <c r="D1128" s="162">
        <v>183602467</v>
      </c>
      <c r="E1128" s="162">
        <v>152817518</v>
      </c>
      <c r="F1128" s="162">
        <v>151343488.90000001</v>
      </c>
    </row>
    <row r="1129" spans="3:6">
      <c r="C1129" s="65" t="s">
        <v>1321</v>
      </c>
      <c r="D1129" s="162">
        <v>498000</v>
      </c>
      <c r="E1129" s="162">
        <v>0</v>
      </c>
      <c r="F1129" s="162">
        <v>0</v>
      </c>
    </row>
    <row r="1130" spans="3:6">
      <c r="C1130" s="65" t="s">
        <v>1322</v>
      </c>
      <c r="D1130" s="162">
        <v>0</v>
      </c>
      <c r="E1130" s="162">
        <v>626428.02</v>
      </c>
      <c r="F1130" s="162">
        <v>354769.25</v>
      </c>
    </row>
    <row r="1131" spans="3:6">
      <c r="C1131" s="65" t="s">
        <v>1323</v>
      </c>
      <c r="D1131" s="162">
        <v>498000</v>
      </c>
      <c r="E1131" s="162">
        <v>0</v>
      </c>
      <c r="F1131" s="162">
        <v>0</v>
      </c>
    </row>
    <row r="1132" spans="3:6">
      <c r="C1132" s="65" t="s">
        <v>1324</v>
      </c>
      <c r="D1132" s="162">
        <v>0</v>
      </c>
      <c r="E1132" s="162">
        <v>6577575.2000000002</v>
      </c>
      <c r="F1132" s="162">
        <v>5037973.47</v>
      </c>
    </row>
    <row r="1133" spans="3:6">
      <c r="C1133" s="65" t="s">
        <v>1325</v>
      </c>
      <c r="D1133" s="162">
        <v>0</v>
      </c>
      <c r="E1133" s="162">
        <v>1339812.9100000001</v>
      </c>
      <c r="F1133" s="162">
        <v>0</v>
      </c>
    </row>
    <row r="1134" spans="3:6">
      <c r="C1134" s="160" t="s">
        <v>352</v>
      </c>
      <c r="D1134" s="161">
        <v>1670250027</v>
      </c>
      <c r="E1134" s="161">
        <v>1265359157.5800002</v>
      </c>
      <c r="F1134" s="161">
        <v>649913770.36000001</v>
      </c>
    </row>
    <row r="1135" spans="3:6">
      <c r="C1135" s="118" t="s">
        <v>326</v>
      </c>
      <c r="D1135" s="162">
        <v>1328199092</v>
      </c>
      <c r="E1135" s="162">
        <v>1038753987.96</v>
      </c>
      <c r="F1135" s="162">
        <v>606345167.37</v>
      </c>
    </row>
    <row r="1136" spans="3:6">
      <c r="C1136" s="65" t="s">
        <v>1326</v>
      </c>
      <c r="D1136" s="162">
        <v>21411478</v>
      </c>
      <c r="E1136" s="162">
        <v>21209958</v>
      </c>
      <c r="F1136" s="162">
        <v>0</v>
      </c>
    </row>
    <row r="1137" spans="3:6">
      <c r="C1137" s="65" t="s">
        <v>1327</v>
      </c>
      <c r="D1137" s="162">
        <v>44000000</v>
      </c>
      <c r="E1137" s="162">
        <v>44000000</v>
      </c>
      <c r="F1137" s="162">
        <v>0</v>
      </c>
    </row>
    <row r="1138" spans="3:6">
      <c r="C1138" s="65" t="s">
        <v>1328</v>
      </c>
      <c r="D1138" s="162">
        <v>1111230</v>
      </c>
      <c r="E1138" s="162">
        <v>680561</v>
      </c>
      <c r="F1138" s="162">
        <v>680000</v>
      </c>
    </row>
    <row r="1139" spans="3:6">
      <c r="C1139" s="65" t="s">
        <v>1909</v>
      </c>
      <c r="D1139" s="162">
        <v>0</v>
      </c>
      <c r="E1139" s="162">
        <v>7500000</v>
      </c>
      <c r="F1139" s="162">
        <v>722366.5</v>
      </c>
    </row>
    <row r="1140" spans="3:6">
      <c r="C1140" s="65" t="s">
        <v>1329</v>
      </c>
      <c r="D1140" s="162">
        <v>0</v>
      </c>
      <c r="E1140" s="162">
        <v>15561119.23</v>
      </c>
      <c r="F1140" s="162">
        <v>5694971.29</v>
      </c>
    </row>
    <row r="1141" spans="3:6">
      <c r="C1141" s="65" t="s">
        <v>1330</v>
      </c>
      <c r="D1141" s="162">
        <v>8000000</v>
      </c>
      <c r="E1141" s="162">
        <v>4385824</v>
      </c>
      <c r="F1141" s="162">
        <v>3246533.91</v>
      </c>
    </row>
    <row r="1142" spans="3:6">
      <c r="C1142" s="65" t="s">
        <v>1331</v>
      </c>
      <c r="D1142" s="162">
        <v>5001203</v>
      </c>
      <c r="E1142" s="162">
        <v>100503.99</v>
      </c>
      <c r="F1142" s="162">
        <v>0</v>
      </c>
    </row>
    <row r="1143" spans="3:6">
      <c r="C1143" s="65" t="s">
        <v>1332</v>
      </c>
      <c r="D1143" s="162">
        <v>7256885</v>
      </c>
      <c r="E1143" s="162">
        <v>102393.07</v>
      </c>
      <c r="F1143" s="162">
        <v>0</v>
      </c>
    </row>
    <row r="1144" spans="3:6">
      <c r="C1144" s="65" t="s">
        <v>1333</v>
      </c>
      <c r="D1144" s="162">
        <v>430669</v>
      </c>
      <c r="E1144" s="162">
        <v>0</v>
      </c>
      <c r="F1144" s="162">
        <v>0</v>
      </c>
    </row>
    <row r="1145" spans="3:6">
      <c r="C1145" s="65" t="s">
        <v>1334</v>
      </c>
      <c r="D1145" s="162">
        <v>9831681</v>
      </c>
      <c r="E1145" s="162">
        <v>9415325</v>
      </c>
      <c r="F1145" s="162">
        <v>0</v>
      </c>
    </row>
    <row r="1146" spans="3:6">
      <c r="C1146" s="65" t="s">
        <v>1927</v>
      </c>
      <c r="D1146" s="162">
        <v>0</v>
      </c>
      <c r="E1146" s="162">
        <v>4700000</v>
      </c>
      <c r="F1146" s="162">
        <v>1771332.79</v>
      </c>
    </row>
    <row r="1147" spans="3:6">
      <c r="C1147" s="65" t="s">
        <v>1928</v>
      </c>
      <c r="D1147" s="162">
        <v>0</v>
      </c>
      <c r="E1147" s="162">
        <v>5500000</v>
      </c>
      <c r="F1147" s="162">
        <v>2609577.71</v>
      </c>
    </row>
    <row r="1148" spans="3:6">
      <c r="C1148" s="65" t="s">
        <v>1929</v>
      </c>
      <c r="D1148" s="162">
        <v>0</v>
      </c>
      <c r="E1148" s="162">
        <v>831010</v>
      </c>
      <c r="F1148" s="162">
        <v>443205.26</v>
      </c>
    </row>
    <row r="1149" spans="3:6">
      <c r="C1149" s="65" t="s">
        <v>1335</v>
      </c>
      <c r="D1149" s="162">
        <v>4989515</v>
      </c>
      <c r="E1149" s="162">
        <v>2344160</v>
      </c>
      <c r="F1149" s="162">
        <v>431088.88</v>
      </c>
    </row>
    <row r="1150" spans="3:6">
      <c r="C1150" s="65" t="s">
        <v>1336</v>
      </c>
      <c r="D1150" s="162">
        <v>7804941</v>
      </c>
      <c r="E1150" s="162">
        <v>5564145</v>
      </c>
      <c r="F1150" s="162">
        <v>5000000</v>
      </c>
    </row>
    <row r="1151" spans="3:6">
      <c r="C1151" s="65" t="s">
        <v>1337</v>
      </c>
      <c r="D1151" s="162">
        <v>3386383</v>
      </c>
      <c r="E1151" s="162">
        <v>3321880</v>
      </c>
      <c r="F1151" s="162">
        <v>0</v>
      </c>
    </row>
    <row r="1152" spans="3:6">
      <c r="C1152" s="65" t="s">
        <v>1338</v>
      </c>
      <c r="D1152" s="162">
        <v>56402241</v>
      </c>
      <c r="E1152" s="162">
        <v>52543383</v>
      </c>
      <c r="F1152" s="162">
        <v>0</v>
      </c>
    </row>
    <row r="1153" spans="3:6">
      <c r="C1153" s="65" t="s">
        <v>1339</v>
      </c>
      <c r="D1153" s="162">
        <v>19404819</v>
      </c>
      <c r="E1153" s="162">
        <v>16197240.4</v>
      </c>
      <c r="F1153" s="162">
        <v>10397964.84</v>
      </c>
    </row>
    <row r="1154" spans="3:6">
      <c r="C1154" s="65" t="s">
        <v>1340</v>
      </c>
      <c r="D1154" s="162">
        <v>5000000</v>
      </c>
      <c r="E1154" s="162">
        <v>500000</v>
      </c>
      <c r="F1154" s="162">
        <v>0</v>
      </c>
    </row>
    <row r="1155" spans="3:6">
      <c r="C1155" s="65" t="s">
        <v>1341</v>
      </c>
      <c r="D1155" s="162">
        <v>1170135</v>
      </c>
      <c r="E1155" s="162">
        <v>108079</v>
      </c>
      <c r="F1155" s="162">
        <v>0</v>
      </c>
    </row>
    <row r="1156" spans="3:6">
      <c r="C1156" s="65" t="s">
        <v>1342</v>
      </c>
      <c r="D1156" s="162">
        <v>16594591</v>
      </c>
      <c r="E1156" s="162">
        <v>107117.56</v>
      </c>
      <c r="F1156" s="162">
        <v>0</v>
      </c>
    </row>
    <row r="1157" spans="3:6">
      <c r="C1157" s="65" t="s">
        <v>1343</v>
      </c>
      <c r="D1157" s="162">
        <v>2469363</v>
      </c>
      <c r="E1157" s="162">
        <v>1469363</v>
      </c>
      <c r="F1157" s="162">
        <v>0</v>
      </c>
    </row>
    <row r="1158" spans="3:6">
      <c r="C1158" s="65" t="s">
        <v>1344</v>
      </c>
      <c r="D1158" s="162">
        <v>5042740</v>
      </c>
      <c r="E1158" s="162">
        <v>828512</v>
      </c>
      <c r="F1158" s="162">
        <v>0</v>
      </c>
    </row>
    <row r="1159" spans="3:6">
      <c r="C1159" s="65" t="s">
        <v>1345</v>
      </c>
      <c r="D1159" s="162">
        <v>111166406</v>
      </c>
      <c r="E1159" s="162">
        <v>62710227</v>
      </c>
      <c r="F1159" s="162">
        <v>61591712.640000001</v>
      </c>
    </row>
    <row r="1160" spans="3:6">
      <c r="C1160" s="65" t="s">
        <v>1346</v>
      </c>
      <c r="D1160" s="162">
        <v>56720062</v>
      </c>
      <c r="E1160" s="162">
        <v>46238877</v>
      </c>
      <c r="F1160" s="162">
        <v>45952976.5</v>
      </c>
    </row>
    <row r="1161" spans="3:6">
      <c r="C1161" s="65" t="s">
        <v>1347</v>
      </c>
      <c r="D1161" s="162">
        <v>5525987</v>
      </c>
      <c r="E1161" s="162">
        <v>0</v>
      </c>
      <c r="F1161" s="162">
        <v>0</v>
      </c>
    </row>
    <row r="1162" spans="3:6">
      <c r="C1162" s="65" t="s">
        <v>1348</v>
      </c>
      <c r="D1162" s="162">
        <v>40942547</v>
      </c>
      <c r="E1162" s="162">
        <v>33942820</v>
      </c>
      <c r="F1162" s="162">
        <v>33491436.850000001</v>
      </c>
    </row>
    <row r="1163" spans="3:6">
      <c r="C1163" s="65" t="s">
        <v>1349</v>
      </c>
      <c r="D1163" s="162">
        <v>6669416</v>
      </c>
      <c r="E1163" s="162">
        <v>3226444.75</v>
      </c>
      <c r="F1163" s="162">
        <v>0</v>
      </c>
    </row>
    <row r="1164" spans="3:6">
      <c r="C1164" s="65" t="s">
        <v>1350</v>
      </c>
      <c r="D1164" s="162">
        <v>30000000</v>
      </c>
      <c r="E1164" s="162">
        <v>45000000</v>
      </c>
      <c r="F1164" s="162">
        <v>32440877.989999998</v>
      </c>
    </row>
    <row r="1165" spans="3:6">
      <c r="C1165" s="65" t="s">
        <v>1351</v>
      </c>
      <c r="D1165" s="162">
        <v>103374369</v>
      </c>
      <c r="E1165" s="162">
        <v>103104138</v>
      </c>
      <c r="F1165" s="162">
        <v>47394261.75</v>
      </c>
    </row>
    <row r="1166" spans="3:6">
      <c r="C1166" s="65" t="s">
        <v>1352</v>
      </c>
      <c r="D1166" s="162">
        <v>13511580</v>
      </c>
      <c r="E1166" s="162">
        <v>8564105</v>
      </c>
      <c r="F1166" s="162">
        <v>4050300.38</v>
      </c>
    </row>
    <row r="1167" spans="3:6">
      <c r="C1167" s="65" t="s">
        <v>1353</v>
      </c>
      <c r="D1167" s="162">
        <v>538658</v>
      </c>
      <c r="E1167" s="162">
        <v>0</v>
      </c>
      <c r="F1167" s="162">
        <v>0</v>
      </c>
    </row>
    <row r="1168" spans="3:6">
      <c r="C1168" s="65" t="s">
        <v>1354</v>
      </c>
      <c r="D1168" s="162">
        <v>67056947</v>
      </c>
      <c r="E1168" s="162">
        <v>40200603</v>
      </c>
      <c r="F1168" s="162">
        <v>9131818.6999999993</v>
      </c>
    </row>
    <row r="1169" spans="3:6">
      <c r="C1169" s="65" t="s">
        <v>1355</v>
      </c>
      <c r="D1169" s="162">
        <v>155656045</v>
      </c>
      <c r="E1169" s="162">
        <v>98577929</v>
      </c>
      <c r="F1169" s="162">
        <v>97452252.469999999</v>
      </c>
    </row>
    <row r="1170" spans="3:6">
      <c r="C1170" s="65" t="s">
        <v>1356</v>
      </c>
      <c r="D1170" s="162">
        <v>8000000</v>
      </c>
      <c r="E1170" s="162">
        <v>5000000</v>
      </c>
      <c r="F1170" s="162">
        <v>0</v>
      </c>
    </row>
    <row r="1171" spans="3:6">
      <c r="C1171" s="65" t="s">
        <v>1357</v>
      </c>
      <c r="D1171" s="162">
        <v>230794055</v>
      </c>
      <c r="E1171" s="162">
        <v>160184584.96000001</v>
      </c>
      <c r="F1171" s="162">
        <v>67984257</v>
      </c>
    </row>
    <row r="1172" spans="3:6">
      <c r="C1172" s="65" t="s">
        <v>1358</v>
      </c>
      <c r="D1172" s="162">
        <v>103935146</v>
      </c>
      <c r="E1172" s="162">
        <v>92527881</v>
      </c>
      <c r="F1172" s="162">
        <v>91444366.519999996</v>
      </c>
    </row>
    <row r="1173" spans="3:6">
      <c r="C1173" s="65" t="s">
        <v>1359</v>
      </c>
      <c r="D1173" s="162">
        <v>135000000</v>
      </c>
      <c r="E1173" s="162">
        <v>122505804</v>
      </c>
      <c r="F1173" s="162">
        <v>84413865.390000001</v>
      </c>
    </row>
    <row r="1174" spans="3:6">
      <c r="C1174" s="65" t="s">
        <v>1360</v>
      </c>
      <c r="D1174" s="162">
        <v>40000000</v>
      </c>
      <c r="E1174" s="162">
        <v>20000000</v>
      </c>
      <c r="F1174" s="162">
        <v>0</v>
      </c>
    </row>
    <row r="1175" spans="3:6">
      <c r="C1175" s="118" t="s">
        <v>327</v>
      </c>
      <c r="D1175" s="162">
        <v>67749732</v>
      </c>
      <c r="E1175" s="162">
        <v>118303966.62</v>
      </c>
      <c r="F1175" s="162">
        <v>43568602.989999995</v>
      </c>
    </row>
    <row r="1176" spans="3:6">
      <c r="C1176" s="65" t="s">
        <v>1361</v>
      </c>
      <c r="D1176" s="162">
        <v>57208005</v>
      </c>
      <c r="E1176" s="162">
        <v>89714418.210000008</v>
      </c>
      <c r="F1176" s="162">
        <v>33193223.609999999</v>
      </c>
    </row>
    <row r="1177" spans="3:6">
      <c r="C1177" s="65" t="s">
        <v>1362</v>
      </c>
      <c r="D1177" s="162">
        <v>3555960</v>
      </c>
      <c r="E1177" s="162">
        <v>3555960</v>
      </c>
      <c r="F1177" s="162">
        <v>0</v>
      </c>
    </row>
    <row r="1178" spans="3:6">
      <c r="C1178" s="65" t="s">
        <v>1363</v>
      </c>
      <c r="D1178" s="162">
        <v>6985767</v>
      </c>
      <c r="E1178" s="162">
        <v>6985767</v>
      </c>
      <c r="F1178" s="162">
        <v>0</v>
      </c>
    </row>
    <row r="1179" spans="3:6">
      <c r="C1179" s="65" t="s">
        <v>1364</v>
      </c>
      <c r="D1179" s="162">
        <v>0</v>
      </c>
      <c r="E1179" s="162">
        <v>18047821.41</v>
      </c>
      <c r="F1179" s="162">
        <v>10375379.379999999</v>
      </c>
    </row>
    <row r="1180" spans="3:6">
      <c r="C1180" s="118" t="s">
        <v>329</v>
      </c>
      <c r="D1180" s="162">
        <v>274301203</v>
      </c>
      <c r="E1180" s="162">
        <v>108301203</v>
      </c>
      <c r="F1180" s="162">
        <v>0</v>
      </c>
    </row>
    <row r="1181" spans="3:6">
      <c r="C1181" s="65" t="s">
        <v>1365</v>
      </c>
      <c r="D1181" s="162">
        <v>274301203</v>
      </c>
      <c r="E1181" s="162">
        <v>108301203</v>
      </c>
      <c r="F1181" s="162">
        <v>0</v>
      </c>
    </row>
    <row r="1182" spans="3:6">
      <c r="C1182" s="160" t="s">
        <v>353</v>
      </c>
      <c r="D1182" s="161">
        <v>4088437272</v>
      </c>
      <c r="E1182" s="161">
        <v>2701359303.3800001</v>
      </c>
      <c r="F1182" s="161">
        <v>1776318979.46</v>
      </c>
    </row>
    <row r="1183" spans="3:6">
      <c r="C1183" s="118" t="s">
        <v>326</v>
      </c>
      <c r="D1183" s="162">
        <v>691977336</v>
      </c>
      <c r="E1183" s="162">
        <v>651179080.38000011</v>
      </c>
      <c r="F1183" s="162">
        <v>491972871.92000002</v>
      </c>
    </row>
    <row r="1184" spans="3:6">
      <c r="C1184" s="65" t="s">
        <v>1366</v>
      </c>
      <c r="D1184" s="162">
        <v>34603615</v>
      </c>
      <c r="E1184" s="162">
        <v>30000000</v>
      </c>
      <c r="F1184" s="162">
        <v>0</v>
      </c>
    </row>
    <row r="1185" spans="3:6">
      <c r="C1185" s="65" t="s">
        <v>1367</v>
      </c>
      <c r="D1185" s="162">
        <v>21000000</v>
      </c>
      <c r="E1185" s="162">
        <v>15000000</v>
      </c>
      <c r="F1185" s="162">
        <v>14132285.48</v>
      </c>
    </row>
    <row r="1186" spans="3:6">
      <c r="C1186" s="65" t="s">
        <v>1962</v>
      </c>
      <c r="D1186" s="162">
        <v>0</v>
      </c>
      <c r="E1186" s="162">
        <v>7800000</v>
      </c>
      <c r="F1186" s="162">
        <v>0</v>
      </c>
    </row>
    <row r="1187" spans="3:6">
      <c r="C1187" s="65" t="s">
        <v>1368</v>
      </c>
      <c r="D1187" s="162">
        <v>73507758</v>
      </c>
      <c r="E1187" s="162">
        <v>25204742</v>
      </c>
      <c r="F1187" s="162">
        <v>0</v>
      </c>
    </row>
    <row r="1188" spans="3:6">
      <c r="C1188" s="65" t="s">
        <v>1369</v>
      </c>
      <c r="D1188" s="162">
        <v>84027878</v>
      </c>
      <c r="E1188" s="162">
        <v>214357906</v>
      </c>
      <c r="F1188" s="162">
        <v>212328759.97</v>
      </c>
    </row>
    <row r="1189" spans="3:6">
      <c r="C1189" s="65" t="s">
        <v>1370</v>
      </c>
      <c r="D1189" s="162">
        <v>51610779</v>
      </c>
      <c r="E1189" s="162">
        <v>40000000</v>
      </c>
      <c r="F1189" s="162">
        <v>0</v>
      </c>
    </row>
    <row r="1190" spans="3:6">
      <c r="C1190" s="65" t="s">
        <v>1371</v>
      </c>
      <c r="D1190" s="162">
        <v>2542220</v>
      </c>
      <c r="E1190" s="162">
        <v>111689.92</v>
      </c>
      <c r="F1190" s="162">
        <v>0</v>
      </c>
    </row>
    <row r="1191" spans="3:6">
      <c r="C1191" s="65" t="s">
        <v>1372</v>
      </c>
      <c r="D1191" s="162">
        <v>2542220</v>
      </c>
      <c r="E1191" s="162">
        <v>111689.92</v>
      </c>
      <c r="F1191" s="162">
        <v>0</v>
      </c>
    </row>
    <row r="1192" spans="3:6">
      <c r="C1192" s="65" t="s">
        <v>1373</v>
      </c>
      <c r="D1192" s="162">
        <v>2523769</v>
      </c>
      <c r="E1192" s="162">
        <v>110805.28</v>
      </c>
      <c r="F1192" s="162">
        <v>0</v>
      </c>
    </row>
    <row r="1193" spans="3:6">
      <c r="C1193" s="65" t="s">
        <v>1374</v>
      </c>
      <c r="D1193" s="162">
        <v>6071992</v>
      </c>
      <c r="E1193" s="162">
        <v>113945.88</v>
      </c>
      <c r="F1193" s="162">
        <v>0</v>
      </c>
    </row>
    <row r="1194" spans="3:6">
      <c r="C1194" s="65" t="s">
        <v>1375</v>
      </c>
      <c r="D1194" s="162">
        <v>3689328</v>
      </c>
      <c r="E1194" s="162">
        <v>114053.23</v>
      </c>
      <c r="F1194" s="162">
        <v>0</v>
      </c>
    </row>
    <row r="1195" spans="3:6">
      <c r="C1195" s="65" t="s">
        <v>1376</v>
      </c>
      <c r="D1195" s="162">
        <v>3689328</v>
      </c>
      <c r="E1195" s="162">
        <v>114053.23</v>
      </c>
      <c r="F1195" s="162">
        <v>0</v>
      </c>
    </row>
    <row r="1196" spans="3:6">
      <c r="C1196" s="65" t="s">
        <v>1377</v>
      </c>
      <c r="D1196" s="162">
        <v>3689328</v>
      </c>
      <c r="E1196" s="162">
        <v>114053.23</v>
      </c>
      <c r="F1196" s="162">
        <v>0</v>
      </c>
    </row>
    <row r="1197" spans="3:6">
      <c r="C1197" s="65" t="s">
        <v>1378</v>
      </c>
      <c r="D1197" s="162">
        <v>2523767</v>
      </c>
      <c r="E1197" s="162">
        <v>110804.69</v>
      </c>
      <c r="F1197" s="162">
        <v>0</v>
      </c>
    </row>
    <row r="1198" spans="3:6">
      <c r="C1198" s="65" t="s">
        <v>1379</v>
      </c>
      <c r="D1198" s="162">
        <v>3689328</v>
      </c>
      <c r="E1198" s="162">
        <v>114053.23</v>
      </c>
      <c r="F1198" s="162">
        <v>0</v>
      </c>
    </row>
    <row r="1199" spans="3:6">
      <c r="C1199" s="65" t="s">
        <v>1380</v>
      </c>
      <c r="D1199" s="162">
        <v>3689328</v>
      </c>
      <c r="E1199" s="162">
        <v>114053.23</v>
      </c>
      <c r="F1199" s="162">
        <v>0</v>
      </c>
    </row>
    <row r="1200" spans="3:6">
      <c r="C1200" s="65" t="s">
        <v>1381</v>
      </c>
      <c r="D1200" s="162">
        <v>3689328</v>
      </c>
      <c r="E1200" s="162">
        <v>114053.23</v>
      </c>
      <c r="F1200" s="162">
        <v>0</v>
      </c>
    </row>
    <row r="1201" spans="3:6">
      <c r="C1201" s="65" t="s">
        <v>1382</v>
      </c>
      <c r="D1201" s="162">
        <v>1407491</v>
      </c>
      <c r="E1201" s="162">
        <v>107294</v>
      </c>
      <c r="F1201" s="162">
        <v>0</v>
      </c>
    </row>
    <row r="1202" spans="3:6">
      <c r="C1202" s="65" t="s">
        <v>1383</v>
      </c>
      <c r="D1202" s="162">
        <v>2113557</v>
      </c>
      <c r="E1202" s="162">
        <v>100973</v>
      </c>
      <c r="F1202" s="162">
        <v>0</v>
      </c>
    </row>
    <row r="1203" spans="3:6">
      <c r="C1203" s="65" t="s">
        <v>1384</v>
      </c>
      <c r="D1203" s="162">
        <v>5103177</v>
      </c>
      <c r="E1203" s="162">
        <v>4887842</v>
      </c>
      <c r="F1203" s="162">
        <v>0</v>
      </c>
    </row>
    <row r="1204" spans="3:6">
      <c r="C1204" s="65" t="s">
        <v>1385</v>
      </c>
      <c r="D1204" s="162">
        <v>6071992</v>
      </c>
      <c r="E1204" s="162">
        <v>113945.88</v>
      </c>
      <c r="F1204" s="162">
        <v>0</v>
      </c>
    </row>
    <row r="1205" spans="3:6">
      <c r="C1205" s="65" t="s">
        <v>1386</v>
      </c>
      <c r="D1205" s="162">
        <v>3609752</v>
      </c>
      <c r="E1205" s="162">
        <v>111268.2</v>
      </c>
      <c r="F1205" s="162">
        <v>0</v>
      </c>
    </row>
    <row r="1206" spans="3:6">
      <c r="C1206" s="65" t="s">
        <v>1387</v>
      </c>
      <c r="D1206" s="162">
        <v>3689328</v>
      </c>
      <c r="E1206" s="162">
        <v>114053.23</v>
      </c>
      <c r="F1206" s="162">
        <v>0</v>
      </c>
    </row>
    <row r="1207" spans="3:6">
      <c r="C1207" s="65" t="s">
        <v>1388</v>
      </c>
      <c r="D1207" s="162">
        <v>59238928</v>
      </c>
      <c r="E1207" s="162">
        <v>49101627</v>
      </c>
      <c r="F1207" s="162">
        <v>48375638.780000001</v>
      </c>
    </row>
    <row r="1208" spans="3:6">
      <c r="C1208" s="65" t="s">
        <v>1389</v>
      </c>
      <c r="D1208" s="162">
        <v>92860473</v>
      </c>
      <c r="E1208" s="162">
        <v>72327988</v>
      </c>
      <c r="F1208" s="162">
        <v>60861448.5</v>
      </c>
    </row>
    <row r="1209" spans="3:6">
      <c r="C1209" s="65" t="s">
        <v>1390</v>
      </c>
      <c r="D1209" s="162">
        <v>3689328</v>
      </c>
      <c r="E1209" s="162">
        <v>3258659</v>
      </c>
      <c r="F1209" s="162">
        <v>2466913.7799999998</v>
      </c>
    </row>
    <row r="1210" spans="3:6">
      <c r="C1210" s="65" t="s">
        <v>1391</v>
      </c>
      <c r="D1210" s="162">
        <v>6071992</v>
      </c>
      <c r="E1210" s="162">
        <v>5425988</v>
      </c>
      <c r="F1210" s="162">
        <v>5139448.74</v>
      </c>
    </row>
    <row r="1211" spans="3:6">
      <c r="C1211" s="65" t="s">
        <v>1392</v>
      </c>
      <c r="D1211" s="162">
        <v>57592521</v>
      </c>
      <c r="E1211" s="162">
        <v>41038580</v>
      </c>
      <c r="F1211" s="162">
        <v>34124763</v>
      </c>
    </row>
    <row r="1212" spans="3:6">
      <c r="C1212" s="65" t="s">
        <v>1894</v>
      </c>
      <c r="D1212" s="162">
        <v>0</v>
      </c>
      <c r="E1212" s="162">
        <v>33539259</v>
      </c>
      <c r="F1212" s="162">
        <v>18443728.190000001</v>
      </c>
    </row>
    <row r="1213" spans="3:6">
      <c r="C1213" s="65" t="s">
        <v>1393</v>
      </c>
      <c r="D1213" s="162">
        <v>10000000</v>
      </c>
      <c r="E1213" s="162">
        <v>10000000</v>
      </c>
      <c r="F1213" s="162">
        <v>0</v>
      </c>
    </row>
    <row r="1214" spans="3:6">
      <c r="C1214" s="65" t="s">
        <v>1394</v>
      </c>
      <c r="D1214" s="162">
        <v>137438831</v>
      </c>
      <c r="E1214" s="162">
        <v>97445700</v>
      </c>
      <c r="F1214" s="162">
        <v>96099885.480000004</v>
      </c>
    </row>
    <row r="1215" spans="3:6">
      <c r="C1215" s="118" t="s">
        <v>327</v>
      </c>
      <c r="D1215" s="162">
        <v>240959936</v>
      </c>
      <c r="E1215" s="162">
        <v>81285878</v>
      </c>
      <c r="F1215" s="162">
        <v>50503325.159999996</v>
      </c>
    </row>
    <row r="1216" spans="3:6">
      <c r="C1216" s="65" t="s">
        <v>1395</v>
      </c>
      <c r="D1216" s="162">
        <v>207951833</v>
      </c>
      <c r="E1216" s="162">
        <v>49928180</v>
      </c>
      <c r="F1216" s="162">
        <v>22147719.149999999</v>
      </c>
    </row>
    <row r="1217" spans="3:6">
      <c r="C1217" s="65" t="s">
        <v>1396</v>
      </c>
      <c r="D1217" s="162">
        <v>33008103</v>
      </c>
      <c r="E1217" s="162">
        <v>31357698</v>
      </c>
      <c r="F1217" s="162">
        <v>28355606.010000002</v>
      </c>
    </row>
    <row r="1218" spans="3:6">
      <c r="C1218" s="118" t="s">
        <v>328</v>
      </c>
      <c r="D1218" s="162">
        <v>0</v>
      </c>
      <c r="E1218" s="162">
        <v>13394345</v>
      </c>
      <c r="F1218" s="162">
        <v>13394340.99</v>
      </c>
    </row>
    <row r="1219" spans="3:6">
      <c r="C1219" s="65" t="s">
        <v>1369</v>
      </c>
      <c r="D1219" s="162">
        <v>0</v>
      </c>
      <c r="E1219" s="162">
        <v>13394345</v>
      </c>
      <c r="F1219" s="162">
        <v>13394340.99</v>
      </c>
    </row>
    <row r="1220" spans="3:6">
      <c r="C1220" s="118" t="s">
        <v>329</v>
      </c>
      <c r="D1220" s="162">
        <v>3155500000</v>
      </c>
      <c r="E1220" s="162">
        <v>1955500000</v>
      </c>
      <c r="F1220" s="162">
        <v>1220448441.3899999</v>
      </c>
    </row>
    <row r="1221" spans="3:6">
      <c r="C1221" s="65" t="s">
        <v>1397</v>
      </c>
      <c r="D1221" s="162">
        <v>3155500000</v>
      </c>
      <c r="E1221" s="162">
        <v>1955500000</v>
      </c>
      <c r="F1221" s="162">
        <v>1220448441.3899999</v>
      </c>
    </row>
    <row r="1222" spans="3:6">
      <c r="C1222" s="160" t="s">
        <v>354</v>
      </c>
      <c r="D1222" s="161">
        <v>3391840772</v>
      </c>
      <c r="E1222" s="161">
        <v>3080228936.75</v>
      </c>
      <c r="F1222" s="161">
        <v>2138944416.5400002</v>
      </c>
    </row>
    <row r="1223" spans="3:6">
      <c r="C1223" s="118" t="s">
        <v>326</v>
      </c>
      <c r="D1223" s="162">
        <v>3044735772</v>
      </c>
      <c r="E1223" s="162">
        <v>2116123936.7499998</v>
      </c>
      <c r="F1223" s="162">
        <v>1517477603.8900001</v>
      </c>
    </row>
    <row r="1224" spans="3:6">
      <c r="C1224" s="65" t="s">
        <v>1398</v>
      </c>
      <c r="D1224" s="162">
        <v>100001</v>
      </c>
      <c r="E1224" s="162">
        <v>1</v>
      </c>
      <c r="F1224" s="162">
        <v>0</v>
      </c>
    </row>
    <row r="1225" spans="3:6">
      <c r="C1225" s="65" t="s">
        <v>1399</v>
      </c>
      <c r="D1225" s="162">
        <v>887087444</v>
      </c>
      <c r="E1225" s="162">
        <v>0</v>
      </c>
      <c r="F1225" s="162">
        <v>0</v>
      </c>
    </row>
    <row r="1226" spans="3:6">
      <c r="C1226" s="65" t="s">
        <v>1400</v>
      </c>
      <c r="D1226" s="162">
        <v>130146458</v>
      </c>
      <c r="E1226" s="162">
        <v>59978040</v>
      </c>
      <c r="F1226" s="162">
        <v>0</v>
      </c>
    </row>
    <row r="1227" spans="3:6">
      <c r="C1227" s="65" t="s">
        <v>1401</v>
      </c>
      <c r="D1227" s="162">
        <v>0</v>
      </c>
      <c r="E1227" s="162">
        <v>56572768</v>
      </c>
      <c r="F1227" s="162">
        <v>44572767.579999998</v>
      </c>
    </row>
    <row r="1228" spans="3:6">
      <c r="C1228" s="65" t="s">
        <v>1402</v>
      </c>
      <c r="D1228" s="162">
        <v>11196288</v>
      </c>
      <c r="E1228" s="162">
        <v>0</v>
      </c>
      <c r="F1228" s="162">
        <v>0</v>
      </c>
    </row>
    <row r="1229" spans="3:6">
      <c r="C1229" s="65" t="s">
        <v>1403</v>
      </c>
      <c r="D1229" s="162">
        <v>16077858</v>
      </c>
      <c r="E1229" s="162">
        <v>0</v>
      </c>
      <c r="F1229" s="162">
        <v>0</v>
      </c>
    </row>
    <row r="1230" spans="3:6">
      <c r="C1230" s="65" t="s">
        <v>1404</v>
      </c>
      <c r="D1230" s="162">
        <v>3492752</v>
      </c>
      <c r="E1230" s="162">
        <v>0</v>
      </c>
      <c r="F1230" s="162">
        <v>0</v>
      </c>
    </row>
    <row r="1231" spans="3:6">
      <c r="C1231" s="65" t="s">
        <v>1405</v>
      </c>
      <c r="D1231" s="162">
        <v>3835091</v>
      </c>
      <c r="E1231" s="162">
        <v>3835091</v>
      </c>
      <c r="F1231" s="162">
        <v>3402857.55</v>
      </c>
    </row>
    <row r="1232" spans="3:6">
      <c r="C1232" s="65" t="s">
        <v>1406</v>
      </c>
      <c r="D1232" s="162">
        <v>2783204</v>
      </c>
      <c r="E1232" s="162">
        <v>2783204</v>
      </c>
      <c r="F1232" s="162">
        <v>2633104</v>
      </c>
    </row>
    <row r="1233" spans="3:6">
      <c r="C1233" s="65" t="s">
        <v>1407</v>
      </c>
      <c r="D1233" s="162">
        <v>1521692</v>
      </c>
      <c r="E1233" s="162">
        <v>1521692</v>
      </c>
      <c r="F1233" s="162">
        <v>0</v>
      </c>
    </row>
    <row r="1234" spans="3:6">
      <c r="C1234" s="65" t="s">
        <v>1408</v>
      </c>
      <c r="D1234" s="162">
        <v>10000000</v>
      </c>
      <c r="E1234" s="162">
        <v>10000000</v>
      </c>
      <c r="F1234" s="162">
        <v>8593594.4900000002</v>
      </c>
    </row>
    <row r="1235" spans="3:6">
      <c r="C1235" s="65" t="s">
        <v>1409</v>
      </c>
      <c r="D1235" s="162">
        <v>0</v>
      </c>
      <c r="E1235" s="162">
        <v>5874389.9800000004</v>
      </c>
      <c r="F1235" s="162">
        <v>4380056.43</v>
      </c>
    </row>
    <row r="1236" spans="3:6">
      <c r="C1236" s="65" t="s">
        <v>1410</v>
      </c>
      <c r="D1236" s="162">
        <v>75000000</v>
      </c>
      <c r="E1236" s="162">
        <v>103243324.42</v>
      </c>
      <c r="F1236" s="162">
        <v>61747279.609999999</v>
      </c>
    </row>
    <row r="1237" spans="3:6">
      <c r="C1237" s="65" t="s">
        <v>1411</v>
      </c>
      <c r="D1237" s="162">
        <v>131058</v>
      </c>
      <c r="E1237" s="162">
        <v>0</v>
      </c>
      <c r="F1237" s="162">
        <v>0</v>
      </c>
    </row>
    <row r="1238" spans="3:6">
      <c r="C1238" s="65" t="s">
        <v>1412</v>
      </c>
      <c r="D1238" s="162">
        <v>50250419</v>
      </c>
      <c r="E1238" s="162">
        <v>37430848</v>
      </c>
      <c r="F1238" s="162">
        <v>35344377.980000004</v>
      </c>
    </row>
    <row r="1239" spans="3:6">
      <c r="C1239" s="65" t="s">
        <v>1413</v>
      </c>
      <c r="D1239" s="162">
        <v>45904305</v>
      </c>
      <c r="E1239" s="162">
        <v>31019151</v>
      </c>
      <c r="F1239" s="162">
        <v>26379539</v>
      </c>
    </row>
    <row r="1240" spans="3:6">
      <c r="C1240" s="65" t="s">
        <v>1414</v>
      </c>
      <c r="D1240" s="162">
        <v>70496679</v>
      </c>
      <c r="E1240" s="162">
        <v>45894327</v>
      </c>
      <c r="F1240" s="162">
        <v>40179339.990000002</v>
      </c>
    </row>
    <row r="1241" spans="3:6">
      <c r="C1241" s="65" t="s">
        <v>1415</v>
      </c>
      <c r="D1241" s="162">
        <v>9261623</v>
      </c>
      <c r="E1241" s="162">
        <v>4813480</v>
      </c>
      <c r="F1241" s="162">
        <v>0</v>
      </c>
    </row>
    <row r="1242" spans="3:6">
      <c r="C1242" s="65" t="s">
        <v>1416</v>
      </c>
      <c r="D1242" s="162">
        <v>0</v>
      </c>
      <c r="E1242" s="162">
        <v>866541.69</v>
      </c>
      <c r="F1242" s="162">
        <v>0</v>
      </c>
    </row>
    <row r="1243" spans="3:6">
      <c r="C1243" s="65" t="s">
        <v>1895</v>
      </c>
      <c r="D1243" s="162">
        <v>0</v>
      </c>
      <c r="E1243" s="162">
        <v>1519020</v>
      </c>
      <c r="F1243" s="162">
        <v>0</v>
      </c>
    </row>
    <row r="1244" spans="3:6">
      <c r="C1244" s="65" t="s">
        <v>1417</v>
      </c>
      <c r="D1244" s="162">
        <v>92033458</v>
      </c>
      <c r="E1244" s="162">
        <v>73495330</v>
      </c>
      <c r="F1244" s="162">
        <v>73443213.900000006</v>
      </c>
    </row>
    <row r="1245" spans="3:6">
      <c r="C1245" s="65" t="s">
        <v>1418</v>
      </c>
      <c r="D1245" s="162">
        <v>811151</v>
      </c>
      <c r="E1245" s="162">
        <v>595816</v>
      </c>
      <c r="F1245" s="162">
        <v>0</v>
      </c>
    </row>
    <row r="1246" spans="3:6">
      <c r="C1246" s="65" t="s">
        <v>1419</v>
      </c>
      <c r="D1246" s="162">
        <v>38549089</v>
      </c>
      <c r="E1246" s="162">
        <v>22836969</v>
      </c>
      <c r="F1246" s="162">
        <v>17939238.369999997</v>
      </c>
    </row>
    <row r="1247" spans="3:6">
      <c r="C1247" s="65" t="s">
        <v>1420</v>
      </c>
      <c r="D1247" s="162">
        <v>121446905</v>
      </c>
      <c r="E1247" s="162">
        <v>2826339</v>
      </c>
      <c r="F1247" s="162">
        <v>0</v>
      </c>
    </row>
    <row r="1248" spans="3:6">
      <c r="C1248" s="65" t="s">
        <v>1421</v>
      </c>
      <c r="D1248" s="162">
        <v>811351</v>
      </c>
      <c r="E1248" s="162">
        <v>596016</v>
      </c>
      <c r="F1248" s="162">
        <v>0</v>
      </c>
    </row>
    <row r="1249" spans="3:6">
      <c r="C1249" s="65" t="s">
        <v>1422</v>
      </c>
      <c r="D1249" s="162">
        <v>72982996</v>
      </c>
      <c r="E1249" s="162">
        <v>53733897</v>
      </c>
      <c r="F1249" s="162">
        <v>48959189</v>
      </c>
    </row>
    <row r="1250" spans="3:6">
      <c r="C1250" s="65" t="s">
        <v>1423</v>
      </c>
      <c r="D1250" s="162">
        <v>2047022</v>
      </c>
      <c r="E1250" s="162">
        <v>1401018</v>
      </c>
      <c r="F1250" s="162">
        <v>0</v>
      </c>
    </row>
    <row r="1251" spans="3:6">
      <c r="C1251" s="65" t="s">
        <v>1424</v>
      </c>
      <c r="D1251" s="162">
        <v>24381867</v>
      </c>
      <c r="E1251" s="162">
        <v>7381867</v>
      </c>
      <c r="F1251" s="162">
        <v>0</v>
      </c>
    </row>
    <row r="1252" spans="3:6">
      <c r="C1252" s="65" t="s">
        <v>1425</v>
      </c>
      <c r="D1252" s="162">
        <v>93836919</v>
      </c>
      <c r="E1252" s="162">
        <v>12296473</v>
      </c>
      <c r="F1252" s="162">
        <v>0</v>
      </c>
    </row>
    <row r="1253" spans="3:6">
      <c r="C1253" s="65" t="s">
        <v>1426</v>
      </c>
      <c r="D1253" s="162">
        <v>787856</v>
      </c>
      <c r="E1253" s="162">
        <v>114504</v>
      </c>
      <c r="F1253" s="162">
        <v>0</v>
      </c>
    </row>
    <row r="1254" spans="3:6">
      <c r="C1254" s="65" t="s">
        <v>1427</v>
      </c>
      <c r="D1254" s="162">
        <v>28490997</v>
      </c>
      <c r="E1254" s="162">
        <v>21065416</v>
      </c>
      <c r="F1254" s="162">
        <v>21065416</v>
      </c>
    </row>
    <row r="1255" spans="3:6">
      <c r="C1255" s="65" t="s">
        <v>1428</v>
      </c>
      <c r="D1255" s="162">
        <v>1578136</v>
      </c>
      <c r="E1255" s="162">
        <v>103272</v>
      </c>
      <c r="F1255" s="162">
        <v>0</v>
      </c>
    </row>
    <row r="1256" spans="3:6">
      <c r="C1256" s="65" t="s">
        <v>1429</v>
      </c>
      <c r="D1256" s="162">
        <v>681879</v>
      </c>
      <c r="E1256" s="162">
        <v>530361</v>
      </c>
      <c r="F1256" s="162">
        <v>0</v>
      </c>
    </row>
    <row r="1257" spans="3:6">
      <c r="C1257" s="65" t="s">
        <v>1430</v>
      </c>
      <c r="D1257" s="162">
        <v>861339</v>
      </c>
      <c r="E1257" s="162">
        <v>0</v>
      </c>
      <c r="F1257" s="162">
        <v>0</v>
      </c>
    </row>
    <row r="1258" spans="3:6">
      <c r="C1258" s="65" t="s">
        <v>1431</v>
      </c>
      <c r="D1258" s="162">
        <v>21532897</v>
      </c>
      <c r="E1258" s="162">
        <v>10107303</v>
      </c>
      <c r="F1258" s="162">
        <v>0</v>
      </c>
    </row>
    <row r="1259" spans="3:6">
      <c r="C1259" s="65" t="s">
        <v>1432</v>
      </c>
      <c r="D1259" s="162">
        <v>1375936</v>
      </c>
      <c r="E1259" s="162">
        <v>104454</v>
      </c>
      <c r="F1259" s="162">
        <v>0</v>
      </c>
    </row>
    <row r="1260" spans="3:6">
      <c r="C1260" s="65" t="s">
        <v>1433</v>
      </c>
      <c r="D1260" s="162">
        <v>61878395</v>
      </c>
      <c r="E1260" s="162">
        <v>107890268</v>
      </c>
      <c r="F1260" s="162">
        <v>40991348.410000004</v>
      </c>
    </row>
    <row r="1261" spans="3:6">
      <c r="C1261" s="65" t="s">
        <v>1434</v>
      </c>
      <c r="D1261" s="162">
        <v>2658544</v>
      </c>
      <c r="E1261" s="162">
        <v>2012540</v>
      </c>
      <c r="F1261" s="162">
        <v>0</v>
      </c>
    </row>
    <row r="1262" spans="3:6">
      <c r="C1262" s="65" t="s">
        <v>1435</v>
      </c>
      <c r="D1262" s="162">
        <v>9413897</v>
      </c>
      <c r="E1262" s="162">
        <v>126949827.78999999</v>
      </c>
      <c r="F1262" s="162">
        <v>98952826.930000007</v>
      </c>
    </row>
    <row r="1263" spans="3:6">
      <c r="C1263" s="65" t="s">
        <v>1436</v>
      </c>
      <c r="D1263" s="162">
        <v>2658544</v>
      </c>
      <c r="E1263" s="162">
        <v>138258.07</v>
      </c>
      <c r="F1263" s="162">
        <v>0</v>
      </c>
    </row>
    <row r="1264" spans="3:6">
      <c r="C1264" s="65" t="s">
        <v>1896</v>
      </c>
      <c r="D1264" s="162">
        <v>0</v>
      </c>
      <c r="E1264" s="162">
        <v>3623689</v>
      </c>
      <c r="F1264" s="162">
        <v>0</v>
      </c>
    </row>
    <row r="1265" spans="3:6">
      <c r="C1265" s="65" t="s">
        <v>1437</v>
      </c>
      <c r="D1265" s="162">
        <v>4988020</v>
      </c>
      <c r="E1265" s="162">
        <v>100226.06</v>
      </c>
      <c r="F1265" s="162">
        <v>0</v>
      </c>
    </row>
    <row r="1266" spans="3:6">
      <c r="C1266" s="65" t="s">
        <v>1438</v>
      </c>
      <c r="D1266" s="162">
        <v>1366852</v>
      </c>
      <c r="E1266" s="162">
        <v>720848</v>
      </c>
      <c r="F1266" s="162">
        <v>0</v>
      </c>
    </row>
    <row r="1267" spans="3:6">
      <c r="C1267" s="65" t="s">
        <v>1439</v>
      </c>
      <c r="D1267" s="162">
        <v>250000000</v>
      </c>
      <c r="E1267" s="162">
        <v>120491353.48999999</v>
      </c>
      <c r="F1267" s="162">
        <v>0</v>
      </c>
    </row>
    <row r="1268" spans="3:6">
      <c r="C1268" s="65" t="s">
        <v>1440</v>
      </c>
      <c r="D1268" s="162">
        <v>1173513</v>
      </c>
      <c r="E1268" s="162">
        <v>312174</v>
      </c>
      <c r="F1268" s="162">
        <v>0</v>
      </c>
    </row>
    <row r="1269" spans="3:6">
      <c r="C1269" s="65" t="s">
        <v>1441</v>
      </c>
      <c r="D1269" s="162">
        <v>334551</v>
      </c>
      <c r="E1269" s="162">
        <v>119216</v>
      </c>
      <c r="F1269" s="162">
        <v>0</v>
      </c>
    </row>
    <row r="1270" spans="3:6">
      <c r="C1270" s="65" t="s">
        <v>1442</v>
      </c>
      <c r="D1270" s="162">
        <v>926225</v>
      </c>
      <c r="E1270" s="162">
        <v>280221</v>
      </c>
      <c r="F1270" s="162">
        <v>0</v>
      </c>
    </row>
    <row r="1271" spans="3:6">
      <c r="C1271" s="65" t="s">
        <v>1443</v>
      </c>
      <c r="D1271" s="162">
        <v>7299770</v>
      </c>
      <c r="E1271" s="162">
        <v>103036.68</v>
      </c>
      <c r="F1271" s="162">
        <v>0</v>
      </c>
    </row>
    <row r="1272" spans="3:6">
      <c r="C1272" s="65" t="s">
        <v>1444</v>
      </c>
      <c r="D1272" s="162">
        <v>5047821</v>
      </c>
      <c r="E1272" s="162">
        <v>101482.54</v>
      </c>
      <c r="F1272" s="162">
        <v>0</v>
      </c>
    </row>
    <row r="1273" spans="3:6">
      <c r="C1273" s="65" t="s">
        <v>1445</v>
      </c>
      <c r="D1273" s="162">
        <v>2423798</v>
      </c>
      <c r="E1273" s="162">
        <v>497784</v>
      </c>
      <c r="F1273" s="162">
        <v>0</v>
      </c>
    </row>
    <row r="1274" spans="3:6">
      <c r="C1274" s="65" t="s">
        <v>1446</v>
      </c>
      <c r="D1274" s="162">
        <v>12177968</v>
      </c>
      <c r="E1274" s="162">
        <v>115319.92</v>
      </c>
      <c r="F1274" s="162">
        <v>0</v>
      </c>
    </row>
    <row r="1275" spans="3:6">
      <c r="C1275" s="65" t="s">
        <v>1447</v>
      </c>
      <c r="D1275" s="162">
        <v>1307788</v>
      </c>
      <c r="E1275" s="162">
        <v>109245</v>
      </c>
      <c r="F1275" s="162">
        <v>0</v>
      </c>
    </row>
    <row r="1276" spans="3:6">
      <c r="C1276" s="65" t="s">
        <v>1448</v>
      </c>
      <c r="D1276" s="162">
        <v>2419653</v>
      </c>
      <c r="E1276" s="162">
        <v>106419</v>
      </c>
      <c r="F1276" s="162">
        <v>0</v>
      </c>
    </row>
    <row r="1277" spans="3:6">
      <c r="C1277" s="65" t="s">
        <v>1449</v>
      </c>
      <c r="D1277" s="162">
        <v>0</v>
      </c>
      <c r="E1277" s="162">
        <v>25850406</v>
      </c>
      <c r="F1277" s="162">
        <v>15059197.960000001</v>
      </c>
    </row>
    <row r="1278" spans="3:6">
      <c r="C1278" s="65" t="s">
        <v>1450</v>
      </c>
      <c r="D1278" s="162">
        <v>1523118</v>
      </c>
      <c r="E1278" s="162">
        <v>109245</v>
      </c>
      <c r="F1278" s="162">
        <v>0</v>
      </c>
    </row>
    <row r="1279" spans="3:6">
      <c r="C1279" s="65" t="s">
        <v>1451</v>
      </c>
      <c r="D1279" s="162">
        <v>0</v>
      </c>
      <c r="E1279" s="162">
        <v>24497216</v>
      </c>
      <c r="F1279" s="162">
        <v>24497200</v>
      </c>
    </row>
    <row r="1280" spans="3:6">
      <c r="C1280" s="65" t="s">
        <v>1452</v>
      </c>
      <c r="D1280" s="162">
        <v>1523118</v>
      </c>
      <c r="E1280" s="162">
        <v>109245</v>
      </c>
      <c r="F1280" s="162">
        <v>0</v>
      </c>
    </row>
    <row r="1281" spans="3:6">
      <c r="C1281" s="65" t="s">
        <v>1453</v>
      </c>
      <c r="D1281" s="162">
        <v>1493665</v>
      </c>
      <c r="E1281" s="162">
        <v>102266</v>
      </c>
      <c r="F1281" s="162">
        <v>0</v>
      </c>
    </row>
    <row r="1282" spans="3:6">
      <c r="C1282" s="65" t="s">
        <v>1454</v>
      </c>
      <c r="D1282" s="162">
        <v>2413782</v>
      </c>
      <c r="E1282" s="162">
        <v>106067</v>
      </c>
      <c r="F1282" s="162">
        <v>0</v>
      </c>
    </row>
    <row r="1283" spans="3:6">
      <c r="C1283" s="65" t="s">
        <v>1455</v>
      </c>
      <c r="D1283" s="162">
        <v>1493665</v>
      </c>
      <c r="E1283" s="162">
        <v>102266</v>
      </c>
      <c r="F1283" s="162">
        <v>0</v>
      </c>
    </row>
    <row r="1284" spans="3:6">
      <c r="C1284" s="65" t="s">
        <v>1456</v>
      </c>
      <c r="D1284" s="162">
        <v>2731352</v>
      </c>
      <c r="E1284" s="162">
        <v>100097.47</v>
      </c>
      <c r="F1284" s="162">
        <v>0</v>
      </c>
    </row>
    <row r="1285" spans="3:6">
      <c r="C1285" s="65" t="s">
        <v>1457</v>
      </c>
      <c r="D1285" s="162">
        <v>1665477</v>
      </c>
      <c r="E1285" s="162">
        <v>111133</v>
      </c>
      <c r="F1285" s="162">
        <v>0</v>
      </c>
    </row>
    <row r="1286" spans="3:6">
      <c r="C1286" s="65" t="s">
        <v>1458</v>
      </c>
      <c r="D1286" s="162">
        <v>1000000</v>
      </c>
      <c r="E1286" s="162">
        <v>500000</v>
      </c>
      <c r="F1286" s="162">
        <v>0</v>
      </c>
    </row>
    <row r="1287" spans="3:6">
      <c r="C1287" s="65" t="s">
        <v>1459</v>
      </c>
      <c r="D1287" s="162">
        <v>23000000</v>
      </c>
      <c r="E1287" s="162">
        <v>25105000</v>
      </c>
      <c r="F1287" s="162">
        <v>9969532.8800000008</v>
      </c>
    </row>
    <row r="1288" spans="3:6">
      <c r="C1288" s="65" t="s">
        <v>1460</v>
      </c>
      <c r="D1288" s="162">
        <v>1665477</v>
      </c>
      <c r="E1288" s="162">
        <v>111133</v>
      </c>
      <c r="F1288" s="162">
        <v>0</v>
      </c>
    </row>
    <row r="1289" spans="3:6">
      <c r="C1289" s="65" t="s">
        <v>1461</v>
      </c>
      <c r="D1289" s="162">
        <v>1880812</v>
      </c>
      <c r="E1289" s="162">
        <v>111133</v>
      </c>
      <c r="F1289" s="162">
        <v>0</v>
      </c>
    </row>
    <row r="1290" spans="3:6">
      <c r="C1290" s="65" t="s">
        <v>1462</v>
      </c>
      <c r="D1290" s="162">
        <v>2420044</v>
      </c>
      <c r="E1290" s="162">
        <v>106443</v>
      </c>
      <c r="F1290" s="162">
        <v>0</v>
      </c>
    </row>
    <row r="1291" spans="3:6">
      <c r="C1291" s="65" t="s">
        <v>1463</v>
      </c>
      <c r="D1291" s="162">
        <v>2420044</v>
      </c>
      <c r="E1291" s="162">
        <v>106443</v>
      </c>
      <c r="F1291" s="162">
        <v>0</v>
      </c>
    </row>
    <row r="1292" spans="3:6">
      <c r="C1292" s="65" t="s">
        <v>1464</v>
      </c>
      <c r="D1292" s="162">
        <v>105000000</v>
      </c>
      <c r="E1292" s="162">
        <v>102463641</v>
      </c>
      <c r="F1292" s="162">
        <v>53930921.149999999</v>
      </c>
    </row>
    <row r="1293" spans="3:6">
      <c r="C1293" s="65" t="s">
        <v>1465</v>
      </c>
      <c r="D1293" s="162">
        <v>1378176</v>
      </c>
      <c r="E1293" s="162">
        <v>104655</v>
      </c>
      <c r="F1293" s="162">
        <v>0</v>
      </c>
    </row>
    <row r="1294" spans="3:6">
      <c r="C1294" s="65" t="s">
        <v>1466</v>
      </c>
      <c r="D1294" s="162">
        <v>1641497</v>
      </c>
      <c r="E1294" s="162">
        <v>1210828</v>
      </c>
      <c r="F1294" s="162">
        <v>0</v>
      </c>
    </row>
    <row r="1295" spans="3:6">
      <c r="C1295" s="65" t="s">
        <v>1467</v>
      </c>
      <c r="D1295" s="162">
        <v>1991636</v>
      </c>
      <c r="E1295" s="162">
        <v>1345632</v>
      </c>
      <c r="F1295" s="162">
        <v>1345600</v>
      </c>
    </row>
    <row r="1296" spans="3:6">
      <c r="C1296" s="65" t="s">
        <v>1468</v>
      </c>
      <c r="D1296" s="162">
        <v>1991636</v>
      </c>
      <c r="E1296" s="162">
        <v>5650636</v>
      </c>
      <c r="F1296" s="162">
        <v>5303240.1900000004</v>
      </c>
    </row>
    <row r="1297" spans="3:6">
      <c r="C1297" s="65" t="s">
        <v>1469</v>
      </c>
      <c r="D1297" s="162">
        <v>466982</v>
      </c>
      <c r="E1297" s="162">
        <v>2533647</v>
      </c>
      <c r="F1297" s="162">
        <v>2307973.27</v>
      </c>
    </row>
    <row r="1298" spans="3:6">
      <c r="C1298" s="65" t="s">
        <v>1470</v>
      </c>
      <c r="D1298" s="162">
        <v>646004</v>
      </c>
      <c r="E1298" s="162">
        <v>0</v>
      </c>
      <c r="F1298" s="162">
        <v>0</v>
      </c>
    </row>
    <row r="1299" spans="3:6">
      <c r="C1299" s="65" t="s">
        <v>1471</v>
      </c>
      <c r="D1299" s="162">
        <v>36345632</v>
      </c>
      <c r="E1299" s="162">
        <v>36100632</v>
      </c>
      <c r="F1299" s="162">
        <v>5303238.76</v>
      </c>
    </row>
    <row r="1300" spans="3:6">
      <c r="C1300" s="65" t="s">
        <v>1472</v>
      </c>
      <c r="D1300" s="162">
        <v>1230541</v>
      </c>
      <c r="E1300" s="162">
        <v>1015206</v>
      </c>
      <c r="F1300" s="162">
        <v>974597.76</v>
      </c>
    </row>
    <row r="1301" spans="3:6">
      <c r="C1301" s="65" t="s">
        <v>1473</v>
      </c>
      <c r="D1301" s="162">
        <v>2654072</v>
      </c>
      <c r="E1301" s="162">
        <v>2008068</v>
      </c>
      <c r="F1301" s="162">
        <v>1927745.28</v>
      </c>
    </row>
    <row r="1302" spans="3:6">
      <c r="C1302" s="65" t="s">
        <v>1474</v>
      </c>
      <c r="D1302" s="162">
        <v>2654072</v>
      </c>
      <c r="E1302" s="162">
        <v>2008068</v>
      </c>
      <c r="F1302" s="162">
        <v>1927745.28</v>
      </c>
    </row>
    <row r="1303" spans="3:6">
      <c r="C1303" s="65" t="s">
        <v>1910</v>
      </c>
      <c r="D1303" s="162">
        <v>0</v>
      </c>
      <c r="E1303" s="162">
        <v>1899224</v>
      </c>
      <c r="F1303" s="162">
        <v>0</v>
      </c>
    </row>
    <row r="1304" spans="3:6">
      <c r="C1304" s="65" t="s">
        <v>1475</v>
      </c>
      <c r="D1304" s="162">
        <v>1375936</v>
      </c>
      <c r="E1304" s="162">
        <v>1160601</v>
      </c>
      <c r="F1304" s="162">
        <v>0</v>
      </c>
    </row>
    <row r="1305" spans="3:6">
      <c r="C1305" s="65" t="s">
        <v>1476</v>
      </c>
      <c r="D1305" s="162">
        <v>0</v>
      </c>
      <c r="E1305" s="162">
        <v>5499999.6399999997</v>
      </c>
      <c r="F1305" s="162">
        <v>3183006.24</v>
      </c>
    </row>
    <row r="1306" spans="3:6">
      <c r="C1306" s="65" t="s">
        <v>1477</v>
      </c>
      <c r="D1306" s="162">
        <v>2309159</v>
      </c>
      <c r="E1306" s="162">
        <v>4034155</v>
      </c>
      <c r="F1306" s="162">
        <v>4034000</v>
      </c>
    </row>
    <row r="1307" spans="3:6">
      <c r="C1307" s="65" t="s">
        <v>1478</v>
      </c>
      <c r="D1307" s="162">
        <v>2654072</v>
      </c>
      <c r="E1307" s="162">
        <v>8000000</v>
      </c>
      <c r="F1307" s="162">
        <v>4501892.84</v>
      </c>
    </row>
    <row r="1308" spans="3:6">
      <c r="C1308" s="65" t="s">
        <v>1479</v>
      </c>
      <c r="D1308" s="162">
        <v>215335</v>
      </c>
      <c r="E1308" s="162">
        <v>0</v>
      </c>
      <c r="F1308" s="162">
        <v>0</v>
      </c>
    </row>
    <row r="1309" spans="3:6">
      <c r="C1309" s="65" t="s">
        <v>1480</v>
      </c>
      <c r="D1309" s="162">
        <v>2654072</v>
      </c>
      <c r="E1309" s="162">
        <v>2008068</v>
      </c>
      <c r="F1309" s="162">
        <v>0</v>
      </c>
    </row>
    <row r="1310" spans="3:6">
      <c r="C1310" s="65" t="s">
        <v>1481</v>
      </c>
      <c r="D1310" s="162">
        <v>18377817</v>
      </c>
      <c r="E1310" s="162">
        <v>458926</v>
      </c>
      <c r="F1310" s="162">
        <v>0</v>
      </c>
    </row>
    <row r="1311" spans="3:6">
      <c r="C1311" s="65" t="s">
        <v>1482</v>
      </c>
      <c r="D1311" s="162">
        <v>2654072</v>
      </c>
      <c r="E1311" s="162">
        <v>1666796</v>
      </c>
      <c r="F1311" s="162">
        <v>1293436.6499999999</v>
      </c>
    </row>
    <row r="1312" spans="3:6">
      <c r="C1312" s="65" t="s">
        <v>1483</v>
      </c>
      <c r="D1312" s="162">
        <v>1375936</v>
      </c>
      <c r="E1312" s="162">
        <v>1160601</v>
      </c>
      <c r="F1312" s="162">
        <v>0</v>
      </c>
    </row>
    <row r="1313" spans="3:6">
      <c r="C1313" s="65" t="s">
        <v>1484</v>
      </c>
      <c r="D1313" s="162">
        <v>85248595</v>
      </c>
      <c r="E1313" s="162">
        <v>128800880</v>
      </c>
      <c r="F1313" s="162">
        <v>124400608.67</v>
      </c>
    </row>
    <row r="1314" spans="3:6">
      <c r="C1314" s="65" t="s">
        <v>1485</v>
      </c>
      <c r="D1314" s="162">
        <v>2654072</v>
      </c>
      <c r="E1314" s="162">
        <v>2008068</v>
      </c>
      <c r="F1314" s="162">
        <v>1606399.69</v>
      </c>
    </row>
    <row r="1315" spans="3:6">
      <c r="C1315" s="65" t="s">
        <v>1486</v>
      </c>
      <c r="D1315" s="162">
        <v>1312634</v>
      </c>
      <c r="E1315" s="162">
        <v>109730</v>
      </c>
      <c r="F1315" s="162">
        <v>0</v>
      </c>
    </row>
    <row r="1316" spans="3:6">
      <c r="C1316" s="65" t="s">
        <v>1487</v>
      </c>
      <c r="D1316" s="162">
        <v>2445396</v>
      </c>
      <c r="E1316" s="162">
        <v>449848</v>
      </c>
      <c r="F1316" s="162">
        <v>0</v>
      </c>
    </row>
    <row r="1317" spans="3:6">
      <c r="C1317" s="65" t="s">
        <v>1488</v>
      </c>
      <c r="D1317" s="162">
        <v>2445396</v>
      </c>
      <c r="E1317" s="162">
        <v>449848</v>
      </c>
      <c r="F1317" s="162">
        <v>0</v>
      </c>
    </row>
    <row r="1318" spans="3:6">
      <c r="C1318" s="65" t="s">
        <v>1489</v>
      </c>
      <c r="D1318" s="162">
        <v>21704683</v>
      </c>
      <c r="E1318" s="162">
        <v>2000000</v>
      </c>
      <c r="F1318" s="162">
        <v>0</v>
      </c>
    </row>
    <row r="1319" spans="3:6">
      <c r="C1319" s="65" t="s">
        <v>1490</v>
      </c>
      <c r="D1319" s="162">
        <v>2445396</v>
      </c>
      <c r="E1319" s="162">
        <v>449848</v>
      </c>
      <c r="F1319" s="162">
        <v>0</v>
      </c>
    </row>
    <row r="1320" spans="3:6">
      <c r="C1320" s="65" t="s">
        <v>1491</v>
      </c>
      <c r="D1320" s="162">
        <v>2454667</v>
      </c>
      <c r="E1320" s="162">
        <v>1808663</v>
      </c>
      <c r="F1320" s="162">
        <v>0</v>
      </c>
    </row>
    <row r="1321" spans="3:6">
      <c r="C1321" s="65" t="s">
        <v>1492</v>
      </c>
      <c r="D1321" s="162">
        <v>1284813</v>
      </c>
      <c r="E1321" s="162">
        <v>106948</v>
      </c>
      <c r="F1321" s="162">
        <v>0</v>
      </c>
    </row>
    <row r="1322" spans="3:6">
      <c r="C1322" s="65" t="s">
        <v>1493</v>
      </c>
      <c r="D1322" s="162">
        <v>2454667</v>
      </c>
      <c r="E1322" s="162">
        <v>108520</v>
      </c>
      <c r="F1322" s="162">
        <v>0</v>
      </c>
    </row>
    <row r="1323" spans="3:6">
      <c r="C1323" s="65" t="s">
        <v>1494</v>
      </c>
      <c r="D1323" s="162">
        <v>0</v>
      </c>
      <c r="E1323" s="162">
        <v>650000000</v>
      </c>
      <c r="F1323" s="162">
        <v>649936490.73000002</v>
      </c>
    </row>
    <row r="1324" spans="3:6">
      <c r="C1324" s="65" t="s">
        <v>1495</v>
      </c>
      <c r="D1324" s="162">
        <v>496723</v>
      </c>
      <c r="E1324" s="162">
        <v>66054</v>
      </c>
      <c r="F1324" s="162">
        <v>0</v>
      </c>
    </row>
    <row r="1325" spans="3:6">
      <c r="C1325" s="65" t="s">
        <v>1496</v>
      </c>
      <c r="D1325" s="162">
        <v>474875</v>
      </c>
      <c r="E1325" s="162">
        <v>2559540</v>
      </c>
      <c r="F1325" s="162">
        <v>2024325.28</v>
      </c>
    </row>
    <row r="1326" spans="3:6">
      <c r="C1326" s="65" t="s">
        <v>1497</v>
      </c>
      <c r="D1326" s="162">
        <v>60378413</v>
      </c>
      <c r="E1326" s="162">
        <v>33768431</v>
      </c>
      <c r="F1326" s="162">
        <v>29497438.73</v>
      </c>
    </row>
    <row r="1327" spans="3:6">
      <c r="C1327" s="65" t="s">
        <v>1498</v>
      </c>
      <c r="D1327" s="162">
        <v>496723</v>
      </c>
      <c r="E1327" s="162">
        <v>3766054</v>
      </c>
      <c r="F1327" s="162">
        <v>2962580.3</v>
      </c>
    </row>
    <row r="1328" spans="3:6">
      <c r="C1328" s="65" t="s">
        <v>1499</v>
      </c>
      <c r="D1328" s="162">
        <v>306326996</v>
      </c>
      <c r="E1328" s="162">
        <v>65274559</v>
      </c>
      <c r="F1328" s="162">
        <v>37255562.380000003</v>
      </c>
    </row>
    <row r="1329" spans="3:6">
      <c r="C1329" s="65" t="s">
        <v>1500</v>
      </c>
      <c r="D1329" s="162">
        <v>760823</v>
      </c>
      <c r="E1329" s="162">
        <v>3730154</v>
      </c>
      <c r="F1329" s="162">
        <v>2962580.3</v>
      </c>
    </row>
    <row r="1330" spans="3:6">
      <c r="C1330" s="65" t="s">
        <v>1501</v>
      </c>
      <c r="D1330" s="162">
        <v>760823</v>
      </c>
      <c r="E1330" s="162">
        <v>330154</v>
      </c>
      <c r="F1330" s="162">
        <v>0</v>
      </c>
    </row>
    <row r="1331" spans="3:6">
      <c r="C1331" s="65" t="s">
        <v>1502</v>
      </c>
      <c r="D1331" s="162">
        <v>5056888</v>
      </c>
      <c r="E1331" s="162">
        <v>4626219</v>
      </c>
      <c r="F1331" s="162">
        <v>0</v>
      </c>
    </row>
    <row r="1332" spans="3:6">
      <c r="C1332" s="65" t="s">
        <v>1503</v>
      </c>
      <c r="D1332" s="162">
        <v>3128008</v>
      </c>
      <c r="E1332" s="162">
        <v>1426349</v>
      </c>
      <c r="F1332" s="162">
        <v>0</v>
      </c>
    </row>
    <row r="1333" spans="3:6">
      <c r="C1333" s="65" t="s">
        <v>1504</v>
      </c>
      <c r="D1333" s="162">
        <v>114292123</v>
      </c>
      <c r="E1333" s="162">
        <v>15077517</v>
      </c>
      <c r="F1333" s="162">
        <v>2688140.31</v>
      </c>
    </row>
    <row r="1334" spans="3:6">
      <c r="C1334" s="65" t="s">
        <v>1505</v>
      </c>
      <c r="D1334" s="162">
        <v>2367205</v>
      </c>
      <c r="E1334" s="162">
        <v>1721201</v>
      </c>
      <c r="F1334" s="162">
        <v>0</v>
      </c>
    </row>
    <row r="1335" spans="3:6">
      <c r="C1335" s="65" t="s">
        <v>1506</v>
      </c>
      <c r="D1335" s="162">
        <v>1492003</v>
      </c>
      <c r="E1335" s="162">
        <v>1147467</v>
      </c>
      <c r="F1335" s="162">
        <v>0</v>
      </c>
    </row>
    <row r="1336" spans="3:6">
      <c r="C1336" s="65" t="s">
        <v>1507</v>
      </c>
      <c r="D1336" s="162">
        <v>1375936</v>
      </c>
      <c r="E1336" s="162">
        <v>1160601</v>
      </c>
      <c r="F1336" s="162">
        <v>0</v>
      </c>
    </row>
    <row r="1337" spans="3:6">
      <c r="C1337" s="65" t="s">
        <v>1508</v>
      </c>
      <c r="D1337" s="162">
        <v>2046922</v>
      </c>
      <c r="E1337" s="162">
        <v>1400918</v>
      </c>
      <c r="F1337" s="162">
        <v>0</v>
      </c>
    </row>
    <row r="1338" spans="3:6">
      <c r="C1338" s="65" t="s">
        <v>1509</v>
      </c>
      <c r="D1338" s="162">
        <v>2413782</v>
      </c>
      <c r="E1338" s="162">
        <v>106067</v>
      </c>
      <c r="F1338" s="162">
        <v>0</v>
      </c>
    </row>
    <row r="1339" spans="3:6">
      <c r="C1339" s="118" t="s">
        <v>328</v>
      </c>
      <c r="D1339" s="162">
        <v>0</v>
      </c>
      <c r="E1339" s="162">
        <v>250217912</v>
      </c>
      <c r="F1339" s="162">
        <v>250217912</v>
      </c>
    </row>
    <row r="1340" spans="3:6">
      <c r="C1340" s="65" t="s">
        <v>1399</v>
      </c>
      <c r="D1340" s="162">
        <v>0</v>
      </c>
      <c r="E1340" s="162">
        <v>250217912</v>
      </c>
      <c r="F1340" s="162">
        <v>250217912</v>
      </c>
    </row>
    <row r="1341" spans="3:6">
      <c r="C1341" s="118" t="s">
        <v>329</v>
      </c>
      <c r="D1341" s="162">
        <v>347105000</v>
      </c>
      <c r="E1341" s="162">
        <v>713887088</v>
      </c>
      <c r="F1341" s="162">
        <v>371248900.64999998</v>
      </c>
    </row>
    <row r="1342" spans="3:6">
      <c r="C1342" s="65" t="s">
        <v>440</v>
      </c>
      <c r="D1342" s="162">
        <v>347105000</v>
      </c>
      <c r="E1342" s="162">
        <v>347105000</v>
      </c>
      <c r="F1342" s="162">
        <v>6025460</v>
      </c>
    </row>
    <row r="1343" spans="3:6">
      <c r="C1343" s="65" t="s">
        <v>1399</v>
      </c>
      <c r="D1343" s="162">
        <v>0</v>
      </c>
      <c r="E1343" s="162">
        <v>319782088</v>
      </c>
      <c r="F1343" s="162">
        <v>319782088</v>
      </c>
    </row>
    <row r="1344" spans="3:6">
      <c r="C1344" s="65" t="s">
        <v>1494</v>
      </c>
      <c r="D1344" s="162">
        <v>0</v>
      </c>
      <c r="E1344" s="162">
        <v>47000000</v>
      </c>
      <c r="F1344" s="162">
        <v>45441352.649999999</v>
      </c>
    </row>
    <row r="1345" spans="3:6">
      <c r="C1345" s="160" t="s">
        <v>355</v>
      </c>
      <c r="D1345" s="161">
        <v>224237198</v>
      </c>
      <c r="E1345" s="161">
        <v>128141011.08</v>
      </c>
      <c r="F1345" s="161">
        <v>117566006.34</v>
      </c>
    </row>
    <row r="1346" spans="3:6">
      <c r="C1346" s="118" t="s">
        <v>326</v>
      </c>
      <c r="D1346" s="162">
        <v>219237198</v>
      </c>
      <c r="E1346" s="162">
        <v>127641011.08</v>
      </c>
      <c r="F1346" s="162">
        <v>117566006.34</v>
      </c>
    </row>
    <row r="1347" spans="3:6">
      <c r="C1347" s="65" t="s">
        <v>1510</v>
      </c>
      <c r="D1347" s="162">
        <v>2000000</v>
      </c>
      <c r="E1347" s="162">
        <v>0</v>
      </c>
      <c r="F1347" s="162">
        <v>0</v>
      </c>
    </row>
    <row r="1348" spans="3:6">
      <c r="C1348" s="65" t="s">
        <v>1511</v>
      </c>
      <c r="D1348" s="162">
        <v>5000000</v>
      </c>
      <c r="E1348" s="162">
        <v>4596614</v>
      </c>
      <c r="F1348" s="162">
        <v>4193227.87</v>
      </c>
    </row>
    <row r="1349" spans="3:6">
      <c r="C1349" s="65" t="s">
        <v>1512</v>
      </c>
      <c r="D1349" s="162">
        <v>4826380</v>
      </c>
      <c r="E1349" s="162">
        <v>106031.08</v>
      </c>
      <c r="F1349" s="162">
        <v>0</v>
      </c>
    </row>
    <row r="1350" spans="3:6">
      <c r="C1350" s="65" t="s">
        <v>1513</v>
      </c>
      <c r="D1350" s="162">
        <v>2448638</v>
      </c>
      <c r="E1350" s="162">
        <v>1802634</v>
      </c>
      <c r="F1350" s="162">
        <v>0</v>
      </c>
    </row>
    <row r="1351" spans="3:6">
      <c r="C1351" s="65" t="s">
        <v>1514</v>
      </c>
      <c r="D1351" s="162">
        <v>2425754</v>
      </c>
      <c r="E1351" s="162">
        <v>106785</v>
      </c>
      <c r="F1351" s="162">
        <v>0</v>
      </c>
    </row>
    <row r="1352" spans="3:6">
      <c r="C1352" s="65" t="s">
        <v>1515</v>
      </c>
      <c r="D1352" s="162">
        <v>2425754</v>
      </c>
      <c r="E1352" s="162">
        <v>106785</v>
      </c>
      <c r="F1352" s="162">
        <v>0</v>
      </c>
    </row>
    <row r="1353" spans="3:6">
      <c r="C1353" s="65" t="s">
        <v>1516</v>
      </c>
      <c r="D1353" s="162">
        <v>1556180</v>
      </c>
      <c r="E1353" s="162">
        <v>101296</v>
      </c>
      <c r="F1353" s="162">
        <v>0</v>
      </c>
    </row>
    <row r="1354" spans="3:6">
      <c r="C1354" s="65" t="s">
        <v>1517</v>
      </c>
      <c r="D1354" s="162">
        <v>31787417</v>
      </c>
      <c r="E1354" s="162">
        <v>23631352</v>
      </c>
      <c r="F1354" s="162">
        <v>22979006</v>
      </c>
    </row>
    <row r="1355" spans="3:6">
      <c r="C1355" s="65" t="s">
        <v>1518</v>
      </c>
      <c r="D1355" s="162">
        <v>1556180</v>
      </c>
      <c r="E1355" s="162">
        <v>101296</v>
      </c>
      <c r="F1355" s="162">
        <v>0</v>
      </c>
    </row>
    <row r="1356" spans="3:6">
      <c r="C1356" s="65" t="s">
        <v>1519</v>
      </c>
      <c r="D1356" s="162">
        <v>4067285</v>
      </c>
      <c r="E1356" s="162">
        <v>2775277</v>
      </c>
      <c r="F1356" s="162">
        <v>2543976.9900000002</v>
      </c>
    </row>
    <row r="1357" spans="3:6">
      <c r="C1357" s="65" t="s">
        <v>1520</v>
      </c>
      <c r="D1357" s="162">
        <v>33147489</v>
      </c>
      <c r="E1357" s="162">
        <v>25754265</v>
      </c>
      <c r="F1357" s="162">
        <v>25754265</v>
      </c>
    </row>
    <row r="1358" spans="3:6">
      <c r="C1358" s="65" t="s">
        <v>1521</v>
      </c>
      <c r="D1358" s="162">
        <v>892319</v>
      </c>
      <c r="E1358" s="162">
        <v>461650</v>
      </c>
      <c r="F1358" s="162">
        <v>0</v>
      </c>
    </row>
    <row r="1359" spans="3:6">
      <c r="C1359" s="65" t="s">
        <v>1522</v>
      </c>
      <c r="D1359" s="162">
        <v>2052030</v>
      </c>
      <c r="E1359" s="162">
        <v>1406026</v>
      </c>
      <c r="F1359" s="162">
        <v>1124800</v>
      </c>
    </row>
    <row r="1360" spans="3:6">
      <c r="C1360" s="65" t="s">
        <v>1523</v>
      </c>
      <c r="D1360" s="162">
        <v>2052030</v>
      </c>
      <c r="E1360" s="162">
        <v>1406026</v>
      </c>
      <c r="F1360" s="162">
        <v>1124800</v>
      </c>
    </row>
    <row r="1361" spans="3:6">
      <c r="C1361" s="65" t="s">
        <v>1524</v>
      </c>
      <c r="D1361" s="162">
        <v>95168846</v>
      </c>
      <c r="E1361" s="162">
        <v>50168846</v>
      </c>
      <c r="F1361" s="162">
        <v>50168845.890000001</v>
      </c>
    </row>
    <row r="1362" spans="3:6">
      <c r="C1362" s="65" t="s">
        <v>1525</v>
      </c>
      <c r="D1362" s="162">
        <v>5000000</v>
      </c>
      <c r="E1362" s="162">
        <v>4300000</v>
      </c>
      <c r="F1362" s="162">
        <v>0</v>
      </c>
    </row>
    <row r="1363" spans="3:6">
      <c r="C1363" s="65" t="s">
        <v>1526</v>
      </c>
      <c r="D1363" s="162">
        <v>22830896</v>
      </c>
      <c r="E1363" s="162">
        <v>10816128</v>
      </c>
      <c r="F1363" s="162">
        <v>9677084.5899999999</v>
      </c>
    </row>
    <row r="1364" spans="3:6">
      <c r="C1364" s="118" t="s">
        <v>327</v>
      </c>
      <c r="D1364" s="162">
        <v>5000000</v>
      </c>
      <c r="E1364" s="162">
        <v>500000</v>
      </c>
      <c r="F1364" s="162">
        <v>0</v>
      </c>
    </row>
    <row r="1365" spans="3:6">
      <c r="C1365" s="65" t="s">
        <v>1527</v>
      </c>
      <c r="D1365" s="162">
        <v>5000000</v>
      </c>
      <c r="E1365" s="162">
        <v>500000</v>
      </c>
      <c r="F1365" s="162">
        <v>0</v>
      </c>
    </row>
    <row r="1366" spans="3:6">
      <c r="C1366" s="160" t="s">
        <v>356</v>
      </c>
      <c r="D1366" s="161">
        <v>257316285</v>
      </c>
      <c r="E1366" s="161">
        <v>494503668.59000003</v>
      </c>
      <c r="F1366" s="161">
        <v>370893955.88</v>
      </c>
    </row>
    <row r="1367" spans="3:6">
      <c r="C1367" s="118" t="s">
        <v>326</v>
      </c>
      <c r="D1367" s="162">
        <v>257316285</v>
      </c>
      <c r="E1367" s="162">
        <v>494503668.59000003</v>
      </c>
      <c r="F1367" s="162">
        <v>370893955.88</v>
      </c>
    </row>
    <row r="1368" spans="3:6">
      <c r="C1368" s="65" t="s">
        <v>1528</v>
      </c>
      <c r="D1368" s="162">
        <v>2434110</v>
      </c>
      <c r="E1368" s="162">
        <v>447026</v>
      </c>
      <c r="F1368" s="162">
        <v>0</v>
      </c>
    </row>
    <row r="1369" spans="3:6">
      <c r="C1369" s="65" t="s">
        <v>1529</v>
      </c>
      <c r="D1369" s="162">
        <v>1534460</v>
      </c>
      <c r="E1369" s="162">
        <v>1103791</v>
      </c>
      <c r="F1369" s="162">
        <v>0</v>
      </c>
    </row>
    <row r="1370" spans="3:6">
      <c r="C1370" s="65" t="s">
        <v>1530</v>
      </c>
      <c r="D1370" s="162">
        <v>2434110</v>
      </c>
      <c r="E1370" s="162">
        <v>457828</v>
      </c>
      <c r="F1370" s="162">
        <v>0</v>
      </c>
    </row>
    <row r="1371" spans="3:6">
      <c r="C1371" s="65" t="s">
        <v>1531</v>
      </c>
      <c r="D1371" s="162">
        <v>1534460</v>
      </c>
      <c r="E1371" s="162">
        <v>110379</v>
      </c>
      <c r="F1371" s="162">
        <v>0</v>
      </c>
    </row>
    <row r="1372" spans="3:6">
      <c r="C1372" s="65" t="s">
        <v>1532</v>
      </c>
      <c r="D1372" s="162">
        <v>2871043</v>
      </c>
      <c r="E1372" s="162">
        <v>2009704</v>
      </c>
      <c r="F1372" s="162">
        <v>0</v>
      </c>
    </row>
    <row r="1373" spans="3:6">
      <c r="C1373" s="65" t="s">
        <v>1533</v>
      </c>
      <c r="D1373" s="162">
        <v>4818780</v>
      </c>
      <c r="E1373" s="162">
        <v>3526772</v>
      </c>
      <c r="F1373" s="162">
        <v>0</v>
      </c>
    </row>
    <row r="1374" spans="3:6">
      <c r="C1374" s="65" t="s">
        <v>1534</v>
      </c>
      <c r="D1374" s="162">
        <v>1880094</v>
      </c>
      <c r="E1374" s="162">
        <v>1018755</v>
      </c>
      <c r="F1374" s="162">
        <v>0</v>
      </c>
    </row>
    <row r="1375" spans="3:6">
      <c r="C1375" s="65" t="s">
        <v>1535</v>
      </c>
      <c r="D1375" s="162">
        <v>723610</v>
      </c>
      <c r="E1375" s="162">
        <v>508275</v>
      </c>
      <c r="F1375" s="162">
        <v>0</v>
      </c>
    </row>
    <row r="1376" spans="3:6">
      <c r="C1376" s="65" t="s">
        <v>1536</v>
      </c>
      <c r="D1376" s="162">
        <v>723610</v>
      </c>
      <c r="E1376" s="162">
        <v>508275</v>
      </c>
      <c r="F1376" s="162">
        <v>0</v>
      </c>
    </row>
    <row r="1377" spans="3:6">
      <c r="C1377" s="65" t="s">
        <v>1537</v>
      </c>
      <c r="D1377" s="162">
        <v>4734410</v>
      </c>
      <c r="E1377" s="162">
        <v>3442402</v>
      </c>
      <c r="F1377" s="162">
        <v>0</v>
      </c>
    </row>
    <row r="1378" spans="3:6">
      <c r="C1378" s="65" t="s">
        <v>1538</v>
      </c>
      <c r="D1378" s="162">
        <v>2183018</v>
      </c>
      <c r="E1378" s="162">
        <v>1537014</v>
      </c>
      <c r="F1378" s="162">
        <v>0</v>
      </c>
    </row>
    <row r="1379" spans="3:6">
      <c r="C1379" s="65" t="s">
        <v>1539</v>
      </c>
      <c r="D1379" s="162">
        <v>2183018</v>
      </c>
      <c r="E1379" s="162">
        <v>107591</v>
      </c>
      <c r="F1379" s="162">
        <v>0</v>
      </c>
    </row>
    <row r="1380" spans="3:6">
      <c r="C1380" s="65" t="s">
        <v>1540</v>
      </c>
      <c r="D1380" s="162">
        <v>882194</v>
      </c>
      <c r="E1380" s="162">
        <v>451525</v>
      </c>
      <c r="F1380" s="162">
        <v>0</v>
      </c>
    </row>
    <row r="1381" spans="3:6">
      <c r="C1381" s="65" t="s">
        <v>1541</v>
      </c>
      <c r="D1381" s="162">
        <v>2183018</v>
      </c>
      <c r="E1381" s="162">
        <v>1537014</v>
      </c>
      <c r="F1381" s="162">
        <v>0</v>
      </c>
    </row>
    <row r="1382" spans="3:6">
      <c r="C1382" s="65" t="s">
        <v>1542</v>
      </c>
      <c r="D1382" s="162">
        <v>3000000</v>
      </c>
      <c r="E1382" s="162">
        <v>200000</v>
      </c>
      <c r="F1382" s="162">
        <v>0</v>
      </c>
    </row>
    <row r="1383" spans="3:6">
      <c r="C1383" s="65" t="s">
        <v>1543</v>
      </c>
      <c r="D1383" s="162">
        <v>2004892</v>
      </c>
      <c r="E1383" s="162">
        <v>1358888</v>
      </c>
      <c r="F1383" s="162">
        <v>0</v>
      </c>
    </row>
    <row r="1384" spans="3:6">
      <c r="C1384" s="65" t="s">
        <v>1544</v>
      </c>
      <c r="D1384" s="162">
        <v>2179643</v>
      </c>
      <c r="E1384" s="162">
        <v>1533639</v>
      </c>
      <c r="F1384" s="162">
        <v>0</v>
      </c>
    </row>
    <row r="1385" spans="3:6">
      <c r="C1385" s="65" t="s">
        <v>1545</v>
      </c>
      <c r="D1385" s="162">
        <v>2179643</v>
      </c>
      <c r="E1385" s="162">
        <v>1533639</v>
      </c>
      <c r="F1385" s="162">
        <v>0</v>
      </c>
    </row>
    <row r="1386" spans="3:6">
      <c r="C1386" s="65" t="s">
        <v>1546</v>
      </c>
      <c r="D1386" s="162">
        <v>2179643</v>
      </c>
      <c r="E1386" s="162">
        <v>1533639</v>
      </c>
      <c r="F1386" s="162">
        <v>0</v>
      </c>
    </row>
    <row r="1387" spans="3:6">
      <c r="C1387" s="65" t="s">
        <v>1547</v>
      </c>
      <c r="D1387" s="162">
        <v>10849293</v>
      </c>
      <c r="E1387" s="162">
        <v>825779.59</v>
      </c>
      <c r="F1387" s="162">
        <v>0</v>
      </c>
    </row>
    <row r="1388" spans="3:6">
      <c r="C1388" s="65" t="s">
        <v>1548</v>
      </c>
      <c r="D1388" s="162">
        <v>2052030</v>
      </c>
      <c r="E1388" s="162">
        <v>1406026</v>
      </c>
      <c r="F1388" s="162">
        <v>1124800</v>
      </c>
    </row>
    <row r="1389" spans="3:6">
      <c r="C1389" s="65" t="s">
        <v>1549</v>
      </c>
      <c r="D1389" s="162">
        <v>4103995</v>
      </c>
      <c r="E1389" s="162">
        <v>703995</v>
      </c>
      <c r="F1389" s="162">
        <v>0</v>
      </c>
    </row>
    <row r="1390" spans="3:6">
      <c r="C1390" s="65" t="s">
        <v>1550</v>
      </c>
      <c r="D1390" s="162">
        <v>32918997</v>
      </c>
      <c r="E1390" s="162">
        <v>48871527</v>
      </c>
      <c r="F1390" s="162">
        <v>48871527</v>
      </c>
    </row>
    <row r="1391" spans="3:6">
      <c r="C1391" s="65" t="s">
        <v>1551</v>
      </c>
      <c r="D1391" s="162">
        <v>74223502</v>
      </c>
      <c r="E1391" s="162">
        <v>209557295</v>
      </c>
      <c r="F1391" s="162">
        <v>199629867.41</v>
      </c>
    </row>
    <row r="1392" spans="3:6">
      <c r="C1392" s="65" t="s">
        <v>1552</v>
      </c>
      <c r="D1392" s="162">
        <v>13388396</v>
      </c>
      <c r="E1392" s="162">
        <v>6828082</v>
      </c>
      <c r="F1392" s="162">
        <v>0</v>
      </c>
    </row>
    <row r="1393" spans="3:6">
      <c r="C1393" s="65" t="s">
        <v>1553</v>
      </c>
      <c r="D1393" s="162">
        <v>15000000</v>
      </c>
      <c r="E1393" s="162">
        <v>58385428</v>
      </c>
      <c r="F1393" s="162">
        <v>0</v>
      </c>
    </row>
    <row r="1394" spans="3:6">
      <c r="C1394" s="65" t="s">
        <v>1554</v>
      </c>
      <c r="D1394" s="162">
        <v>62116316</v>
      </c>
      <c r="E1394" s="162">
        <v>58194969</v>
      </c>
      <c r="F1394" s="162">
        <v>57621406.079999998</v>
      </c>
    </row>
    <row r="1395" spans="3:6">
      <c r="C1395" s="65" t="s">
        <v>1555</v>
      </c>
      <c r="D1395" s="162">
        <v>0</v>
      </c>
      <c r="E1395" s="162">
        <v>86804411</v>
      </c>
      <c r="F1395" s="162">
        <v>63646355.390000001</v>
      </c>
    </row>
    <row r="1396" spans="3:6">
      <c r="C1396" s="160" t="s">
        <v>357</v>
      </c>
      <c r="D1396" s="161">
        <v>699192504</v>
      </c>
      <c r="E1396" s="161">
        <v>439623817.58000004</v>
      </c>
      <c r="F1396" s="161">
        <v>220825537.39999995</v>
      </c>
    </row>
    <row r="1397" spans="3:6">
      <c r="C1397" s="118" t="s">
        <v>326</v>
      </c>
      <c r="D1397" s="162">
        <v>698547023</v>
      </c>
      <c r="E1397" s="162">
        <v>415978336.58000004</v>
      </c>
      <c r="F1397" s="162">
        <v>220825537.39999995</v>
      </c>
    </row>
    <row r="1398" spans="3:6">
      <c r="C1398" s="65" t="s">
        <v>1556</v>
      </c>
      <c r="D1398" s="162">
        <v>0</v>
      </c>
      <c r="E1398" s="162">
        <v>23700999.359999999</v>
      </c>
      <c r="F1398" s="162">
        <v>11439789.09</v>
      </c>
    </row>
    <row r="1399" spans="3:6">
      <c r="C1399" s="65" t="s">
        <v>1557</v>
      </c>
      <c r="D1399" s="162">
        <v>265169142</v>
      </c>
      <c r="E1399" s="162">
        <v>169142</v>
      </c>
      <c r="F1399" s="162">
        <v>0</v>
      </c>
    </row>
    <row r="1400" spans="3:6">
      <c r="C1400" s="65" t="s">
        <v>1558</v>
      </c>
      <c r="D1400" s="162">
        <v>1197921</v>
      </c>
      <c r="E1400" s="162">
        <v>598961</v>
      </c>
      <c r="F1400" s="162">
        <v>0</v>
      </c>
    </row>
    <row r="1401" spans="3:6">
      <c r="C1401" s="65" t="s">
        <v>1559</v>
      </c>
      <c r="D1401" s="162">
        <v>39359011</v>
      </c>
      <c r="E1401" s="162">
        <v>72927581</v>
      </c>
      <c r="F1401" s="162">
        <v>16106000.529999999</v>
      </c>
    </row>
    <row r="1402" spans="3:6">
      <c r="C1402" s="65" t="s">
        <v>1560</v>
      </c>
      <c r="D1402" s="162">
        <v>0</v>
      </c>
      <c r="E1402" s="162">
        <v>398403.5</v>
      </c>
      <c r="F1402" s="162">
        <v>398403.5</v>
      </c>
    </row>
    <row r="1403" spans="3:6">
      <c r="C1403" s="65" t="s">
        <v>1561</v>
      </c>
      <c r="D1403" s="162">
        <v>29354</v>
      </c>
      <c r="E1403" s="162">
        <v>278564.99</v>
      </c>
      <c r="F1403" s="162">
        <v>274258</v>
      </c>
    </row>
    <row r="1404" spans="3:6">
      <c r="C1404" s="65" t="s">
        <v>1562</v>
      </c>
      <c r="D1404" s="162">
        <v>0</v>
      </c>
      <c r="E1404" s="162">
        <v>2467824.85</v>
      </c>
      <c r="F1404" s="162">
        <v>2467824.85</v>
      </c>
    </row>
    <row r="1405" spans="3:6">
      <c r="C1405" s="65" t="s">
        <v>1563</v>
      </c>
      <c r="D1405" s="162">
        <v>0</v>
      </c>
      <c r="E1405" s="162">
        <v>425332.99</v>
      </c>
      <c r="F1405" s="162">
        <v>425332.99</v>
      </c>
    </row>
    <row r="1406" spans="3:6">
      <c r="C1406" s="65" t="s">
        <v>1564</v>
      </c>
      <c r="D1406" s="162">
        <v>0</v>
      </c>
      <c r="E1406" s="162">
        <v>2289877.5299999998</v>
      </c>
      <c r="F1406" s="162">
        <v>0</v>
      </c>
    </row>
    <row r="1407" spans="3:6">
      <c r="C1407" s="65" t="s">
        <v>1565</v>
      </c>
      <c r="D1407" s="162">
        <v>0</v>
      </c>
      <c r="E1407" s="162">
        <v>133535.53</v>
      </c>
      <c r="F1407" s="162">
        <v>0</v>
      </c>
    </row>
    <row r="1408" spans="3:6">
      <c r="C1408" s="65" t="s">
        <v>1566</v>
      </c>
      <c r="D1408" s="162">
        <v>3784204</v>
      </c>
      <c r="E1408" s="162">
        <v>100606.16</v>
      </c>
      <c r="F1408" s="162">
        <v>0</v>
      </c>
    </row>
    <row r="1409" spans="3:6">
      <c r="C1409" s="65" t="s">
        <v>1567</v>
      </c>
      <c r="D1409" s="162">
        <v>3784204</v>
      </c>
      <c r="E1409" s="162">
        <v>100606.16</v>
      </c>
      <c r="F1409" s="162">
        <v>0</v>
      </c>
    </row>
    <row r="1410" spans="3:6">
      <c r="C1410" s="65" t="s">
        <v>1568</v>
      </c>
      <c r="D1410" s="162">
        <v>6679438</v>
      </c>
      <c r="E1410" s="162">
        <v>101816.62</v>
      </c>
      <c r="F1410" s="162">
        <v>0</v>
      </c>
    </row>
    <row r="1411" spans="3:6">
      <c r="C1411" s="65" t="s">
        <v>1569</v>
      </c>
      <c r="D1411" s="162">
        <v>0</v>
      </c>
      <c r="E1411" s="162">
        <v>11163303</v>
      </c>
      <c r="F1411" s="162">
        <v>7090331.1399999997</v>
      </c>
    </row>
    <row r="1412" spans="3:6">
      <c r="C1412" s="65" t="s">
        <v>1570</v>
      </c>
      <c r="D1412" s="162">
        <v>7298589</v>
      </c>
      <c r="E1412" s="162">
        <v>2052986</v>
      </c>
      <c r="F1412" s="162">
        <v>749625.28</v>
      </c>
    </row>
    <row r="1413" spans="3:6">
      <c r="C1413" s="65" t="s">
        <v>1571</v>
      </c>
      <c r="D1413" s="162">
        <v>30055331</v>
      </c>
      <c r="E1413" s="162">
        <v>22718831</v>
      </c>
      <c r="F1413" s="162">
        <v>19163363.030000001</v>
      </c>
    </row>
    <row r="1414" spans="3:6">
      <c r="C1414" s="65" t="s">
        <v>1572</v>
      </c>
      <c r="D1414" s="162">
        <v>65424950</v>
      </c>
      <c r="E1414" s="162">
        <v>47713454</v>
      </c>
      <c r="F1414" s="162">
        <v>43474874.32</v>
      </c>
    </row>
    <row r="1415" spans="3:6">
      <c r="C1415" s="65" t="s">
        <v>1573</v>
      </c>
      <c r="D1415" s="162">
        <v>6071992</v>
      </c>
      <c r="E1415" s="162">
        <v>113945.88</v>
      </c>
      <c r="F1415" s="162">
        <v>0</v>
      </c>
    </row>
    <row r="1416" spans="3:6">
      <c r="C1416" s="65" t="s">
        <v>1574</v>
      </c>
      <c r="D1416" s="162">
        <v>56195690</v>
      </c>
      <c r="E1416" s="162">
        <v>40195690</v>
      </c>
      <c r="F1416" s="162">
        <v>0</v>
      </c>
    </row>
    <row r="1417" spans="3:6">
      <c r="C1417" s="65" t="s">
        <v>1575</v>
      </c>
      <c r="D1417" s="162">
        <v>627725</v>
      </c>
      <c r="E1417" s="162">
        <v>135796</v>
      </c>
      <c r="F1417" s="162">
        <v>0</v>
      </c>
    </row>
    <row r="1418" spans="3:6">
      <c r="C1418" s="65" t="s">
        <v>1576</v>
      </c>
      <c r="D1418" s="162">
        <v>14504078</v>
      </c>
      <c r="E1418" s="162">
        <v>8504078</v>
      </c>
      <c r="F1418" s="162">
        <v>4503310.55</v>
      </c>
    </row>
    <row r="1419" spans="3:6">
      <c r="C1419" s="65" t="s">
        <v>1577</v>
      </c>
      <c r="D1419" s="162">
        <v>4736551</v>
      </c>
      <c r="E1419" s="162">
        <v>108508.46</v>
      </c>
      <c r="F1419" s="162">
        <v>0</v>
      </c>
    </row>
    <row r="1420" spans="3:6">
      <c r="C1420" s="65" t="s">
        <v>1578</v>
      </c>
      <c r="D1420" s="162">
        <v>12144488</v>
      </c>
      <c r="E1420" s="162">
        <v>11498484</v>
      </c>
      <c r="F1420" s="162">
        <v>0</v>
      </c>
    </row>
    <row r="1421" spans="3:6">
      <c r="C1421" s="65" t="s">
        <v>1897</v>
      </c>
      <c r="D1421" s="162">
        <v>0</v>
      </c>
      <c r="E1421" s="162">
        <v>4456248</v>
      </c>
      <c r="F1421" s="162">
        <v>0</v>
      </c>
    </row>
    <row r="1422" spans="3:6">
      <c r="C1422" s="65" t="s">
        <v>1579</v>
      </c>
      <c r="D1422" s="162">
        <v>4883815</v>
      </c>
      <c r="E1422" s="162">
        <v>8067435</v>
      </c>
      <c r="F1422" s="162">
        <v>3567434.69</v>
      </c>
    </row>
    <row r="1423" spans="3:6">
      <c r="C1423" s="65" t="s">
        <v>1580</v>
      </c>
      <c r="D1423" s="162">
        <v>646004</v>
      </c>
      <c r="E1423" s="162">
        <v>0</v>
      </c>
      <c r="F1423" s="162">
        <v>0</v>
      </c>
    </row>
    <row r="1424" spans="3:6">
      <c r="C1424" s="65" t="s">
        <v>1949</v>
      </c>
      <c r="D1424" s="162">
        <v>1448884</v>
      </c>
      <c r="E1424" s="162">
        <v>19306142</v>
      </c>
      <c r="F1424" s="162">
        <v>10682978.08</v>
      </c>
    </row>
    <row r="1425" spans="3:6">
      <c r="C1425" s="65" t="s">
        <v>1581</v>
      </c>
      <c r="D1425" s="162">
        <v>1129568</v>
      </c>
      <c r="E1425" s="162">
        <v>698899</v>
      </c>
      <c r="F1425" s="162">
        <v>559119.07999999996</v>
      </c>
    </row>
    <row r="1426" spans="3:6">
      <c r="C1426" s="65" t="s">
        <v>1582</v>
      </c>
      <c r="D1426" s="162">
        <v>7132499</v>
      </c>
      <c r="E1426" s="162">
        <v>6486495</v>
      </c>
      <c r="F1426" s="162">
        <v>0</v>
      </c>
    </row>
    <row r="1427" spans="3:6">
      <c r="C1427" s="65" t="s">
        <v>1583</v>
      </c>
      <c r="D1427" s="162">
        <v>2985453</v>
      </c>
      <c r="E1427" s="162">
        <v>110804.43</v>
      </c>
      <c r="F1427" s="162">
        <v>0</v>
      </c>
    </row>
    <row r="1428" spans="3:6">
      <c r="C1428" s="65" t="s">
        <v>1584</v>
      </c>
      <c r="D1428" s="162">
        <v>3689328</v>
      </c>
      <c r="E1428" s="162">
        <v>114053.23</v>
      </c>
      <c r="F1428" s="162">
        <v>0</v>
      </c>
    </row>
    <row r="1429" spans="3:6">
      <c r="C1429" s="65" t="s">
        <v>1585</v>
      </c>
      <c r="D1429" s="162">
        <v>3689328</v>
      </c>
      <c r="E1429" s="162">
        <v>114053.23</v>
      </c>
      <c r="F1429" s="162">
        <v>0</v>
      </c>
    </row>
    <row r="1430" spans="3:6">
      <c r="C1430" s="65" t="s">
        <v>1586</v>
      </c>
      <c r="D1430" s="162">
        <v>14387174</v>
      </c>
      <c r="E1430" s="162">
        <v>7193589</v>
      </c>
      <c r="F1430" s="162">
        <v>0</v>
      </c>
    </row>
    <row r="1431" spans="3:6">
      <c r="C1431" s="65" t="s">
        <v>1587</v>
      </c>
      <c r="D1431" s="162">
        <v>137077398</v>
      </c>
      <c r="E1431" s="162">
        <v>101521788</v>
      </c>
      <c r="F1431" s="162">
        <v>91613310.849999994</v>
      </c>
    </row>
    <row r="1432" spans="3:6">
      <c r="C1432" s="65" t="s">
        <v>1588</v>
      </c>
      <c r="D1432" s="162">
        <v>0</v>
      </c>
      <c r="E1432" s="162">
        <v>284338.37</v>
      </c>
      <c r="F1432" s="162">
        <v>0</v>
      </c>
    </row>
    <row r="1433" spans="3:6">
      <c r="C1433" s="65" t="s">
        <v>1589</v>
      </c>
      <c r="D1433" s="162">
        <v>0</v>
      </c>
      <c r="E1433" s="162">
        <v>2518711.29</v>
      </c>
      <c r="F1433" s="162">
        <v>2518710.42</v>
      </c>
    </row>
    <row r="1434" spans="3:6">
      <c r="C1434" s="65" t="s">
        <v>1591</v>
      </c>
      <c r="D1434" s="162">
        <v>0</v>
      </c>
      <c r="E1434" s="162">
        <v>15000000</v>
      </c>
      <c r="F1434" s="162">
        <v>5790871</v>
      </c>
    </row>
    <row r="1435" spans="3:6">
      <c r="C1435" s="65" t="s">
        <v>1590</v>
      </c>
      <c r="D1435" s="162">
        <v>4414904</v>
      </c>
      <c r="E1435" s="162">
        <v>2207452</v>
      </c>
      <c r="F1435" s="162">
        <v>0</v>
      </c>
    </row>
    <row r="1436" spans="3:6">
      <c r="C1436" s="118" t="s">
        <v>327</v>
      </c>
      <c r="D1436" s="162">
        <v>645481</v>
      </c>
      <c r="E1436" s="162">
        <v>645481</v>
      </c>
      <c r="F1436" s="162">
        <v>0</v>
      </c>
    </row>
    <row r="1437" spans="3:6">
      <c r="C1437" s="65" t="s">
        <v>1576</v>
      </c>
      <c r="D1437" s="162">
        <v>645481</v>
      </c>
      <c r="E1437" s="162">
        <v>645481</v>
      </c>
      <c r="F1437" s="162">
        <v>0</v>
      </c>
    </row>
    <row r="1438" spans="3:6">
      <c r="C1438" s="118" t="s">
        <v>329</v>
      </c>
      <c r="D1438" s="162">
        <v>0</v>
      </c>
      <c r="E1438" s="162">
        <v>23000000</v>
      </c>
      <c r="F1438" s="162">
        <v>0</v>
      </c>
    </row>
    <row r="1439" spans="3:6">
      <c r="C1439" s="65" t="s">
        <v>1591</v>
      </c>
      <c r="D1439" s="162">
        <v>0</v>
      </c>
      <c r="E1439" s="162">
        <v>23000000</v>
      </c>
      <c r="F1439" s="162">
        <v>0</v>
      </c>
    </row>
    <row r="1440" spans="3:6">
      <c r="C1440" s="160" t="s">
        <v>358</v>
      </c>
      <c r="D1440" s="161">
        <v>1595945099</v>
      </c>
      <c r="E1440" s="161">
        <v>1520691756.3400002</v>
      </c>
      <c r="F1440" s="161">
        <v>935127118.43999994</v>
      </c>
    </row>
    <row r="1441" spans="3:6">
      <c r="C1441" s="118" t="s">
        <v>326</v>
      </c>
      <c r="D1441" s="162">
        <v>1587689099</v>
      </c>
      <c r="E1441" s="162">
        <v>1478636762.1900001</v>
      </c>
      <c r="F1441" s="162">
        <v>904944656.97000003</v>
      </c>
    </row>
    <row r="1442" spans="3:6">
      <c r="C1442" s="65" t="s">
        <v>1592</v>
      </c>
      <c r="D1442" s="162">
        <v>785524</v>
      </c>
      <c r="E1442" s="162">
        <v>570189</v>
      </c>
      <c r="F1442" s="162">
        <v>0</v>
      </c>
    </row>
    <row r="1443" spans="3:6">
      <c r="C1443" s="65" t="s">
        <v>1593</v>
      </c>
      <c r="D1443" s="162">
        <v>785524</v>
      </c>
      <c r="E1443" s="162">
        <v>570189</v>
      </c>
      <c r="F1443" s="162">
        <v>0</v>
      </c>
    </row>
    <row r="1444" spans="3:6">
      <c r="C1444" s="65" t="s">
        <v>1594</v>
      </c>
      <c r="D1444" s="162">
        <v>7805395</v>
      </c>
      <c r="E1444" s="162">
        <v>4649287</v>
      </c>
      <c r="F1444" s="162">
        <v>4077253</v>
      </c>
    </row>
    <row r="1445" spans="3:6">
      <c r="C1445" s="65" t="s">
        <v>1595</v>
      </c>
      <c r="D1445" s="162">
        <v>2389237</v>
      </c>
      <c r="E1445" s="162">
        <v>1527898</v>
      </c>
      <c r="F1445" s="162">
        <v>1221599.99</v>
      </c>
    </row>
    <row r="1446" spans="3:6">
      <c r="C1446" s="65" t="s">
        <v>1596</v>
      </c>
      <c r="D1446" s="162">
        <v>785524</v>
      </c>
      <c r="E1446" s="162">
        <v>570189</v>
      </c>
      <c r="F1446" s="162">
        <v>0</v>
      </c>
    </row>
    <row r="1447" spans="3:6">
      <c r="C1447" s="65" t="s">
        <v>1597</v>
      </c>
      <c r="D1447" s="162">
        <v>5000000</v>
      </c>
      <c r="E1447" s="162">
        <v>3000000</v>
      </c>
      <c r="F1447" s="162">
        <v>0</v>
      </c>
    </row>
    <row r="1448" spans="3:6">
      <c r="C1448" s="65" t="s">
        <v>1598</v>
      </c>
      <c r="D1448" s="162">
        <v>91315016</v>
      </c>
      <c r="E1448" s="162">
        <v>71315016</v>
      </c>
      <c r="F1448" s="162">
        <v>71315016</v>
      </c>
    </row>
    <row r="1449" spans="3:6">
      <c r="C1449" s="65" t="s">
        <v>1599</v>
      </c>
      <c r="D1449" s="162">
        <v>56921068</v>
      </c>
      <c r="E1449" s="162">
        <v>50078160</v>
      </c>
      <c r="F1449" s="162">
        <v>50000160</v>
      </c>
    </row>
    <row r="1450" spans="3:6">
      <c r="C1450" s="65" t="s">
        <v>1870</v>
      </c>
      <c r="D1450" s="162">
        <v>0</v>
      </c>
      <c r="E1450" s="162">
        <v>100000000</v>
      </c>
      <c r="F1450" s="162">
        <v>57606585.979999997</v>
      </c>
    </row>
    <row r="1451" spans="3:6">
      <c r="C1451" s="65" t="s">
        <v>1600</v>
      </c>
      <c r="D1451" s="162">
        <v>71000000</v>
      </c>
      <c r="E1451" s="162">
        <v>62354304</v>
      </c>
      <c r="F1451" s="162">
        <v>0</v>
      </c>
    </row>
    <row r="1452" spans="3:6">
      <c r="C1452" s="65" t="s">
        <v>1601</v>
      </c>
      <c r="D1452" s="162">
        <v>37115924</v>
      </c>
      <c r="E1452" s="162">
        <v>17377799.98</v>
      </c>
      <c r="F1452" s="162">
        <v>0</v>
      </c>
    </row>
    <row r="1453" spans="3:6">
      <c r="C1453" s="65" t="s">
        <v>1602</v>
      </c>
      <c r="D1453" s="162">
        <v>17056142</v>
      </c>
      <c r="E1453" s="162">
        <v>91056142</v>
      </c>
      <c r="F1453" s="162">
        <v>89497794.590000004</v>
      </c>
    </row>
    <row r="1454" spans="3:6">
      <c r="C1454" s="65" t="s">
        <v>1603</v>
      </c>
      <c r="D1454" s="162">
        <v>1350000</v>
      </c>
      <c r="E1454" s="162">
        <v>3000</v>
      </c>
      <c r="F1454" s="162">
        <v>0</v>
      </c>
    </row>
    <row r="1455" spans="3:6">
      <c r="C1455" s="65" t="s">
        <v>1604</v>
      </c>
      <c r="D1455" s="162">
        <v>3886577</v>
      </c>
      <c r="E1455" s="162">
        <v>0</v>
      </c>
      <c r="F1455" s="162">
        <v>0</v>
      </c>
    </row>
    <row r="1456" spans="3:6">
      <c r="C1456" s="65" t="s">
        <v>1605</v>
      </c>
      <c r="D1456" s="162">
        <v>0</v>
      </c>
      <c r="E1456" s="162">
        <v>17999990.989999998</v>
      </c>
      <c r="F1456" s="162">
        <v>0</v>
      </c>
    </row>
    <row r="1457" spans="3:6">
      <c r="C1457" s="65" t="s">
        <v>1606</v>
      </c>
      <c r="D1457" s="162">
        <v>1048064</v>
      </c>
      <c r="E1457" s="162">
        <v>926187</v>
      </c>
      <c r="F1457" s="162">
        <v>926187</v>
      </c>
    </row>
    <row r="1458" spans="3:6">
      <c r="C1458" s="65" t="s">
        <v>1607</v>
      </c>
      <c r="D1458" s="162">
        <v>3890701</v>
      </c>
      <c r="E1458" s="162">
        <v>1090701</v>
      </c>
      <c r="F1458" s="162">
        <v>0</v>
      </c>
    </row>
    <row r="1459" spans="3:6">
      <c r="C1459" s="65" t="s">
        <v>1608</v>
      </c>
      <c r="D1459" s="162">
        <v>9357241</v>
      </c>
      <c r="E1459" s="162">
        <v>8982951</v>
      </c>
      <c r="F1459" s="162">
        <v>0</v>
      </c>
    </row>
    <row r="1460" spans="3:6">
      <c r="C1460" s="65" t="s">
        <v>1609</v>
      </c>
      <c r="D1460" s="162">
        <v>0</v>
      </c>
      <c r="E1460" s="162">
        <v>7887227</v>
      </c>
      <c r="F1460" s="162">
        <v>7887227</v>
      </c>
    </row>
    <row r="1461" spans="3:6">
      <c r="C1461" s="65" t="s">
        <v>1610</v>
      </c>
      <c r="D1461" s="162">
        <v>20000000</v>
      </c>
      <c r="E1461" s="162">
        <v>8000000</v>
      </c>
      <c r="F1461" s="162">
        <v>0</v>
      </c>
    </row>
    <row r="1462" spans="3:6">
      <c r="C1462" s="65" t="s">
        <v>1611</v>
      </c>
      <c r="D1462" s="162">
        <v>10235232</v>
      </c>
      <c r="E1462" s="162">
        <v>0</v>
      </c>
      <c r="F1462" s="162">
        <v>0</v>
      </c>
    </row>
    <row r="1463" spans="3:6">
      <c r="C1463" s="65" t="s">
        <v>1612</v>
      </c>
      <c r="D1463" s="162">
        <v>84954779</v>
      </c>
      <c r="E1463" s="162">
        <v>65515250.310000002</v>
      </c>
      <c r="F1463" s="162">
        <v>59508080.799999997</v>
      </c>
    </row>
    <row r="1464" spans="3:6">
      <c r="C1464" s="65" t="s">
        <v>1613</v>
      </c>
      <c r="D1464" s="162">
        <v>50000000</v>
      </c>
      <c r="E1464" s="162">
        <v>28875925</v>
      </c>
      <c r="F1464" s="162">
        <v>14158959.630000001</v>
      </c>
    </row>
    <row r="1465" spans="3:6">
      <c r="C1465" s="65" t="s">
        <v>1614</v>
      </c>
      <c r="D1465" s="162">
        <v>30000000</v>
      </c>
      <c r="E1465" s="162">
        <v>30000000</v>
      </c>
      <c r="F1465" s="162">
        <v>30000000</v>
      </c>
    </row>
    <row r="1466" spans="3:6">
      <c r="C1466" s="65" t="s">
        <v>1615</v>
      </c>
      <c r="D1466" s="162">
        <v>14157037</v>
      </c>
      <c r="E1466" s="162">
        <v>10485621</v>
      </c>
      <c r="F1466" s="162">
        <v>6485621.4800000004</v>
      </c>
    </row>
    <row r="1467" spans="3:6">
      <c r="C1467" s="65" t="s">
        <v>1616</v>
      </c>
      <c r="D1467" s="162">
        <v>30000000</v>
      </c>
      <c r="E1467" s="162">
        <v>20000000</v>
      </c>
      <c r="F1467" s="162">
        <v>20000000</v>
      </c>
    </row>
    <row r="1468" spans="3:6">
      <c r="C1468" s="65" t="s">
        <v>1617</v>
      </c>
      <c r="D1468" s="162">
        <v>26731745</v>
      </c>
      <c r="E1468" s="162">
        <v>26731745</v>
      </c>
      <c r="F1468" s="162">
        <v>0</v>
      </c>
    </row>
    <row r="1469" spans="3:6">
      <c r="C1469" s="65" t="s">
        <v>1618</v>
      </c>
      <c r="D1469" s="162">
        <v>7564426</v>
      </c>
      <c r="E1469" s="162">
        <v>0</v>
      </c>
      <c r="F1469" s="162">
        <v>0</v>
      </c>
    </row>
    <row r="1470" spans="3:6">
      <c r="C1470" s="65" t="s">
        <v>1619</v>
      </c>
      <c r="D1470" s="162">
        <v>71052120</v>
      </c>
      <c r="E1470" s="162">
        <v>29698746</v>
      </c>
      <c r="F1470" s="162">
        <v>0</v>
      </c>
    </row>
    <row r="1471" spans="3:6">
      <c r="C1471" s="65" t="s">
        <v>1620</v>
      </c>
      <c r="D1471" s="162">
        <v>54690059</v>
      </c>
      <c r="E1471" s="162">
        <v>86628905</v>
      </c>
      <c r="F1471" s="162">
        <v>80159736.859999999</v>
      </c>
    </row>
    <row r="1472" spans="3:6">
      <c r="C1472" s="65" t="s">
        <v>1621</v>
      </c>
      <c r="D1472" s="162">
        <v>53144182</v>
      </c>
      <c r="E1472" s="162">
        <v>53144182</v>
      </c>
      <c r="F1472" s="162">
        <v>53088340.68</v>
      </c>
    </row>
    <row r="1473" spans="3:6">
      <c r="C1473" s="65" t="s">
        <v>1622</v>
      </c>
      <c r="D1473" s="162">
        <v>82755391</v>
      </c>
      <c r="E1473" s="162">
        <v>52046856</v>
      </c>
      <c r="F1473" s="162">
        <v>47941017.100000001</v>
      </c>
    </row>
    <row r="1474" spans="3:6">
      <c r="C1474" s="65" t="s">
        <v>1623</v>
      </c>
      <c r="D1474" s="162">
        <v>19012173</v>
      </c>
      <c r="E1474" s="162">
        <v>19012173</v>
      </c>
      <c r="F1474" s="162">
        <v>19012173</v>
      </c>
    </row>
    <row r="1475" spans="3:6">
      <c r="C1475" s="65" t="s">
        <v>1624</v>
      </c>
      <c r="D1475" s="162">
        <v>11354101</v>
      </c>
      <c r="E1475" s="162">
        <v>4652811</v>
      </c>
      <c r="F1475" s="162">
        <v>0</v>
      </c>
    </row>
    <row r="1476" spans="3:6">
      <c r="C1476" s="65" t="s">
        <v>1625</v>
      </c>
      <c r="D1476" s="162">
        <v>7317947</v>
      </c>
      <c r="E1476" s="162">
        <v>103308.87</v>
      </c>
      <c r="F1476" s="162">
        <v>0</v>
      </c>
    </row>
    <row r="1477" spans="3:6">
      <c r="C1477" s="65" t="s">
        <v>1626</v>
      </c>
      <c r="D1477" s="162">
        <v>34156083</v>
      </c>
      <c r="E1477" s="162">
        <v>23407427</v>
      </c>
      <c r="F1477" s="162">
        <v>0</v>
      </c>
    </row>
    <row r="1478" spans="3:6">
      <c r="C1478" s="65" t="s">
        <v>1627</v>
      </c>
      <c r="D1478" s="162">
        <v>12018533</v>
      </c>
      <c r="E1478" s="162">
        <v>11372529</v>
      </c>
      <c r="F1478" s="162">
        <v>1548853.9</v>
      </c>
    </row>
    <row r="1479" spans="3:6">
      <c r="C1479" s="65" t="s">
        <v>1628</v>
      </c>
      <c r="D1479" s="162">
        <v>10000000</v>
      </c>
      <c r="E1479" s="162">
        <v>2500000</v>
      </c>
      <c r="F1479" s="162">
        <v>0</v>
      </c>
    </row>
    <row r="1480" spans="3:6">
      <c r="C1480" s="65" t="s">
        <v>1629</v>
      </c>
      <c r="D1480" s="162">
        <v>7281426</v>
      </c>
      <c r="E1480" s="162">
        <v>2500000</v>
      </c>
      <c r="F1480" s="162">
        <v>0</v>
      </c>
    </row>
    <row r="1481" spans="3:6">
      <c r="C1481" s="65" t="s">
        <v>1630</v>
      </c>
      <c r="D1481" s="162">
        <v>20000000</v>
      </c>
      <c r="E1481" s="162">
        <v>12000000</v>
      </c>
      <c r="F1481" s="162">
        <v>0</v>
      </c>
    </row>
    <row r="1482" spans="3:6">
      <c r="C1482" s="65" t="s">
        <v>1631</v>
      </c>
      <c r="D1482" s="162">
        <v>5124621</v>
      </c>
      <c r="E1482" s="162">
        <v>0</v>
      </c>
      <c r="F1482" s="162">
        <v>0</v>
      </c>
    </row>
    <row r="1483" spans="3:6">
      <c r="C1483" s="65" t="s">
        <v>1632</v>
      </c>
      <c r="D1483" s="162">
        <v>45570901</v>
      </c>
      <c r="E1483" s="162">
        <v>43792357</v>
      </c>
      <c r="F1483" s="162">
        <v>0</v>
      </c>
    </row>
    <row r="1484" spans="3:6">
      <c r="C1484" s="65" t="s">
        <v>1633</v>
      </c>
      <c r="D1484" s="162">
        <v>10000000</v>
      </c>
      <c r="E1484" s="162">
        <v>5000000</v>
      </c>
      <c r="F1484" s="162">
        <v>0</v>
      </c>
    </row>
    <row r="1485" spans="3:6">
      <c r="C1485" s="65" t="s">
        <v>1634</v>
      </c>
      <c r="D1485" s="162">
        <v>10000000</v>
      </c>
      <c r="E1485" s="162">
        <v>2500000</v>
      </c>
      <c r="F1485" s="162">
        <v>0</v>
      </c>
    </row>
    <row r="1486" spans="3:6">
      <c r="C1486" s="65" t="s">
        <v>1635</v>
      </c>
      <c r="D1486" s="162">
        <v>130371036</v>
      </c>
      <c r="E1486" s="162">
        <v>14902417</v>
      </c>
      <c r="F1486" s="162">
        <v>0</v>
      </c>
    </row>
    <row r="1487" spans="3:6">
      <c r="C1487" s="65" t="s">
        <v>1636</v>
      </c>
      <c r="D1487" s="162">
        <v>7278512</v>
      </c>
      <c r="E1487" s="162">
        <v>6847843</v>
      </c>
      <c r="F1487" s="162">
        <v>0</v>
      </c>
    </row>
    <row r="1488" spans="3:6">
      <c r="C1488" s="65" t="s">
        <v>1637</v>
      </c>
      <c r="D1488" s="162">
        <v>685956</v>
      </c>
      <c r="E1488" s="162">
        <v>35956</v>
      </c>
      <c r="F1488" s="162">
        <v>0</v>
      </c>
    </row>
    <row r="1489" spans="3:6">
      <c r="C1489" s="65" t="s">
        <v>1638</v>
      </c>
      <c r="D1489" s="162">
        <v>21530521</v>
      </c>
      <c r="E1489" s="162">
        <v>1530521</v>
      </c>
      <c r="F1489" s="162">
        <v>0</v>
      </c>
    </row>
    <row r="1490" spans="3:6">
      <c r="C1490" s="65" t="s">
        <v>1639</v>
      </c>
      <c r="D1490" s="162">
        <v>2000000</v>
      </c>
      <c r="E1490" s="162">
        <v>37211140</v>
      </c>
      <c r="F1490" s="162">
        <v>15936636.949999999</v>
      </c>
    </row>
    <row r="1491" spans="3:6">
      <c r="C1491" s="65" t="s">
        <v>1640</v>
      </c>
      <c r="D1491" s="162">
        <v>100000000</v>
      </c>
      <c r="E1491" s="162">
        <v>100000000</v>
      </c>
      <c r="F1491" s="162">
        <v>100000000</v>
      </c>
    </row>
    <row r="1492" spans="3:6">
      <c r="C1492" s="65" t="s">
        <v>1641</v>
      </c>
      <c r="D1492" s="162">
        <v>7264502</v>
      </c>
      <c r="E1492" s="162">
        <v>3416916.32</v>
      </c>
      <c r="F1492" s="162">
        <v>0</v>
      </c>
    </row>
    <row r="1493" spans="3:6">
      <c r="C1493" s="65" t="s">
        <v>1642</v>
      </c>
      <c r="D1493" s="162">
        <v>13310723</v>
      </c>
      <c r="E1493" s="162">
        <v>2645188</v>
      </c>
      <c r="F1493" s="162">
        <v>0</v>
      </c>
    </row>
    <row r="1494" spans="3:6">
      <c r="C1494" s="65" t="s">
        <v>1643</v>
      </c>
      <c r="D1494" s="162">
        <v>101397996</v>
      </c>
      <c r="E1494" s="162">
        <v>165085676</v>
      </c>
      <c r="F1494" s="162">
        <v>163524559.10999998</v>
      </c>
    </row>
    <row r="1495" spans="3:6">
      <c r="C1495" s="65" t="s">
        <v>1644</v>
      </c>
      <c r="D1495" s="162">
        <v>7281033</v>
      </c>
      <c r="E1495" s="162">
        <v>6850364</v>
      </c>
      <c r="F1495" s="162">
        <v>0</v>
      </c>
    </row>
    <row r="1496" spans="3:6">
      <c r="C1496" s="65" t="s">
        <v>1645</v>
      </c>
      <c r="D1496" s="162">
        <v>25000000</v>
      </c>
      <c r="E1496" s="162">
        <v>6100000</v>
      </c>
      <c r="F1496" s="162">
        <v>0</v>
      </c>
    </row>
    <row r="1497" spans="3:6">
      <c r="C1497" s="65" t="s">
        <v>1646</v>
      </c>
      <c r="D1497" s="162">
        <v>0</v>
      </c>
      <c r="E1497" s="162">
        <v>2611695.4700000002</v>
      </c>
      <c r="F1497" s="162">
        <v>0</v>
      </c>
    </row>
    <row r="1498" spans="3:6">
      <c r="C1498" s="65" t="s">
        <v>1647</v>
      </c>
      <c r="D1498" s="162">
        <v>78000000</v>
      </c>
      <c r="E1498" s="162">
        <v>25000000</v>
      </c>
      <c r="F1498" s="162">
        <v>0</v>
      </c>
    </row>
    <row r="1499" spans="3:6">
      <c r="C1499" s="65" t="s">
        <v>1648</v>
      </c>
      <c r="D1499" s="162">
        <v>5050000</v>
      </c>
      <c r="E1499" s="162">
        <v>1550000</v>
      </c>
      <c r="F1499" s="162">
        <v>0</v>
      </c>
    </row>
    <row r="1500" spans="3:6">
      <c r="C1500" s="65" t="s">
        <v>1649</v>
      </c>
      <c r="D1500" s="162">
        <v>0</v>
      </c>
      <c r="E1500" s="162">
        <v>2615411.6</v>
      </c>
      <c r="F1500" s="162">
        <v>0</v>
      </c>
    </row>
    <row r="1501" spans="3:6">
      <c r="C1501" s="65" t="s">
        <v>1930</v>
      </c>
      <c r="D1501" s="162">
        <v>0</v>
      </c>
      <c r="E1501" s="162">
        <v>2000000</v>
      </c>
      <c r="F1501" s="162">
        <v>1548853.9</v>
      </c>
    </row>
    <row r="1502" spans="3:6">
      <c r="C1502" s="65" t="s">
        <v>1650</v>
      </c>
      <c r="D1502" s="162">
        <v>7281426</v>
      </c>
      <c r="E1502" s="162">
        <v>102761.65</v>
      </c>
      <c r="F1502" s="162">
        <v>0</v>
      </c>
    </row>
    <row r="1503" spans="3:6">
      <c r="C1503" s="65" t="s">
        <v>1871</v>
      </c>
      <c r="D1503" s="162">
        <v>0</v>
      </c>
      <c r="E1503" s="162">
        <v>50000000</v>
      </c>
      <c r="F1503" s="162">
        <v>0</v>
      </c>
    </row>
    <row r="1504" spans="3:6">
      <c r="C1504" s="65" t="s">
        <v>1872</v>
      </c>
      <c r="D1504" s="162">
        <v>0</v>
      </c>
      <c r="E1504" s="162">
        <v>50000000</v>
      </c>
      <c r="F1504" s="162">
        <v>0</v>
      </c>
    </row>
    <row r="1505" spans="3:6">
      <c r="C1505" s="65" t="s">
        <v>1651</v>
      </c>
      <c r="D1505" s="162">
        <v>10000000</v>
      </c>
      <c r="E1505" s="162">
        <v>9500000</v>
      </c>
      <c r="F1505" s="162">
        <v>9500000</v>
      </c>
    </row>
    <row r="1506" spans="3:6">
      <c r="C1506" s="65" t="s">
        <v>1652</v>
      </c>
      <c r="D1506" s="162">
        <v>2803805</v>
      </c>
      <c r="E1506" s="162">
        <v>2703805</v>
      </c>
      <c r="F1506" s="162">
        <v>0</v>
      </c>
    </row>
    <row r="1507" spans="3:6">
      <c r="C1507" s="65" t="s">
        <v>1653</v>
      </c>
      <c r="D1507" s="162">
        <v>30820896</v>
      </c>
      <c r="E1507" s="162">
        <v>10000000</v>
      </c>
      <c r="F1507" s="162">
        <v>0</v>
      </c>
    </row>
    <row r="1508" spans="3:6">
      <c r="C1508" s="118" t="s">
        <v>327</v>
      </c>
      <c r="D1508" s="162">
        <v>8256000</v>
      </c>
      <c r="E1508" s="162">
        <v>42054994.149999999</v>
      </c>
      <c r="F1508" s="162">
        <v>30182461.469999999</v>
      </c>
    </row>
    <row r="1509" spans="3:6">
      <c r="C1509" s="65" t="s">
        <v>1654</v>
      </c>
      <c r="D1509" s="162">
        <v>0</v>
      </c>
      <c r="E1509" s="162">
        <v>33798994.149999999</v>
      </c>
      <c r="F1509" s="162">
        <v>22032971.559999999</v>
      </c>
    </row>
    <row r="1510" spans="3:6">
      <c r="C1510" s="65" t="s">
        <v>1643</v>
      </c>
      <c r="D1510" s="162">
        <v>8256000</v>
      </c>
      <c r="E1510" s="162">
        <v>8256000</v>
      </c>
      <c r="F1510" s="162">
        <v>8149489.9100000001</v>
      </c>
    </row>
    <row r="1511" spans="3:6">
      <c r="C1511" s="160" t="s">
        <v>359</v>
      </c>
      <c r="D1511" s="161">
        <v>1141004658</v>
      </c>
      <c r="E1511" s="161">
        <v>981694636.40999997</v>
      </c>
      <c r="F1511" s="161">
        <v>893724582.94000006</v>
      </c>
    </row>
    <row r="1512" spans="3:6">
      <c r="C1512" s="118" t="s">
        <v>326</v>
      </c>
      <c r="D1512" s="162">
        <v>1124202528</v>
      </c>
      <c r="E1512" s="162">
        <v>949301396.40999997</v>
      </c>
      <c r="F1512" s="162">
        <v>874804524.16000009</v>
      </c>
    </row>
    <row r="1513" spans="3:6">
      <c r="C1513" s="65" t="s">
        <v>1655</v>
      </c>
      <c r="D1513" s="162">
        <v>170900000</v>
      </c>
      <c r="E1513" s="162">
        <v>164900000</v>
      </c>
      <c r="F1513" s="162">
        <v>155831061.41</v>
      </c>
    </row>
    <row r="1514" spans="3:6">
      <c r="C1514" s="65" t="s">
        <v>1931</v>
      </c>
      <c r="D1514" s="162">
        <v>0</v>
      </c>
      <c r="E1514" s="162">
        <v>500000</v>
      </c>
      <c r="F1514" s="162">
        <v>363412.79</v>
      </c>
    </row>
    <row r="1515" spans="3:6">
      <c r="C1515" s="65" t="s">
        <v>1656</v>
      </c>
      <c r="D1515" s="162">
        <v>3355957</v>
      </c>
      <c r="E1515" s="162">
        <v>0</v>
      </c>
      <c r="F1515" s="162">
        <v>0</v>
      </c>
    </row>
    <row r="1516" spans="3:6">
      <c r="C1516" s="65" t="s">
        <v>1932</v>
      </c>
      <c r="D1516" s="162">
        <v>0</v>
      </c>
      <c r="E1516" s="162">
        <v>1500000</v>
      </c>
      <c r="F1516" s="162">
        <v>326679.59999999998</v>
      </c>
    </row>
    <row r="1517" spans="3:6">
      <c r="C1517" s="65" t="s">
        <v>1657</v>
      </c>
      <c r="D1517" s="162">
        <v>31984150</v>
      </c>
      <c r="E1517" s="162">
        <v>20000000</v>
      </c>
      <c r="F1517" s="162">
        <v>20000000</v>
      </c>
    </row>
    <row r="1518" spans="3:6">
      <c r="C1518" s="65" t="s">
        <v>1658</v>
      </c>
      <c r="D1518" s="162">
        <v>25587303</v>
      </c>
      <c r="E1518" s="162">
        <v>20000000</v>
      </c>
      <c r="F1518" s="162">
        <v>20000000</v>
      </c>
    </row>
    <row r="1519" spans="3:6">
      <c r="C1519" s="65" t="s">
        <v>1659</v>
      </c>
      <c r="D1519" s="162">
        <v>230022862</v>
      </c>
      <c r="E1519" s="162">
        <v>179594970</v>
      </c>
      <c r="F1519" s="162">
        <v>178504726.79000002</v>
      </c>
    </row>
    <row r="1520" spans="3:6">
      <c r="C1520" s="65" t="s">
        <v>1660</v>
      </c>
      <c r="D1520" s="162">
        <v>259163406</v>
      </c>
      <c r="E1520" s="162">
        <v>190372539</v>
      </c>
      <c r="F1520" s="162">
        <v>182492155.39999998</v>
      </c>
    </row>
    <row r="1521" spans="3:6">
      <c r="C1521" s="65" t="s">
        <v>1661</v>
      </c>
      <c r="D1521" s="162">
        <v>5045444</v>
      </c>
      <c r="E1521" s="162">
        <v>1668670</v>
      </c>
      <c r="F1521" s="162">
        <v>1330936.29</v>
      </c>
    </row>
    <row r="1522" spans="3:6">
      <c r="C1522" s="65" t="s">
        <v>1933</v>
      </c>
      <c r="D1522" s="162">
        <v>0</v>
      </c>
      <c r="E1522" s="162">
        <v>7211815</v>
      </c>
      <c r="F1522" s="162">
        <v>3846301.34</v>
      </c>
    </row>
    <row r="1523" spans="3:6">
      <c r="C1523" s="65" t="s">
        <v>1934</v>
      </c>
      <c r="D1523" s="162">
        <v>0</v>
      </c>
      <c r="E1523" s="162">
        <v>2495506</v>
      </c>
      <c r="F1523" s="162">
        <v>0</v>
      </c>
    </row>
    <row r="1524" spans="3:6">
      <c r="C1524" s="65" t="s">
        <v>1935</v>
      </c>
      <c r="D1524" s="162">
        <v>0</v>
      </c>
      <c r="E1524" s="162">
        <v>4000000</v>
      </c>
      <c r="F1524" s="162">
        <v>1625154.44</v>
      </c>
    </row>
    <row r="1525" spans="3:6">
      <c r="C1525" s="65" t="s">
        <v>1662</v>
      </c>
      <c r="D1525" s="162">
        <v>28835516</v>
      </c>
      <c r="E1525" s="162">
        <v>60512876.009999998</v>
      </c>
      <c r="F1525" s="162">
        <v>55973368.079999998</v>
      </c>
    </row>
    <row r="1526" spans="3:6">
      <c r="C1526" s="65" t="s">
        <v>1663</v>
      </c>
      <c r="D1526" s="162">
        <v>1394931</v>
      </c>
      <c r="E1526" s="162">
        <v>1179596</v>
      </c>
      <c r="F1526" s="162">
        <v>0</v>
      </c>
    </row>
    <row r="1527" spans="3:6">
      <c r="C1527" s="65" t="s">
        <v>1950</v>
      </c>
      <c r="D1527" s="162">
        <v>0</v>
      </c>
      <c r="E1527" s="162">
        <v>8000000</v>
      </c>
      <c r="F1527" s="162">
        <v>0</v>
      </c>
    </row>
    <row r="1528" spans="3:6">
      <c r="C1528" s="65" t="s">
        <v>1664</v>
      </c>
      <c r="D1528" s="162">
        <v>0</v>
      </c>
      <c r="E1528" s="162">
        <v>8462532.6600000001</v>
      </c>
      <c r="F1528" s="162">
        <v>0</v>
      </c>
    </row>
    <row r="1529" spans="3:6">
      <c r="C1529" s="65" t="s">
        <v>1665</v>
      </c>
      <c r="D1529" s="162">
        <v>17690642</v>
      </c>
      <c r="E1529" s="162">
        <v>6565642</v>
      </c>
      <c r="F1529" s="162">
        <v>0</v>
      </c>
    </row>
    <row r="1530" spans="3:6">
      <c r="C1530" s="65" t="s">
        <v>1666</v>
      </c>
      <c r="D1530" s="162">
        <v>67437623</v>
      </c>
      <c r="E1530" s="162">
        <v>62797736</v>
      </c>
      <c r="F1530" s="162">
        <v>62797736</v>
      </c>
    </row>
    <row r="1531" spans="3:6">
      <c r="C1531" s="65" t="s">
        <v>1667</v>
      </c>
      <c r="D1531" s="162">
        <v>26976614</v>
      </c>
      <c r="E1531" s="162">
        <v>6976614</v>
      </c>
      <c r="F1531" s="162">
        <v>0</v>
      </c>
    </row>
    <row r="1532" spans="3:6">
      <c r="C1532" s="65" t="s">
        <v>1668</v>
      </c>
      <c r="D1532" s="162">
        <v>6195995</v>
      </c>
      <c r="E1532" s="162">
        <v>1695995</v>
      </c>
      <c r="F1532" s="162">
        <v>0</v>
      </c>
    </row>
    <row r="1533" spans="3:6">
      <c r="C1533" s="65" t="s">
        <v>1669</v>
      </c>
      <c r="D1533" s="162">
        <v>10000000</v>
      </c>
      <c r="E1533" s="162">
        <v>2500000</v>
      </c>
      <c r="F1533" s="162">
        <v>0</v>
      </c>
    </row>
    <row r="1534" spans="3:6">
      <c r="C1534" s="65" t="s">
        <v>1670</v>
      </c>
      <c r="D1534" s="162">
        <v>239612085</v>
      </c>
      <c r="E1534" s="162">
        <v>198366904.74000001</v>
      </c>
      <c r="F1534" s="162">
        <v>191712992.01999998</v>
      </c>
    </row>
    <row r="1535" spans="3:6">
      <c r="C1535" s="118" t="s">
        <v>327</v>
      </c>
      <c r="D1535" s="162">
        <v>16802130</v>
      </c>
      <c r="E1535" s="162">
        <v>16802130</v>
      </c>
      <c r="F1535" s="162">
        <v>13328948.859999999</v>
      </c>
    </row>
    <row r="1536" spans="3:6">
      <c r="C1536" s="65" t="s">
        <v>1670</v>
      </c>
      <c r="D1536" s="162">
        <v>16802130</v>
      </c>
      <c r="E1536" s="162">
        <v>16802130</v>
      </c>
      <c r="F1536" s="162">
        <v>13328948.859999999</v>
      </c>
    </row>
    <row r="1537" spans="3:6">
      <c r="C1537" s="118" t="s">
        <v>328</v>
      </c>
      <c r="D1537" s="162">
        <v>0</v>
      </c>
      <c r="E1537" s="162">
        <v>5591110</v>
      </c>
      <c r="F1537" s="162">
        <v>5591109.9199999999</v>
      </c>
    </row>
    <row r="1538" spans="3:6">
      <c r="C1538" s="65" t="s">
        <v>1662</v>
      </c>
      <c r="D1538" s="162">
        <v>0</v>
      </c>
      <c r="E1538" s="162">
        <v>5591110</v>
      </c>
      <c r="F1538" s="162">
        <v>5591109.9199999999</v>
      </c>
    </row>
    <row r="1539" spans="3:6">
      <c r="C1539" s="118" t="s">
        <v>329</v>
      </c>
      <c r="D1539" s="162">
        <v>0</v>
      </c>
      <c r="E1539" s="162">
        <v>10000000</v>
      </c>
      <c r="F1539" s="162">
        <v>0</v>
      </c>
    </row>
    <row r="1540" spans="3:6">
      <c r="C1540" s="65" t="s">
        <v>1655</v>
      </c>
      <c r="D1540" s="162">
        <v>0</v>
      </c>
      <c r="E1540" s="162">
        <v>10000000</v>
      </c>
      <c r="F1540" s="162">
        <v>0</v>
      </c>
    </row>
    <row r="1541" spans="3:6">
      <c r="C1541" s="160" t="s">
        <v>360</v>
      </c>
      <c r="D1541" s="161">
        <v>883749625</v>
      </c>
      <c r="E1541" s="161">
        <v>792808188.54000008</v>
      </c>
      <c r="F1541" s="161">
        <v>355964347.13000005</v>
      </c>
    </row>
    <row r="1542" spans="3:6">
      <c r="C1542" s="118" t="s">
        <v>326</v>
      </c>
      <c r="D1542" s="162">
        <v>768749625</v>
      </c>
      <c r="E1542" s="162">
        <v>677808188.54000008</v>
      </c>
      <c r="F1542" s="162">
        <v>348317755.26000005</v>
      </c>
    </row>
    <row r="1543" spans="3:6">
      <c r="C1543" s="65" t="s">
        <v>1671</v>
      </c>
      <c r="D1543" s="162">
        <v>79437546</v>
      </c>
      <c r="E1543" s="162">
        <v>106684856</v>
      </c>
      <c r="F1543" s="162">
        <v>15652665.91</v>
      </c>
    </row>
    <row r="1544" spans="3:6">
      <c r="C1544" s="65" t="s">
        <v>1672</v>
      </c>
      <c r="D1544" s="162">
        <v>47785043</v>
      </c>
      <c r="E1544" s="162">
        <v>47785043</v>
      </c>
      <c r="F1544" s="162">
        <v>16685894.09</v>
      </c>
    </row>
    <row r="1545" spans="3:6">
      <c r="C1545" s="65" t="s">
        <v>1673</v>
      </c>
      <c r="D1545" s="162">
        <v>100000000</v>
      </c>
      <c r="E1545" s="162">
        <v>100000000</v>
      </c>
      <c r="F1545" s="162">
        <v>0</v>
      </c>
    </row>
    <row r="1546" spans="3:6">
      <c r="C1546" s="65" t="s">
        <v>1674</v>
      </c>
      <c r="D1546" s="162">
        <v>38876602</v>
      </c>
      <c r="E1546" s="162">
        <v>49727898</v>
      </c>
      <c r="F1546" s="162">
        <v>49727897.390000001</v>
      </c>
    </row>
    <row r="1547" spans="3:6">
      <c r="C1547" s="65" t="s">
        <v>1675</v>
      </c>
      <c r="D1547" s="162">
        <v>5000000</v>
      </c>
      <c r="E1547" s="162">
        <v>3000000</v>
      </c>
      <c r="F1547" s="162">
        <v>0</v>
      </c>
    </row>
    <row r="1548" spans="3:6">
      <c r="C1548" s="65" t="s">
        <v>1676</v>
      </c>
      <c r="D1548" s="162">
        <v>2080338</v>
      </c>
      <c r="E1548" s="162">
        <v>1434334</v>
      </c>
      <c r="F1548" s="162">
        <v>1147467.2</v>
      </c>
    </row>
    <row r="1549" spans="3:6">
      <c r="C1549" s="65" t="s">
        <v>1677</v>
      </c>
      <c r="D1549" s="162">
        <v>1787840</v>
      </c>
      <c r="E1549" s="162">
        <v>1572505</v>
      </c>
      <c r="F1549" s="162">
        <v>0</v>
      </c>
    </row>
    <row r="1550" spans="3:6">
      <c r="C1550" s="65" t="s">
        <v>1678</v>
      </c>
      <c r="D1550" s="162">
        <v>65220743</v>
      </c>
      <c r="E1550" s="162">
        <v>24468536</v>
      </c>
      <c r="F1550" s="162">
        <v>0</v>
      </c>
    </row>
    <row r="1551" spans="3:6">
      <c r="C1551" s="65" t="s">
        <v>1679</v>
      </c>
      <c r="D1551" s="162">
        <v>3148512</v>
      </c>
      <c r="E1551" s="162">
        <v>2933177</v>
      </c>
      <c r="F1551" s="162">
        <v>0</v>
      </c>
    </row>
    <row r="1552" spans="3:6">
      <c r="C1552" s="65" t="s">
        <v>1680</v>
      </c>
      <c r="D1552" s="162">
        <v>0</v>
      </c>
      <c r="E1552" s="162">
        <v>10086995.189999999</v>
      </c>
      <c r="F1552" s="162">
        <v>5801442.9100000001</v>
      </c>
    </row>
    <row r="1553" spans="3:6">
      <c r="C1553" s="65" t="s">
        <v>1681</v>
      </c>
      <c r="D1553" s="162">
        <v>3534444</v>
      </c>
      <c r="E1553" s="162">
        <v>3319109</v>
      </c>
      <c r="F1553" s="162">
        <v>1089210.17</v>
      </c>
    </row>
    <row r="1554" spans="3:6">
      <c r="C1554" s="65" t="s">
        <v>1682</v>
      </c>
      <c r="D1554" s="162">
        <v>99753891</v>
      </c>
      <c r="E1554" s="162">
        <v>73075361</v>
      </c>
      <c r="F1554" s="162">
        <v>68819793.920000002</v>
      </c>
    </row>
    <row r="1555" spans="3:6">
      <c r="C1555" s="65" t="s">
        <v>1683</v>
      </c>
      <c r="D1555" s="162">
        <v>21660226</v>
      </c>
      <c r="E1555" s="162">
        <v>10000000</v>
      </c>
      <c r="F1555" s="162">
        <v>10000000</v>
      </c>
    </row>
    <row r="1556" spans="3:6">
      <c r="C1556" s="65" t="s">
        <v>1684</v>
      </c>
      <c r="D1556" s="162">
        <v>5000000</v>
      </c>
      <c r="E1556" s="162">
        <v>10000000</v>
      </c>
      <c r="F1556" s="162">
        <v>2041543.08</v>
      </c>
    </row>
    <row r="1557" spans="3:6">
      <c r="C1557" s="65" t="s">
        <v>1685</v>
      </c>
      <c r="D1557" s="162">
        <v>35607958</v>
      </c>
      <c r="E1557" s="162">
        <v>28486366</v>
      </c>
      <c r="F1557" s="162">
        <v>27879520.059999999</v>
      </c>
    </row>
    <row r="1558" spans="3:6">
      <c r="C1558" s="65" t="s">
        <v>1686</v>
      </c>
      <c r="D1558" s="162">
        <v>36368030</v>
      </c>
      <c r="E1558" s="162">
        <v>32311242</v>
      </c>
      <c r="F1558" s="162">
        <v>28718037.289999999</v>
      </c>
    </row>
    <row r="1559" spans="3:6">
      <c r="C1559" s="65" t="s">
        <v>1687</v>
      </c>
      <c r="D1559" s="162">
        <v>123841896</v>
      </c>
      <c r="E1559" s="162">
        <v>113841896</v>
      </c>
      <c r="F1559" s="162">
        <v>85463431.180000007</v>
      </c>
    </row>
    <row r="1560" spans="3:6">
      <c r="C1560" s="65" t="s">
        <v>1688</v>
      </c>
      <c r="D1560" s="162">
        <v>24700</v>
      </c>
      <c r="E1560" s="162">
        <v>0</v>
      </c>
      <c r="F1560" s="162">
        <v>0</v>
      </c>
    </row>
    <row r="1561" spans="3:6">
      <c r="C1561" s="65" t="s">
        <v>1689</v>
      </c>
      <c r="D1561" s="162">
        <v>20000000</v>
      </c>
      <c r="E1561" s="162">
        <v>35500000</v>
      </c>
      <c r="F1561" s="162">
        <v>35290852.060000002</v>
      </c>
    </row>
    <row r="1562" spans="3:6">
      <c r="C1562" s="65" t="s">
        <v>1690</v>
      </c>
      <c r="D1562" s="162">
        <v>5000000</v>
      </c>
      <c r="E1562" s="162">
        <v>5000000</v>
      </c>
      <c r="F1562" s="162">
        <v>0</v>
      </c>
    </row>
    <row r="1563" spans="3:6">
      <c r="C1563" s="65" t="s">
        <v>1691</v>
      </c>
      <c r="D1563" s="162">
        <v>74621856</v>
      </c>
      <c r="E1563" s="162">
        <v>18580870.350000001</v>
      </c>
      <c r="F1563" s="162">
        <v>0</v>
      </c>
    </row>
    <row r="1564" spans="3:6">
      <c r="C1564" s="118" t="s">
        <v>327</v>
      </c>
      <c r="D1564" s="162">
        <v>115000000</v>
      </c>
      <c r="E1564" s="162">
        <v>115000000</v>
      </c>
      <c r="F1564" s="162">
        <v>7646591.8700000001</v>
      </c>
    </row>
    <row r="1565" spans="3:6">
      <c r="C1565" s="65" t="s">
        <v>1692</v>
      </c>
      <c r="D1565" s="162">
        <v>10000000</v>
      </c>
      <c r="E1565" s="162">
        <v>10000000</v>
      </c>
      <c r="F1565" s="162">
        <v>7646591.8700000001</v>
      </c>
    </row>
    <row r="1566" spans="3:6">
      <c r="C1566" s="65" t="s">
        <v>1690</v>
      </c>
      <c r="D1566" s="162">
        <v>105000000</v>
      </c>
      <c r="E1566" s="162">
        <v>105000000</v>
      </c>
      <c r="F1566" s="162">
        <v>0</v>
      </c>
    </row>
    <row r="1567" spans="3:6">
      <c r="C1567" s="160" t="s">
        <v>361</v>
      </c>
      <c r="D1567" s="161">
        <v>23638967274</v>
      </c>
      <c r="E1567" s="161">
        <v>24035254649.039993</v>
      </c>
      <c r="F1567" s="161">
        <v>14655230319.98</v>
      </c>
    </row>
    <row r="1568" spans="3:6">
      <c r="C1568" s="118" t="s">
        <v>326</v>
      </c>
      <c r="D1568" s="162">
        <v>8185911633</v>
      </c>
      <c r="E1568" s="162">
        <v>10984925818.469995</v>
      </c>
      <c r="F1568" s="162">
        <v>7878343492.8299999</v>
      </c>
    </row>
    <row r="1569" spans="3:6">
      <c r="C1569" s="65" t="s">
        <v>1693</v>
      </c>
      <c r="D1569" s="162">
        <v>7362516</v>
      </c>
      <c r="E1569" s="162">
        <v>6285842</v>
      </c>
      <c r="F1569" s="162">
        <v>2387600</v>
      </c>
    </row>
    <row r="1570" spans="3:6">
      <c r="C1570" s="65" t="s">
        <v>1694</v>
      </c>
      <c r="D1570" s="162">
        <v>1000000</v>
      </c>
      <c r="E1570" s="162">
        <v>1000000</v>
      </c>
      <c r="F1570" s="162">
        <v>106747</v>
      </c>
    </row>
    <row r="1571" spans="3:6">
      <c r="C1571" s="65" t="s">
        <v>1695</v>
      </c>
      <c r="D1571" s="162">
        <v>194161377</v>
      </c>
      <c r="E1571" s="162">
        <v>194161377</v>
      </c>
      <c r="F1571" s="162">
        <v>71567384.840000004</v>
      </c>
    </row>
    <row r="1572" spans="3:6">
      <c r="C1572" s="65" t="s">
        <v>1696</v>
      </c>
      <c r="D1572" s="162">
        <v>25000000</v>
      </c>
      <c r="E1572" s="162">
        <v>25000000</v>
      </c>
      <c r="F1572" s="162">
        <v>0</v>
      </c>
    </row>
    <row r="1573" spans="3:6">
      <c r="C1573" s="65" t="s">
        <v>1697</v>
      </c>
      <c r="D1573" s="162">
        <v>6228157</v>
      </c>
      <c r="E1573" s="162">
        <v>5783249</v>
      </c>
      <c r="F1573" s="162">
        <v>0</v>
      </c>
    </row>
    <row r="1574" spans="3:6">
      <c r="C1574" s="65" t="s">
        <v>1963</v>
      </c>
      <c r="D1574" s="162">
        <v>0</v>
      </c>
      <c r="E1574" s="162">
        <v>499500000</v>
      </c>
      <c r="F1574" s="162">
        <v>497082116.58999997</v>
      </c>
    </row>
    <row r="1575" spans="3:6">
      <c r="C1575" s="65" t="s">
        <v>1698</v>
      </c>
      <c r="D1575" s="162">
        <v>4329132</v>
      </c>
      <c r="E1575" s="162">
        <v>5743940</v>
      </c>
      <c r="F1575" s="162">
        <v>0</v>
      </c>
    </row>
    <row r="1576" spans="3:6">
      <c r="C1576" s="65" t="s">
        <v>1873</v>
      </c>
      <c r="D1576" s="162">
        <v>0</v>
      </c>
      <c r="E1576" s="162">
        <v>66416602.670000002</v>
      </c>
      <c r="F1576" s="162">
        <v>0</v>
      </c>
    </row>
    <row r="1577" spans="3:6">
      <c r="C1577" s="65" t="s">
        <v>1699</v>
      </c>
      <c r="D1577" s="162">
        <v>2513122</v>
      </c>
      <c r="E1577" s="162">
        <v>4986449</v>
      </c>
      <c r="F1577" s="162">
        <v>2901639.05</v>
      </c>
    </row>
    <row r="1578" spans="3:6">
      <c r="C1578" s="65" t="s">
        <v>1700</v>
      </c>
      <c r="D1578" s="162">
        <v>150000000</v>
      </c>
      <c r="E1578" s="162">
        <v>150000000</v>
      </c>
      <c r="F1578" s="162">
        <v>91781037.709999993</v>
      </c>
    </row>
    <row r="1579" spans="3:6">
      <c r="C1579" s="65" t="s">
        <v>1701</v>
      </c>
      <c r="D1579" s="162">
        <v>1300000000</v>
      </c>
      <c r="E1579" s="162">
        <v>1165411807</v>
      </c>
      <c r="F1579" s="162">
        <v>1140485340.73</v>
      </c>
    </row>
    <row r="1580" spans="3:6">
      <c r="C1580" s="65" t="s">
        <v>1702</v>
      </c>
      <c r="D1580" s="162">
        <v>0</v>
      </c>
      <c r="E1580" s="162">
        <v>14103940</v>
      </c>
      <c r="F1580" s="162">
        <v>0</v>
      </c>
    </row>
    <row r="1581" spans="3:6">
      <c r="C1581" s="65" t="s">
        <v>1703</v>
      </c>
      <c r="D1581" s="162">
        <v>9000000</v>
      </c>
      <c r="E1581" s="162">
        <v>0</v>
      </c>
      <c r="F1581" s="162">
        <v>0</v>
      </c>
    </row>
    <row r="1582" spans="3:6">
      <c r="C1582" s="65" t="s">
        <v>1704</v>
      </c>
      <c r="D1582" s="162">
        <v>77011014</v>
      </c>
      <c r="E1582" s="162">
        <v>47011014</v>
      </c>
      <c r="F1582" s="162">
        <v>30916557.940000001</v>
      </c>
    </row>
    <row r="1583" spans="3:6">
      <c r="C1583" s="65" t="s">
        <v>1705</v>
      </c>
      <c r="D1583" s="162">
        <v>2000000</v>
      </c>
      <c r="E1583" s="162">
        <v>0</v>
      </c>
      <c r="F1583" s="162">
        <v>0</v>
      </c>
    </row>
    <row r="1584" spans="3:6">
      <c r="C1584" s="65" t="s">
        <v>1706</v>
      </c>
      <c r="D1584" s="162">
        <v>65535117</v>
      </c>
      <c r="E1584" s="162">
        <v>275331034.18000001</v>
      </c>
      <c r="F1584" s="162">
        <v>67602483.819999993</v>
      </c>
    </row>
    <row r="1585" spans="3:6">
      <c r="C1585" s="65" t="s">
        <v>1707</v>
      </c>
      <c r="D1585" s="162">
        <v>610000001</v>
      </c>
      <c r="E1585" s="162">
        <v>1225000001</v>
      </c>
      <c r="F1585" s="162">
        <v>1000618464.5799999</v>
      </c>
    </row>
    <row r="1586" spans="3:6">
      <c r="C1586" s="65" t="s">
        <v>1708</v>
      </c>
      <c r="D1586" s="162">
        <v>0</v>
      </c>
      <c r="E1586" s="162">
        <v>24071769.399999999</v>
      </c>
      <c r="F1586" s="162">
        <v>0</v>
      </c>
    </row>
    <row r="1587" spans="3:6">
      <c r="C1587" s="65" t="s">
        <v>1709</v>
      </c>
      <c r="D1587" s="162">
        <v>0</v>
      </c>
      <c r="E1587" s="162">
        <v>407807368</v>
      </c>
      <c r="F1587" s="162">
        <v>83555748.379999995</v>
      </c>
    </row>
    <row r="1588" spans="3:6">
      <c r="C1588" s="65" t="s">
        <v>1710</v>
      </c>
      <c r="D1588" s="162">
        <v>779207</v>
      </c>
      <c r="E1588" s="162">
        <v>563872</v>
      </c>
      <c r="F1588" s="162">
        <v>0</v>
      </c>
    </row>
    <row r="1589" spans="3:6">
      <c r="C1589" s="65" t="s">
        <v>1711</v>
      </c>
      <c r="D1589" s="162">
        <v>940000000</v>
      </c>
      <c r="E1589" s="162">
        <v>565000000</v>
      </c>
      <c r="F1589" s="162">
        <v>413651605.61000001</v>
      </c>
    </row>
    <row r="1590" spans="3:6">
      <c r="C1590" s="65" t="s">
        <v>1712</v>
      </c>
      <c r="D1590" s="162">
        <v>0</v>
      </c>
      <c r="E1590" s="162">
        <v>42085757.240000002</v>
      </c>
      <c r="F1590" s="162">
        <v>0</v>
      </c>
    </row>
    <row r="1591" spans="3:6">
      <c r="C1591" s="65" t="s">
        <v>1713</v>
      </c>
      <c r="D1591" s="162">
        <v>8415087</v>
      </c>
      <c r="E1591" s="162">
        <v>7769083</v>
      </c>
      <c r="F1591" s="162">
        <v>0</v>
      </c>
    </row>
    <row r="1592" spans="3:6">
      <c r="C1592" s="65" t="s">
        <v>1714</v>
      </c>
      <c r="D1592" s="162">
        <v>17424123</v>
      </c>
      <c r="E1592" s="162">
        <v>17424123</v>
      </c>
      <c r="F1592" s="162">
        <v>0</v>
      </c>
    </row>
    <row r="1593" spans="3:6">
      <c r="C1593" s="65" t="s">
        <v>1715</v>
      </c>
      <c r="D1593" s="162">
        <v>0</v>
      </c>
      <c r="E1593" s="162">
        <v>23686973.170000002</v>
      </c>
      <c r="F1593" s="162">
        <v>0</v>
      </c>
    </row>
    <row r="1594" spans="3:6">
      <c r="C1594" s="65" t="s">
        <v>1716</v>
      </c>
      <c r="D1594" s="162">
        <v>16847189</v>
      </c>
      <c r="E1594" s="162">
        <v>0</v>
      </c>
      <c r="F1594" s="162">
        <v>0</v>
      </c>
    </row>
    <row r="1595" spans="3:6">
      <c r="C1595" s="65" t="s">
        <v>1898</v>
      </c>
      <c r="D1595" s="162">
        <v>0</v>
      </c>
      <c r="E1595" s="162">
        <v>17447648.879999999</v>
      </c>
      <c r="F1595" s="162">
        <v>0</v>
      </c>
    </row>
    <row r="1596" spans="3:6">
      <c r="C1596" s="65" t="s">
        <v>1717</v>
      </c>
      <c r="D1596" s="162">
        <v>193657772</v>
      </c>
      <c r="E1596" s="162">
        <v>0</v>
      </c>
      <c r="F1596" s="162">
        <v>0</v>
      </c>
    </row>
    <row r="1597" spans="3:6">
      <c r="C1597" s="65" t="s">
        <v>1718</v>
      </c>
      <c r="D1597" s="162">
        <v>10554785</v>
      </c>
      <c r="E1597" s="162">
        <v>554785</v>
      </c>
      <c r="F1597" s="162">
        <v>0</v>
      </c>
    </row>
    <row r="1598" spans="3:6">
      <c r="C1598" s="65" t="s">
        <v>1719</v>
      </c>
      <c r="D1598" s="162">
        <v>0</v>
      </c>
      <c r="E1598" s="162">
        <v>538663.36</v>
      </c>
      <c r="F1598" s="162">
        <v>516724.65</v>
      </c>
    </row>
    <row r="1599" spans="3:6">
      <c r="C1599" s="65" t="s">
        <v>1720</v>
      </c>
      <c r="D1599" s="162">
        <v>1235409</v>
      </c>
      <c r="E1599" s="162">
        <v>804740</v>
      </c>
      <c r="F1599" s="162">
        <v>0</v>
      </c>
    </row>
    <row r="1600" spans="3:6">
      <c r="C1600" s="65" t="s">
        <v>1721</v>
      </c>
      <c r="D1600" s="162">
        <v>6755924</v>
      </c>
      <c r="E1600" s="162">
        <v>4755924</v>
      </c>
      <c r="F1600" s="162">
        <v>0</v>
      </c>
    </row>
    <row r="1601" spans="3:6">
      <c r="C1601" s="65" t="s">
        <v>1722</v>
      </c>
      <c r="D1601" s="162">
        <v>0</v>
      </c>
      <c r="E1601" s="162">
        <v>406878695</v>
      </c>
      <c r="F1601" s="162">
        <v>394561358.43000001</v>
      </c>
    </row>
    <row r="1602" spans="3:6">
      <c r="C1602" s="65" t="s">
        <v>1723</v>
      </c>
      <c r="D1602" s="162">
        <v>41882</v>
      </c>
      <c r="E1602" s="162">
        <v>0</v>
      </c>
      <c r="F1602" s="162">
        <v>0</v>
      </c>
    </row>
    <row r="1603" spans="3:6">
      <c r="C1603" s="65" t="s">
        <v>1724</v>
      </c>
      <c r="D1603" s="162">
        <v>24000000</v>
      </c>
      <c r="E1603" s="162">
        <v>0</v>
      </c>
      <c r="F1603" s="162">
        <v>0</v>
      </c>
    </row>
    <row r="1604" spans="3:6">
      <c r="C1604" s="65" t="s">
        <v>1725</v>
      </c>
      <c r="D1604" s="162">
        <v>2873229</v>
      </c>
      <c r="E1604" s="162">
        <v>2873229</v>
      </c>
      <c r="F1604" s="162">
        <v>2860566.7</v>
      </c>
    </row>
    <row r="1605" spans="3:6">
      <c r="C1605" s="65" t="s">
        <v>1936</v>
      </c>
      <c r="D1605" s="162">
        <v>0</v>
      </c>
      <c r="E1605" s="162">
        <v>13978252</v>
      </c>
      <c r="F1605" s="162">
        <v>0</v>
      </c>
    </row>
    <row r="1606" spans="3:6">
      <c r="C1606" s="65" t="s">
        <v>1726</v>
      </c>
      <c r="D1606" s="162">
        <v>55999</v>
      </c>
      <c r="E1606" s="162">
        <v>0</v>
      </c>
      <c r="F1606" s="162">
        <v>0</v>
      </c>
    </row>
    <row r="1607" spans="3:6">
      <c r="C1607" s="65" t="s">
        <v>1937</v>
      </c>
      <c r="D1607" s="162">
        <v>0</v>
      </c>
      <c r="E1607" s="162">
        <v>38715314</v>
      </c>
      <c r="F1607" s="162">
        <v>0</v>
      </c>
    </row>
    <row r="1608" spans="3:6">
      <c r="C1608" s="65" t="s">
        <v>1727</v>
      </c>
      <c r="D1608" s="162">
        <v>3264355</v>
      </c>
      <c r="E1608" s="162">
        <v>1395594</v>
      </c>
      <c r="F1608" s="162">
        <v>1395593.77</v>
      </c>
    </row>
    <row r="1609" spans="3:6">
      <c r="C1609" s="65" t="s">
        <v>1728</v>
      </c>
      <c r="D1609" s="162">
        <v>486807313</v>
      </c>
      <c r="E1609" s="162">
        <v>1153668275.9099998</v>
      </c>
      <c r="F1609" s="162">
        <v>1137415162.1000001</v>
      </c>
    </row>
    <row r="1610" spans="3:6">
      <c r="C1610" s="65" t="s">
        <v>1729</v>
      </c>
      <c r="D1610" s="162">
        <v>135000000</v>
      </c>
      <c r="E1610" s="162">
        <v>15000000</v>
      </c>
      <c r="F1610" s="162">
        <v>0</v>
      </c>
    </row>
    <row r="1611" spans="3:6">
      <c r="C1611" s="65" t="s">
        <v>1730</v>
      </c>
      <c r="D1611" s="162">
        <v>1235409</v>
      </c>
      <c r="E1611" s="162">
        <v>804740</v>
      </c>
      <c r="F1611" s="162">
        <v>643200</v>
      </c>
    </row>
    <row r="1612" spans="3:6">
      <c r="C1612" s="65" t="s">
        <v>1731</v>
      </c>
      <c r="D1612" s="162">
        <v>2000000</v>
      </c>
      <c r="E1612" s="162">
        <v>26000000</v>
      </c>
      <c r="F1612" s="162">
        <v>0</v>
      </c>
    </row>
    <row r="1613" spans="3:6">
      <c r="C1613" s="65" t="s">
        <v>1732</v>
      </c>
      <c r="D1613" s="162">
        <v>1235409</v>
      </c>
      <c r="E1613" s="162">
        <v>804740</v>
      </c>
      <c r="F1613" s="162">
        <v>0</v>
      </c>
    </row>
    <row r="1614" spans="3:6">
      <c r="C1614" s="65" t="s">
        <v>1733</v>
      </c>
      <c r="D1614" s="162">
        <v>2223577</v>
      </c>
      <c r="E1614" s="162">
        <v>0</v>
      </c>
      <c r="F1614" s="162">
        <v>0</v>
      </c>
    </row>
    <row r="1615" spans="3:6">
      <c r="C1615" s="65" t="s">
        <v>1734</v>
      </c>
      <c r="D1615" s="162">
        <v>13816424</v>
      </c>
      <c r="E1615" s="162">
        <v>34770817.600000001</v>
      </c>
      <c r="F1615" s="162">
        <v>27852969.370000001</v>
      </c>
    </row>
    <row r="1616" spans="3:6">
      <c r="C1616" s="65" t="s">
        <v>1735</v>
      </c>
      <c r="D1616" s="162">
        <v>80162210</v>
      </c>
      <c r="E1616" s="162">
        <v>121582561.08</v>
      </c>
      <c r="F1616" s="162">
        <v>66026791.079999998</v>
      </c>
    </row>
    <row r="1617" spans="3:6">
      <c r="C1617" s="65" t="s">
        <v>1736</v>
      </c>
      <c r="D1617" s="162">
        <v>0</v>
      </c>
      <c r="E1617" s="162">
        <v>12395626.74</v>
      </c>
      <c r="F1617" s="162">
        <v>0</v>
      </c>
    </row>
    <row r="1618" spans="3:6">
      <c r="C1618" s="65" t="s">
        <v>1938</v>
      </c>
      <c r="D1618" s="162">
        <v>0</v>
      </c>
      <c r="E1618" s="162">
        <v>4522719</v>
      </c>
      <c r="F1618" s="162">
        <v>0</v>
      </c>
    </row>
    <row r="1619" spans="3:6">
      <c r="C1619" s="65" t="s">
        <v>1737</v>
      </c>
      <c r="D1619" s="162">
        <v>74323660</v>
      </c>
      <c r="E1619" s="162">
        <v>10215468</v>
      </c>
      <c r="F1619" s="162">
        <v>0</v>
      </c>
    </row>
    <row r="1620" spans="3:6">
      <c r="C1620" s="65" t="s">
        <v>1738</v>
      </c>
      <c r="D1620" s="162">
        <v>5885745</v>
      </c>
      <c r="E1620" s="162">
        <v>5885745</v>
      </c>
      <c r="F1620" s="162">
        <v>0</v>
      </c>
    </row>
    <row r="1621" spans="3:6">
      <c r="C1621" s="65" t="s">
        <v>1739</v>
      </c>
      <c r="D1621" s="162">
        <v>0</v>
      </c>
      <c r="E1621" s="162">
        <v>13158747.699999999</v>
      </c>
      <c r="F1621" s="162">
        <v>0</v>
      </c>
    </row>
    <row r="1622" spans="3:6">
      <c r="C1622" s="65" t="s">
        <v>1740</v>
      </c>
      <c r="D1622" s="162">
        <v>0</v>
      </c>
      <c r="E1622" s="162">
        <v>9835185.6600000001</v>
      </c>
      <c r="F1622" s="162">
        <v>0</v>
      </c>
    </row>
    <row r="1623" spans="3:6">
      <c r="C1623" s="65" t="s">
        <v>1741</v>
      </c>
      <c r="D1623" s="162">
        <v>1217491</v>
      </c>
      <c r="E1623" s="162">
        <v>0</v>
      </c>
      <c r="F1623" s="162">
        <v>0</v>
      </c>
    </row>
    <row r="1624" spans="3:6">
      <c r="C1624" s="65" t="s">
        <v>1939</v>
      </c>
      <c r="D1624" s="162">
        <v>0</v>
      </c>
      <c r="E1624" s="162">
        <v>28978095</v>
      </c>
      <c r="F1624" s="162">
        <v>5854983.9800000004</v>
      </c>
    </row>
    <row r="1625" spans="3:6">
      <c r="C1625" s="65" t="s">
        <v>1742</v>
      </c>
      <c r="D1625" s="162">
        <v>779207</v>
      </c>
      <c r="E1625" s="162">
        <v>563872</v>
      </c>
      <c r="F1625" s="162">
        <v>0</v>
      </c>
    </row>
    <row r="1626" spans="3:6">
      <c r="C1626" s="65" t="s">
        <v>1743</v>
      </c>
      <c r="D1626" s="162">
        <v>1226842</v>
      </c>
      <c r="E1626" s="162">
        <v>0</v>
      </c>
      <c r="F1626" s="162">
        <v>0</v>
      </c>
    </row>
    <row r="1627" spans="3:6">
      <c r="C1627" s="65" t="s">
        <v>1744</v>
      </c>
      <c r="D1627" s="162">
        <v>50000000</v>
      </c>
      <c r="E1627" s="162">
        <v>107603822</v>
      </c>
      <c r="F1627" s="162">
        <v>107603821.52</v>
      </c>
    </row>
    <row r="1628" spans="3:6">
      <c r="C1628" s="65" t="s">
        <v>1745</v>
      </c>
      <c r="D1628" s="162">
        <v>75000000</v>
      </c>
      <c r="E1628" s="162">
        <v>0</v>
      </c>
      <c r="F1628" s="162">
        <v>0</v>
      </c>
    </row>
    <row r="1629" spans="3:6">
      <c r="C1629" s="65" t="s">
        <v>1746</v>
      </c>
      <c r="D1629" s="162">
        <v>0</v>
      </c>
      <c r="E1629" s="162">
        <v>11869785.539999999</v>
      </c>
      <c r="F1629" s="162">
        <v>0</v>
      </c>
    </row>
    <row r="1630" spans="3:6">
      <c r="C1630" s="65" t="s">
        <v>1899</v>
      </c>
      <c r="D1630" s="162">
        <v>0</v>
      </c>
      <c r="E1630" s="162">
        <v>4100000</v>
      </c>
      <c r="F1630" s="162">
        <v>2052223.74</v>
      </c>
    </row>
    <row r="1631" spans="3:6">
      <c r="C1631" s="65" t="s">
        <v>1747</v>
      </c>
      <c r="D1631" s="162">
        <v>0</v>
      </c>
      <c r="E1631" s="162">
        <v>12389545.710000001</v>
      </c>
      <c r="F1631" s="162">
        <v>0</v>
      </c>
    </row>
    <row r="1632" spans="3:6">
      <c r="C1632" s="65" t="s">
        <v>1748</v>
      </c>
      <c r="D1632" s="162">
        <v>0</v>
      </c>
      <c r="E1632" s="162">
        <v>3305346.62</v>
      </c>
      <c r="F1632" s="162">
        <v>2052223.74</v>
      </c>
    </row>
    <row r="1633" spans="3:6">
      <c r="C1633" s="65" t="s">
        <v>1749</v>
      </c>
      <c r="D1633" s="162">
        <v>0</v>
      </c>
      <c r="E1633" s="162">
        <v>12008385.51</v>
      </c>
      <c r="F1633" s="162">
        <v>0</v>
      </c>
    </row>
    <row r="1634" spans="3:6">
      <c r="C1634" s="65" t="s">
        <v>1750</v>
      </c>
      <c r="D1634" s="162">
        <v>0</v>
      </c>
      <c r="E1634" s="162">
        <v>13825622.75</v>
      </c>
      <c r="F1634" s="162">
        <v>0</v>
      </c>
    </row>
    <row r="1635" spans="3:6">
      <c r="C1635" s="65" t="s">
        <v>1751</v>
      </c>
      <c r="D1635" s="162">
        <v>5000000</v>
      </c>
      <c r="E1635" s="162">
        <v>5000000</v>
      </c>
      <c r="F1635" s="162">
        <v>1960357.84</v>
      </c>
    </row>
    <row r="1636" spans="3:6">
      <c r="C1636" s="65" t="s">
        <v>1752</v>
      </c>
      <c r="D1636" s="162">
        <v>80000000</v>
      </c>
      <c r="E1636" s="162">
        <v>125791718</v>
      </c>
      <c r="F1636" s="162">
        <v>125791717.73999999</v>
      </c>
    </row>
    <row r="1637" spans="3:6">
      <c r="C1637" s="65" t="s">
        <v>1753</v>
      </c>
      <c r="D1637" s="162">
        <v>0</v>
      </c>
      <c r="E1637" s="162">
        <v>12524359.27</v>
      </c>
      <c r="F1637" s="162">
        <v>0</v>
      </c>
    </row>
    <row r="1638" spans="3:6">
      <c r="C1638" s="65" t="s">
        <v>1754</v>
      </c>
      <c r="D1638" s="162">
        <v>31691995</v>
      </c>
      <c r="E1638" s="162">
        <v>1302455000</v>
      </c>
      <c r="F1638" s="162">
        <v>1278260850.6700001</v>
      </c>
    </row>
    <row r="1639" spans="3:6">
      <c r="C1639" s="65" t="s">
        <v>1755</v>
      </c>
      <c r="D1639" s="162">
        <v>3922569</v>
      </c>
      <c r="E1639" s="162">
        <v>0</v>
      </c>
      <c r="F1639" s="162">
        <v>0</v>
      </c>
    </row>
    <row r="1640" spans="3:6">
      <c r="C1640" s="65" t="s">
        <v>1756</v>
      </c>
      <c r="D1640" s="162">
        <v>0</v>
      </c>
      <c r="E1640" s="162">
        <v>13882842</v>
      </c>
      <c r="F1640" s="162">
        <v>0</v>
      </c>
    </row>
    <row r="1641" spans="3:6">
      <c r="C1641" s="65" t="s">
        <v>1757</v>
      </c>
      <c r="D1641" s="162">
        <v>2000000</v>
      </c>
      <c r="E1641" s="162">
        <v>0</v>
      </c>
      <c r="F1641" s="162">
        <v>0</v>
      </c>
    </row>
    <row r="1642" spans="3:6">
      <c r="C1642" s="65" t="s">
        <v>1758</v>
      </c>
      <c r="D1642" s="162">
        <v>1000000000</v>
      </c>
      <c r="E1642" s="162">
        <v>0</v>
      </c>
      <c r="F1642" s="162">
        <v>0</v>
      </c>
    </row>
    <row r="1643" spans="3:6">
      <c r="C1643" s="65" t="s">
        <v>1759</v>
      </c>
      <c r="D1643" s="162">
        <v>36754019</v>
      </c>
      <c r="E1643" s="162">
        <v>0</v>
      </c>
      <c r="F1643" s="162">
        <v>0</v>
      </c>
    </row>
    <row r="1644" spans="3:6">
      <c r="C1644" s="65" t="s">
        <v>1760</v>
      </c>
      <c r="D1644" s="162">
        <v>0</v>
      </c>
      <c r="E1644" s="162">
        <v>7259132.7000000002</v>
      </c>
      <c r="F1644" s="162">
        <v>0</v>
      </c>
    </row>
    <row r="1645" spans="3:6">
      <c r="C1645" s="65" t="s">
        <v>1761</v>
      </c>
      <c r="D1645" s="162">
        <v>0</v>
      </c>
      <c r="E1645" s="162">
        <v>100000001.13</v>
      </c>
      <c r="F1645" s="162">
        <v>14563670.25</v>
      </c>
    </row>
    <row r="1646" spans="3:6">
      <c r="C1646" s="65" t="s">
        <v>1762</v>
      </c>
      <c r="D1646" s="162">
        <v>2642087</v>
      </c>
      <c r="E1646" s="162">
        <v>1596866.34</v>
      </c>
      <c r="F1646" s="162">
        <v>0</v>
      </c>
    </row>
    <row r="1647" spans="3:6">
      <c r="C1647" s="65" t="s">
        <v>1763</v>
      </c>
      <c r="D1647" s="162">
        <v>0</v>
      </c>
      <c r="E1647" s="162">
        <v>54340000</v>
      </c>
      <c r="F1647" s="162">
        <v>54338001.740000002</v>
      </c>
    </row>
    <row r="1648" spans="3:6">
      <c r="C1648" s="65" t="s">
        <v>1764</v>
      </c>
      <c r="D1648" s="162">
        <v>2083629</v>
      </c>
      <c r="E1648" s="162">
        <v>115708</v>
      </c>
      <c r="F1648" s="162">
        <v>0</v>
      </c>
    </row>
    <row r="1649" spans="3:6">
      <c r="C1649" s="65" t="s">
        <v>1765</v>
      </c>
      <c r="D1649" s="162">
        <v>3397736</v>
      </c>
      <c r="E1649" s="162">
        <v>110069.58</v>
      </c>
      <c r="F1649" s="162">
        <v>0</v>
      </c>
    </row>
    <row r="1650" spans="3:6">
      <c r="C1650" s="65" t="s">
        <v>1766</v>
      </c>
      <c r="D1650" s="162">
        <v>12635469</v>
      </c>
      <c r="E1650" s="162">
        <v>1052956</v>
      </c>
      <c r="F1650" s="162">
        <v>0</v>
      </c>
    </row>
    <row r="1651" spans="3:6">
      <c r="C1651" s="65" t="s">
        <v>1964</v>
      </c>
      <c r="D1651" s="162">
        <v>0</v>
      </c>
      <c r="E1651" s="162">
        <v>5487230</v>
      </c>
      <c r="F1651" s="162">
        <v>0</v>
      </c>
    </row>
    <row r="1652" spans="3:6">
      <c r="C1652" s="65" t="s">
        <v>1940</v>
      </c>
      <c r="D1652" s="162">
        <v>0</v>
      </c>
      <c r="E1652" s="162">
        <v>42816676</v>
      </c>
      <c r="F1652" s="162">
        <v>22477973.850000001</v>
      </c>
    </row>
    <row r="1653" spans="3:6">
      <c r="C1653" s="65" t="s">
        <v>1767</v>
      </c>
      <c r="D1653" s="162">
        <v>26665895</v>
      </c>
      <c r="E1653" s="162">
        <v>5000000</v>
      </c>
      <c r="F1653" s="162">
        <v>0</v>
      </c>
    </row>
    <row r="1654" spans="3:6">
      <c r="C1654" s="65" t="s">
        <v>1768</v>
      </c>
      <c r="D1654" s="162">
        <v>138712</v>
      </c>
      <c r="E1654" s="162">
        <v>0</v>
      </c>
      <c r="F1654" s="162">
        <v>0</v>
      </c>
    </row>
    <row r="1655" spans="3:6">
      <c r="C1655" s="65" t="s">
        <v>1900</v>
      </c>
      <c r="D1655" s="162">
        <v>0</v>
      </c>
      <c r="E1655" s="162">
        <v>36221416.170000002</v>
      </c>
      <c r="F1655" s="162">
        <v>16737175.109999999</v>
      </c>
    </row>
    <row r="1656" spans="3:6">
      <c r="C1656" s="65" t="s">
        <v>1769</v>
      </c>
      <c r="D1656" s="162">
        <v>0</v>
      </c>
      <c r="E1656" s="162">
        <v>11282103.060000001</v>
      </c>
      <c r="F1656" s="162">
        <v>5624170.1799999997</v>
      </c>
    </row>
    <row r="1657" spans="3:6">
      <c r="C1657" s="65" t="s">
        <v>1770</v>
      </c>
      <c r="D1657" s="162">
        <v>3356164</v>
      </c>
      <c r="E1657" s="162">
        <v>2672537</v>
      </c>
      <c r="F1657" s="162">
        <v>0</v>
      </c>
    </row>
    <row r="1658" spans="3:6">
      <c r="C1658" s="65" t="s">
        <v>1771</v>
      </c>
      <c r="D1658" s="162">
        <v>14404663</v>
      </c>
      <c r="E1658" s="162">
        <v>13758659</v>
      </c>
      <c r="F1658" s="162">
        <v>0</v>
      </c>
    </row>
    <row r="1659" spans="3:6">
      <c r="C1659" s="65" t="s">
        <v>1772</v>
      </c>
      <c r="D1659" s="162">
        <v>5404349</v>
      </c>
      <c r="E1659" s="162">
        <v>404349</v>
      </c>
      <c r="F1659" s="162">
        <v>0</v>
      </c>
    </row>
    <row r="1660" spans="3:6">
      <c r="C1660" s="65" t="s">
        <v>1773</v>
      </c>
      <c r="D1660" s="162">
        <v>3397736</v>
      </c>
      <c r="E1660" s="162">
        <v>2751732</v>
      </c>
      <c r="F1660" s="162">
        <v>0</v>
      </c>
    </row>
    <row r="1661" spans="3:6">
      <c r="C1661" s="65" t="s">
        <v>1901</v>
      </c>
      <c r="D1661" s="162">
        <v>0</v>
      </c>
      <c r="E1661" s="162">
        <v>84834381</v>
      </c>
      <c r="F1661" s="162">
        <v>7766802.7599999998</v>
      </c>
    </row>
    <row r="1662" spans="3:6">
      <c r="C1662" s="65" t="s">
        <v>1774</v>
      </c>
      <c r="D1662" s="162">
        <v>70707142</v>
      </c>
      <c r="E1662" s="162">
        <v>32680645.120000001</v>
      </c>
      <c r="F1662" s="162">
        <v>23548231.280000001</v>
      </c>
    </row>
    <row r="1663" spans="3:6">
      <c r="C1663" s="65" t="s">
        <v>1775</v>
      </c>
      <c r="D1663" s="162">
        <v>45320695</v>
      </c>
      <c r="E1663" s="162">
        <v>25500000</v>
      </c>
      <c r="F1663" s="162">
        <v>0</v>
      </c>
    </row>
    <row r="1664" spans="3:6">
      <c r="C1664" s="65" t="s">
        <v>1776</v>
      </c>
      <c r="D1664" s="162">
        <v>3397736</v>
      </c>
      <c r="E1664" s="162">
        <v>2751732</v>
      </c>
      <c r="F1664" s="162">
        <v>0</v>
      </c>
    </row>
    <row r="1665" spans="3:6">
      <c r="C1665" s="65" t="s">
        <v>1777</v>
      </c>
      <c r="D1665" s="162">
        <v>13049408</v>
      </c>
      <c r="E1665" s="162">
        <v>297447</v>
      </c>
      <c r="F1665" s="162">
        <v>0</v>
      </c>
    </row>
    <row r="1666" spans="3:6">
      <c r="C1666" s="65" t="s">
        <v>1778</v>
      </c>
      <c r="D1666" s="162">
        <v>3397736</v>
      </c>
      <c r="E1666" s="162">
        <v>2751732</v>
      </c>
      <c r="F1666" s="162">
        <v>0</v>
      </c>
    </row>
    <row r="1667" spans="3:6">
      <c r="C1667" s="65" t="s">
        <v>1779</v>
      </c>
      <c r="D1667" s="162">
        <v>10991381</v>
      </c>
      <c r="E1667" s="162">
        <v>0</v>
      </c>
      <c r="F1667" s="162">
        <v>0</v>
      </c>
    </row>
    <row r="1668" spans="3:6">
      <c r="C1668" s="65" t="s">
        <v>1780</v>
      </c>
      <c r="D1668" s="162">
        <v>0</v>
      </c>
      <c r="E1668" s="162">
        <v>2766703.06</v>
      </c>
      <c r="F1668" s="162">
        <v>0</v>
      </c>
    </row>
    <row r="1669" spans="3:6">
      <c r="C1669" s="65" t="s">
        <v>1781</v>
      </c>
      <c r="D1669" s="162">
        <v>327553</v>
      </c>
      <c r="E1669" s="162">
        <v>327553</v>
      </c>
      <c r="F1669" s="162">
        <v>327553</v>
      </c>
    </row>
    <row r="1670" spans="3:6">
      <c r="C1670" s="65" t="s">
        <v>1782</v>
      </c>
      <c r="D1670" s="162">
        <v>0</v>
      </c>
      <c r="E1670" s="162">
        <v>6805545.5599999996</v>
      </c>
      <c r="F1670" s="162">
        <v>5346398.5599999996</v>
      </c>
    </row>
    <row r="1671" spans="3:6">
      <c r="C1671" s="65" t="s">
        <v>1783</v>
      </c>
      <c r="D1671" s="162">
        <v>7508745</v>
      </c>
      <c r="E1671" s="162">
        <v>0</v>
      </c>
      <c r="F1671" s="162">
        <v>0</v>
      </c>
    </row>
    <row r="1672" spans="3:6">
      <c r="C1672" s="65" t="s">
        <v>1784</v>
      </c>
      <c r="D1672" s="162">
        <v>0</v>
      </c>
      <c r="E1672" s="162">
        <v>12151941.560000001</v>
      </c>
      <c r="F1672" s="162">
        <v>5346398.5599999996</v>
      </c>
    </row>
    <row r="1673" spans="3:6">
      <c r="C1673" s="65" t="s">
        <v>1785</v>
      </c>
      <c r="D1673" s="162">
        <v>79000000</v>
      </c>
      <c r="E1673" s="162">
        <v>140000000</v>
      </c>
      <c r="F1673" s="162">
        <v>52036879.539999999</v>
      </c>
    </row>
    <row r="1674" spans="3:6">
      <c r="C1674" s="65" t="s">
        <v>1786</v>
      </c>
      <c r="D1674" s="162">
        <v>5872846</v>
      </c>
      <c r="E1674" s="162">
        <v>0</v>
      </c>
      <c r="F1674" s="162">
        <v>0</v>
      </c>
    </row>
    <row r="1675" spans="3:6">
      <c r="C1675" s="65" t="s">
        <v>1787</v>
      </c>
      <c r="D1675" s="162">
        <v>1000000</v>
      </c>
      <c r="E1675" s="162">
        <v>500000</v>
      </c>
      <c r="F1675" s="162">
        <v>500000</v>
      </c>
    </row>
    <row r="1676" spans="3:6">
      <c r="C1676" s="65" t="s">
        <v>1788</v>
      </c>
      <c r="D1676" s="162">
        <v>150000000</v>
      </c>
      <c r="E1676" s="162">
        <v>515000000</v>
      </c>
      <c r="F1676" s="162">
        <v>265099732.88</v>
      </c>
    </row>
    <row r="1677" spans="3:6">
      <c r="C1677" s="65" t="s">
        <v>1789</v>
      </c>
      <c r="D1677" s="162">
        <v>0</v>
      </c>
      <c r="E1677" s="162">
        <v>3500000</v>
      </c>
      <c r="F1677" s="162">
        <v>3500000</v>
      </c>
    </row>
    <row r="1678" spans="3:6">
      <c r="C1678" s="65" t="s">
        <v>1790</v>
      </c>
      <c r="D1678" s="162">
        <v>0</v>
      </c>
      <c r="E1678" s="162">
        <v>3500000</v>
      </c>
      <c r="F1678" s="162">
        <v>3500000</v>
      </c>
    </row>
    <row r="1679" spans="3:6">
      <c r="C1679" s="65" t="s">
        <v>1791</v>
      </c>
      <c r="D1679" s="162">
        <v>3397736</v>
      </c>
      <c r="E1679" s="162">
        <v>110069.58</v>
      </c>
      <c r="F1679" s="162">
        <v>0</v>
      </c>
    </row>
    <row r="1680" spans="3:6">
      <c r="C1680" s="65" t="s">
        <v>1792</v>
      </c>
      <c r="D1680" s="162">
        <v>2768368</v>
      </c>
      <c r="E1680" s="162">
        <v>2768368</v>
      </c>
      <c r="F1680" s="162">
        <v>285927.18</v>
      </c>
    </row>
    <row r="1681" spans="3:6">
      <c r="C1681" s="65" t="s">
        <v>1793</v>
      </c>
      <c r="D1681" s="162">
        <v>2083629</v>
      </c>
      <c r="E1681" s="162">
        <v>115708</v>
      </c>
      <c r="F1681" s="162">
        <v>0</v>
      </c>
    </row>
    <row r="1682" spans="3:6">
      <c r="C1682" s="65" t="s">
        <v>1794</v>
      </c>
      <c r="D1682" s="162">
        <v>113083454</v>
      </c>
      <c r="E1682" s="162">
        <v>476451413.24000001</v>
      </c>
      <c r="F1682" s="162">
        <v>212712346.24000001</v>
      </c>
    </row>
    <row r="1683" spans="3:6">
      <c r="C1683" s="65" t="s">
        <v>1795</v>
      </c>
      <c r="D1683" s="162">
        <v>0</v>
      </c>
      <c r="E1683" s="162">
        <v>2962077.38</v>
      </c>
      <c r="F1683" s="162">
        <v>2962077.38</v>
      </c>
    </row>
    <row r="1684" spans="3:6">
      <c r="C1684" s="65" t="s">
        <v>1796</v>
      </c>
      <c r="D1684" s="162">
        <v>3397736</v>
      </c>
      <c r="E1684" s="162">
        <v>110069.58</v>
      </c>
      <c r="F1684" s="162">
        <v>0</v>
      </c>
    </row>
    <row r="1685" spans="3:6">
      <c r="C1685" s="65" t="s">
        <v>1797</v>
      </c>
      <c r="D1685" s="162">
        <v>511857547</v>
      </c>
      <c r="E1685" s="162">
        <v>219829510</v>
      </c>
      <c r="F1685" s="162">
        <v>61070428.979999997</v>
      </c>
    </row>
    <row r="1686" spans="3:6">
      <c r="C1686" s="65" t="s">
        <v>1798</v>
      </c>
      <c r="D1686" s="162">
        <v>0</v>
      </c>
      <c r="E1686" s="162">
        <v>3104428.88</v>
      </c>
      <c r="F1686" s="162">
        <v>1642087.24</v>
      </c>
    </row>
    <row r="1687" spans="3:6">
      <c r="C1687" s="65" t="s">
        <v>1799</v>
      </c>
      <c r="D1687" s="162">
        <v>1386558</v>
      </c>
      <c r="E1687" s="162">
        <v>105411</v>
      </c>
      <c r="F1687" s="162">
        <v>0</v>
      </c>
    </row>
    <row r="1688" spans="3:6">
      <c r="C1688" s="65" t="s">
        <v>1800</v>
      </c>
      <c r="D1688" s="162">
        <v>162584301</v>
      </c>
      <c r="E1688" s="162">
        <v>273519447</v>
      </c>
      <c r="F1688" s="162">
        <v>140221923.28</v>
      </c>
    </row>
    <row r="1689" spans="3:6">
      <c r="C1689" s="65" t="s">
        <v>1801</v>
      </c>
      <c r="D1689" s="162">
        <v>10362072</v>
      </c>
      <c r="E1689" s="162">
        <v>3362072</v>
      </c>
      <c r="F1689" s="162">
        <v>0</v>
      </c>
    </row>
    <row r="1690" spans="3:6">
      <c r="C1690" s="65" t="s">
        <v>1802</v>
      </c>
      <c r="D1690" s="162">
        <v>0</v>
      </c>
      <c r="E1690" s="162">
        <v>4191546.22</v>
      </c>
      <c r="F1690" s="162">
        <v>2128614.4700000002</v>
      </c>
    </row>
    <row r="1691" spans="3:6">
      <c r="C1691" s="65" t="s">
        <v>1803</v>
      </c>
      <c r="D1691" s="162">
        <v>4956061</v>
      </c>
      <c r="E1691" s="162">
        <v>956061</v>
      </c>
      <c r="F1691" s="162">
        <v>0</v>
      </c>
    </row>
    <row r="1692" spans="3:6">
      <c r="C1692" s="65" t="s">
        <v>1804</v>
      </c>
      <c r="D1692" s="162">
        <v>3630913</v>
      </c>
      <c r="E1692" s="162">
        <v>0</v>
      </c>
      <c r="F1692" s="162">
        <v>0</v>
      </c>
    </row>
    <row r="1693" spans="3:6">
      <c r="C1693" s="65" t="s">
        <v>1805</v>
      </c>
      <c r="D1693" s="162">
        <v>0</v>
      </c>
      <c r="E1693" s="162">
        <v>4191546.01</v>
      </c>
      <c r="F1693" s="162">
        <v>2148337.7400000002</v>
      </c>
    </row>
    <row r="1694" spans="3:6">
      <c r="C1694" s="65" t="s">
        <v>1941</v>
      </c>
      <c r="D1694" s="162">
        <v>0</v>
      </c>
      <c r="E1694" s="162">
        <v>4000000</v>
      </c>
      <c r="F1694" s="162">
        <v>2148337.7400000002</v>
      </c>
    </row>
    <row r="1695" spans="3:6">
      <c r="C1695" s="65" t="s">
        <v>1806</v>
      </c>
      <c r="D1695" s="162">
        <v>2751631</v>
      </c>
      <c r="E1695" s="162">
        <v>2751631</v>
      </c>
      <c r="F1695" s="162">
        <v>0</v>
      </c>
    </row>
    <row r="1696" spans="3:6">
      <c r="C1696" s="65" t="s">
        <v>1807</v>
      </c>
      <c r="D1696" s="162">
        <v>26302201</v>
      </c>
      <c r="E1696" s="162">
        <v>36920083.899999999</v>
      </c>
      <c r="F1696" s="162">
        <v>21713831.509999998</v>
      </c>
    </row>
    <row r="1697" spans="3:6">
      <c r="C1697" s="65" t="s">
        <v>1902</v>
      </c>
      <c r="D1697" s="162">
        <v>0</v>
      </c>
      <c r="E1697" s="162">
        <v>3906885</v>
      </c>
      <c r="F1697" s="162">
        <v>2083672.05</v>
      </c>
    </row>
    <row r="1698" spans="3:6">
      <c r="C1698" s="65" t="s">
        <v>1942</v>
      </c>
      <c r="D1698" s="162">
        <v>0</v>
      </c>
      <c r="E1698" s="162">
        <v>2500000</v>
      </c>
      <c r="F1698" s="162">
        <v>0</v>
      </c>
    </row>
    <row r="1699" spans="3:6">
      <c r="C1699" s="65" t="s">
        <v>1808</v>
      </c>
      <c r="D1699" s="162">
        <v>249956945</v>
      </c>
      <c r="E1699" s="162">
        <v>117956945</v>
      </c>
      <c r="F1699" s="162">
        <v>114061389.36</v>
      </c>
    </row>
    <row r="1700" spans="3:6">
      <c r="C1700" s="65" t="s">
        <v>1809</v>
      </c>
      <c r="D1700" s="162">
        <v>1900475</v>
      </c>
      <c r="E1700" s="162">
        <v>22869134.5</v>
      </c>
      <c r="F1700" s="162">
        <v>16726463.689999999</v>
      </c>
    </row>
    <row r="1701" spans="3:6">
      <c r="C1701" s="65" t="s">
        <v>1810</v>
      </c>
      <c r="D1701" s="162">
        <v>0</v>
      </c>
      <c r="E1701" s="162">
        <v>6112848.7400000002</v>
      </c>
      <c r="F1701" s="162">
        <v>4933236.76</v>
      </c>
    </row>
    <row r="1702" spans="3:6">
      <c r="C1702" s="65" t="s">
        <v>1811</v>
      </c>
      <c r="D1702" s="162">
        <v>0</v>
      </c>
      <c r="E1702" s="162">
        <v>2867061.9</v>
      </c>
      <c r="F1702" s="162">
        <v>0</v>
      </c>
    </row>
    <row r="1703" spans="3:6">
      <c r="C1703" s="65" t="s">
        <v>1943</v>
      </c>
      <c r="D1703" s="162">
        <v>0</v>
      </c>
      <c r="E1703" s="162">
        <v>5697922</v>
      </c>
      <c r="F1703" s="162">
        <v>3038891.54</v>
      </c>
    </row>
    <row r="1704" spans="3:6">
      <c r="C1704" s="65" t="s">
        <v>1812</v>
      </c>
      <c r="D1704" s="162">
        <v>7000000</v>
      </c>
      <c r="E1704" s="162">
        <v>0</v>
      </c>
      <c r="F1704" s="162">
        <v>0</v>
      </c>
    </row>
    <row r="1705" spans="3:6">
      <c r="C1705" s="65" t="s">
        <v>1813</v>
      </c>
      <c r="D1705" s="162">
        <v>2692079</v>
      </c>
      <c r="E1705" s="162">
        <v>2046075</v>
      </c>
      <c r="F1705" s="162">
        <v>0</v>
      </c>
    </row>
    <row r="1706" spans="3:6">
      <c r="C1706" s="65" t="s">
        <v>1814</v>
      </c>
      <c r="D1706" s="162">
        <v>1572428</v>
      </c>
      <c r="E1706" s="162">
        <v>1062720</v>
      </c>
      <c r="F1706" s="162">
        <v>1062718.9099999999</v>
      </c>
    </row>
    <row r="1707" spans="3:6">
      <c r="C1707" s="65" t="s">
        <v>1815</v>
      </c>
      <c r="D1707" s="162">
        <v>15000000</v>
      </c>
      <c r="E1707" s="162">
        <v>10672726</v>
      </c>
      <c r="F1707" s="162">
        <v>10671795.310000001</v>
      </c>
    </row>
    <row r="1708" spans="3:6">
      <c r="C1708" s="65" t="s">
        <v>1816</v>
      </c>
      <c r="D1708" s="162">
        <v>11067494</v>
      </c>
      <c r="E1708" s="162">
        <v>10421490</v>
      </c>
      <c r="F1708" s="162">
        <v>0</v>
      </c>
    </row>
    <row r="1709" spans="3:6">
      <c r="C1709" s="65" t="s">
        <v>1817</v>
      </c>
      <c r="D1709" s="162">
        <v>11067494</v>
      </c>
      <c r="E1709" s="162">
        <v>11067494</v>
      </c>
      <c r="F1709" s="162">
        <v>0</v>
      </c>
    </row>
    <row r="1710" spans="3:6">
      <c r="C1710" s="65" t="s">
        <v>1818</v>
      </c>
      <c r="D1710" s="162">
        <v>11602629</v>
      </c>
      <c r="E1710" s="162">
        <v>23815931.27</v>
      </c>
      <c r="F1710" s="162">
        <v>19552462.329999998</v>
      </c>
    </row>
    <row r="1711" spans="3:6">
      <c r="C1711" s="65" t="s">
        <v>1819</v>
      </c>
      <c r="D1711" s="162">
        <v>498000</v>
      </c>
      <c r="E1711" s="162">
        <v>0</v>
      </c>
      <c r="F1711" s="162">
        <v>0</v>
      </c>
    </row>
    <row r="1712" spans="3:6">
      <c r="C1712" s="65" t="s">
        <v>1820</v>
      </c>
      <c r="D1712" s="162">
        <v>7011234</v>
      </c>
      <c r="E1712" s="162">
        <v>3687992</v>
      </c>
      <c r="F1712" s="162">
        <v>0</v>
      </c>
    </row>
    <row r="1713" spans="3:6">
      <c r="C1713" s="65" t="s">
        <v>1821</v>
      </c>
      <c r="D1713" s="162">
        <v>498000</v>
      </c>
      <c r="E1713" s="162">
        <v>0</v>
      </c>
      <c r="F1713" s="162">
        <v>0</v>
      </c>
    </row>
    <row r="1714" spans="3:6">
      <c r="C1714" s="65" t="s">
        <v>1822</v>
      </c>
      <c r="D1714" s="162">
        <v>2083629</v>
      </c>
      <c r="E1714" s="162">
        <v>1652960</v>
      </c>
      <c r="F1714" s="162">
        <v>0</v>
      </c>
    </row>
    <row r="1715" spans="3:6">
      <c r="C1715" s="65" t="s">
        <v>1823</v>
      </c>
      <c r="D1715" s="162">
        <v>0</v>
      </c>
      <c r="E1715" s="162">
        <v>4978190</v>
      </c>
      <c r="F1715" s="162">
        <v>0</v>
      </c>
    </row>
    <row r="1716" spans="3:6">
      <c r="C1716" s="65" t="s">
        <v>1824</v>
      </c>
      <c r="D1716" s="162">
        <v>498000</v>
      </c>
      <c r="E1716" s="162">
        <v>0</v>
      </c>
      <c r="F1716" s="162">
        <v>0</v>
      </c>
    </row>
    <row r="1717" spans="3:6">
      <c r="C1717" s="65" t="s">
        <v>1825</v>
      </c>
      <c r="D1717" s="162">
        <v>3397736</v>
      </c>
      <c r="E1717" s="162">
        <v>2751732</v>
      </c>
      <c r="F1717" s="162">
        <v>0</v>
      </c>
    </row>
    <row r="1718" spans="3:6">
      <c r="C1718" s="65" t="s">
        <v>1826</v>
      </c>
      <c r="D1718" s="162">
        <v>3397736</v>
      </c>
      <c r="E1718" s="162">
        <v>2751732</v>
      </c>
      <c r="F1718" s="162">
        <v>0</v>
      </c>
    </row>
    <row r="1719" spans="3:6">
      <c r="C1719" s="65" t="s">
        <v>1827</v>
      </c>
      <c r="D1719" s="162">
        <v>3924529</v>
      </c>
      <c r="E1719" s="162">
        <v>16867107</v>
      </c>
      <c r="F1719" s="162">
        <v>16292340.07</v>
      </c>
    </row>
    <row r="1720" spans="3:6">
      <c r="C1720" s="65" t="s">
        <v>1828</v>
      </c>
      <c r="D1720" s="162">
        <v>745000000</v>
      </c>
      <c r="E1720" s="162">
        <v>11001455</v>
      </c>
      <c r="F1720" s="162">
        <v>0</v>
      </c>
    </row>
    <row r="1721" spans="3:6">
      <c r="C1721" s="65" t="s">
        <v>1829</v>
      </c>
      <c r="D1721" s="162">
        <v>11936392</v>
      </c>
      <c r="E1721" s="162">
        <v>11830070</v>
      </c>
      <c r="F1721" s="162">
        <v>4730027.8499999996</v>
      </c>
    </row>
    <row r="1722" spans="3:6">
      <c r="C1722" s="65" t="s">
        <v>1830</v>
      </c>
      <c r="D1722" s="162">
        <v>3397736</v>
      </c>
      <c r="E1722" s="162">
        <v>5941732</v>
      </c>
      <c r="F1722" s="162">
        <v>4752676.47</v>
      </c>
    </row>
    <row r="1723" spans="3:6">
      <c r="C1723" s="65" t="s">
        <v>1831</v>
      </c>
      <c r="D1723" s="162">
        <v>1386558</v>
      </c>
      <c r="E1723" s="162">
        <v>2536232</v>
      </c>
      <c r="F1723" s="162">
        <v>2028807.03</v>
      </c>
    </row>
    <row r="1724" spans="3:6">
      <c r="C1724" s="65" t="s">
        <v>1832</v>
      </c>
      <c r="D1724" s="162">
        <v>3397736</v>
      </c>
      <c r="E1724" s="162">
        <v>5940846</v>
      </c>
      <c r="F1724" s="162">
        <v>4752676.46</v>
      </c>
    </row>
    <row r="1725" spans="3:6">
      <c r="C1725" s="65" t="s">
        <v>1833</v>
      </c>
      <c r="D1725" s="162">
        <v>2083629</v>
      </c>
      <c r="E1725" s="162">
        <v>3659900</v>
      </c>
      <c r="F1725" s="162">
        <v>2927847.92</v>
      </c>
    </row>
    <row r="1726" spans="3:6">
      <c r="C1726" s="65" t="s">
        <v>1834</v>
      </c>
      <c r="D1726" s="162">
        <v>976009</v>
      </c>
      <c r="E1726" s="162">
        <v>5806005</v>
      </c>
      <c r="F1726" s="162">
        <v>4644224.71</v>
      </c>
    </row>
    <row r="1727" spans="3:6">
      <c r="C1727" s="65" t="s">
        <v>1835</v>
      </c>
      <c r="D1727" s="162">
        <v>976009</v>
      </c>
      <c r="E1727" s="162">
        <v>5806005</v>
      </c>
      <c r="F1727" s="162">
        <v>4644224.71</v>
      </c>
    </row>
    <row r="1728" spans="3:6">
      <c r="C1728" s="65" t="s">
        <v>1841</v>
      </c>
      <c r="D1728" s="162">
        <v>0</v>
      </c>
      <c r="E1728" s="162">
        <v>200000000</v>
      </c>
      <c r="F1728" s="162">
        <v>176187866.61000001</v>
      </c>
    </row>
    <row r="1729" spans="3:6">
      <c r="C1729" s="65" t="s">
        <v>327</v>
      </c>
      <c r="D1729" s="162">
        <v>896795398</v>
      </c>
      <c r="E1729" s="162">
        <v>864436592.33000004</v>
      </c>
      <c r="F1729" s="162">
        <v>583857606.51999998</v>
      </c>
    </row>
    <row r="1730" spans="3:6">
      <c r="C1730" s="65" t="s">
        <v>1836</v>
      </c>
      <c r="D1730" s="162">
        <v>241231338</v>
      </c>
      <c r="E1730" s="162">
        <v>221965445.96000001</v>
      </c>
      <c r="F1730" s="162">
        <v>86453374.480000004</v>
      </c>
    </row>
    <row r="1731" spans="3:6">
      <c r="C1731" s="65" t="s">
        <v>1837</v>
      </c>
      <c r="D1731" s="162">
        <v>172342885</v>
      </c>
      <c r="E1731" s="162">
        <v>159249971.37</v>
      </c>
      <c r="F1731" s="162">
        <v>14304009.449999999</v>
      </c>
    </row>
    <row r="1732" spans="3:6">
      <c r="C1732" s="65" t="s">
        <v>1838</v>
      </c>
      <c r="D1732" s="162">
        <v>300000000</v>
      </c>
      <c r="E1732" s="162">
        <v>300000000</v>
      </c>
      <c r="F1732" s="162">
        <v>299995762.07999998</v>
      </c>
    </row>
    <row r="1733" spans="3:6">
      <c r="C1733" s="65" t="s">
        <v>1839</v>
      </c>
      <c r="D1733" s="162">
        <v>66984706</v>
      </c>
      <c r="E1733" s="162">
        <v>66984706</v>
      </c>
      <c r="F1733" s="162">
        <v>66983739.340000004</v>
      </c>
    </row>
    <row r="1734" spans="3:6">
      <c r="C1734" s="65" t="s">
        <v>1840</v>
      </c>
      <c r="D1734" s="162">
        <v>48027920</v>
      </c>
      <c r="E1734" s="162">
        <v>48027920</v>
      </c>
      <c r="F1734" s="162">
        <v>47970721.170000002</v>
      </c>
    </row>
    <row r="1735" spans="3:6">
      <c r="C1735" s="65" t="s">
        <v>1841</v>
      </c>
      <c r="D1735" s="162">
        <v>68208549</v>
      </c>
      <c r="E1735" s="162">
        <v>68208549</v>
      </c>
      <c r="F1735" s="162">
        <v>68150000</v>
      </c>
    </row>
    <row r="1736" spans="3:6">
      <c r="C1736" s="118" t="s">
        <v>328</v>
      </c>
      <c r="D1736" s="162">
        <v>3073696114</v>
      </c>
      <c r="E1736" s="162">
        <v>2026634751.24</v>
      </c>
      <c r="F1736" s="162">
        <v>1360923100.5999999</v>
      </c>
    </row>
    <row r="1737" spans="3:6">
      <c r="C1737" s="65" t="s">
        <v>1842</v>
      </c>
      <c r="D1737" s="162">
        <v>3073696114</v>
      </c>
      <c r="E1737" s="162">
        <v>1752563401.24</v>
      </c>
      <c r="F1737" s="162">
        <v>1086851751.1999998</v>
      </c>
    </row>
    <row r="1738" spans="3:6">
      <c r="C1738" s="65" t="s">
        <v>1731</v>
      </c>
      <c r="D1738" s="162">
        <v>0</v>
      </c>
      <c r="E1738" s="162">
        <v>274071350</v>
      </c>
      <c r="F1738" s="162">
        <v>274071349.39999998</v>
      </c>
    </row>
    <row r="1739" spans="3:6">
      <c r="C1739" s="118" t="s">
        <v>329</v>
      </c>
      <c r="D1739" s="162">
        <v>11482564129</v>
      </c>
      <c r="E1739" s="162">
        <v>10159257487</v>
      </c>
      <c r="F1739" s="162">
        <v>4832106120.0299997</v>
      </c>
    </row>
    <row r="1740" spans="3:6">
      <c r="C1740" s="65" t="s">
        <v>1843</v>
      </c>
      <c r="D1740" s="162">
        <v>631100000</v>
      </c>
      <c r="E1740" s="162">
        <v>631100000</v>
      </c>
      <c r="F1740" s="162">
        <v>0</v>
      </c>
    </row>
    <row r="1741" spans="3:6">
      <c r="C1741" s="65" t="s">
        <v>1700</v>
      </c>
      <c r="D1741" s="162">
        <v>1914989645</v>
      </c>
      <c r="E1741" s="162">
        <v>1914989645</v>
      </c>
      <c r="F1741" s="162">
        <v>716113202.75999999</v>
      </c>
    </row>
    <row r="1742" spans="3:6">
      <c r="C1742" s="65" t="s">
        <v>1707</v>
      </c>
      <c r="D1742" s="162">
        <v>7257650000</v>
      </c>
      <c r="E1742" s="162">
        <v>7257650000</v>
      </c>
      <c r="F1742" s="162">
        <v>3937144220.5</v>
      </c>
    </row>
    <row r="1743" spans="3:6">
      <c r="C1743" s="65" t="s">
        <v>1844</v>
      </c>
      <c r="D1743" s="162">
        <v>12622000</v>
      </c>
      <c r="E1743" s="162">
        <v>12622000</v>
      </c>
      <c r="F1743" s="162">
        <v>4491618.34</v>
      </c>
    </row>
    <row r="1744" spans="3:6">
      <c r="C1744" s="65" t="s">
        <v>1717</v>
      </c>
      <c r="D1744" s="162">
        <v>167092639</v>
      </c>
      <c r="E1744" s="162">
        <v>0</v>
      </c>
      <c r="F1744" s="162">
        <v>0</v>
      </c>
    </row>
    <row r="1745" spans="3:6">
      <c r="C1745" s="65" t="s">
        <v>1724</v>
      </c>
      <c r="D1745" s="162">
        <v>607907361</v>
      </c>
      <c r="E1745" s="162">
        <v>0</v>
      </c>
      <c r="F1745" s="162">
        <v>0</v>
      </c>
    </row>
    <row r="1746" spans="3:6">
      <c r="C1746" s="65" t="s">
        <v>1845</v>
      </c>
      <c r="D1746" s="162">
        <v>750000000</v>
      </c>
      <c r="E1746" s="162">
        <v>11000000</v>
      </c>
      <c r="F1746" s="162">
        <v>0</v>
      </c>
    </row>
    <row r="1747" spans="3:6">
      <c r="C1747" s="65" t="s">
        <v>1788</v>
      </c>
      <c r="D1747" s="162">
        <v>0</v>
      </c>
      <c r="E1747" s="162">
        <v>236000000</v>
      </c>
      <c r="F1747" s="162">
        <v>126203362.69</v>
      </c>
    </row>
    <row r="1748" spans="3:6">
      <c r="C1748" s="65" t="s">
        <v>1838</v>
      </c>
      <c r="D1748" s="162">
        <v>141202484</v>
      </c>
      <c r="E1748" s="162">
        <v>95895842</v>
      </c>
      <c r="F1748" s="162">
        <v>48153715.740000002</v>
      </c>
    </row>
    <row r="1749" spans="3:6">
      <c r="C1749" s="160" t="s">
        <v>362</v>
      </c>
      <c r="D1749" s="161">
        <v>5994134828</v>
      </c>
      <c r="E1749" s="161">
        <v>7553371596.79</v>
      </c>
      <c r="F1749" s="161">
        <v>2218616836.4200001</v>
      </c>
    </row>
    <row r="1750" spans="3:6">
      <c r="C1750" s="118" t="s">
        <v>326</v>
      </c>
      <c r="D1750" s="162">
        <v>1377504632</v>
      </c>
      <c r="E1750" s="162">
        <v>1402397678.0700002</v>
      </c>
      <c r="F1750" s="162">
        <v>747947014.91000009</v>
      </c>
    </row>
    <row r="1751" spans="3:6">
      <c r="C1751" s="65" t="s">
        <v>440</v>
      </c>
      <c r="D1751" s="162">
        <v>352483469</v>
      </c>
      <c r="E1751" s="162">
        <v>352483469</v>
      </c>
      <c r="F1751" s="162">
        <v>157375724.76000002</v>
      </c>
    </row>
    <row r="1752" spans="3:6">
      <c r="C1752" s="65" t="s">
        <v>1846</v>
      </c>
      <c r="D1752" s="162">
        <v>79360000</v>
      </c>
      <c r="E1752" s="162">
        <v>87810000</v>
      </c>
      <c r="F1752" s="162">
        <v>28181224.120000001</v>
      </c>
    </row>
    <row r="1753" spans="3:6">
      <c r="C1753" s="65" t="s">
        <v>1847</v>
      </c>
      <c r="D1753" s="162">
        <v>4289420</v>
      </c>
      <c r="E1753" s="162">
        <v>0</v>
      </c>
      <c r="F1753" s="162">
        <v>0</v>
      </c>
    </row>
    <row r="1754" spans="3:6">
      <c r="C1754" s="65" t="s">
        <v>1848</v>
      </c>
      <c r="D1754" s="162">
        <v>50000001</v>
      </c>
      <c r="E1754" s="162">
        <v>50000001</v>
      </c>
      <c r="F1754" s="162">
        <v>23050013.309999999</v>
      </c>
    </row>
    <row r="1755" spans="3:6">
      <c r="C1755" s="65" t="s">
        <v>1849</v>
      </c>
      <c r="D1755" s="162">
        <v>9806189</v>
      </c>
      <c r="E1755" s="162">
        <v>9806189</v>
      </c>
      <c r="F1755" s="162">
        <v>2328748.42</v>
      </c>
    </row>
    <row r="1756" spans="3:6">
      <c r="C1756" s="65" t="s">
        <v>1850</v>
      </c>
      <c r="D1756" s="162">
        <v>33681857</v>
      </c>
      <c r="E1756" s="162">
        <v>56325746</v>
      </c>
      <c r="F1756" s="162">
        <v>24568068.380000003</v>
      </c>
    </row>
    <row r="1757" spans="3:6">
      <c r="C1757" s="65" t="s">
        <v>1851</v>
      </c>
      <c r="D1757" s="162">
        <v>9418649</v>
      </c>
      <c r="E1757" s="162">
        <v>11418649</v>
      </c>
      <c r="F1757" s="162">
        <v>10123420.039999999</v>
      </c>
    </row>
    <row r="1758" spans="3:6">
      <c r="C1758" s="65" t="s">
        <v>1852</v>
      </c>
      <c r="D1758" s="162">
        <v>0</v>
      </c>
      <c r="E1758" s="162">
        <v>12589112.33</v>
      </c>
      <c r="F1758" s="162">
        <v>4532104.1900000004</v>
      </c>
    </row>
    <row r="1759" spans="3:6">
      <c r="C1759" s="65" t="s">
        <v>1853</v>
      </c>
      <c r="D1759" s="162">
        <v>0</v>
      </c>
      <c r="E1759" s="162">
        <v>17554614.34</v>
      </c>
      <c r="F1759" s="162">
        <v>0</v>
      </c>
    </row>
    <row r="1760" spans="3:6">
      <c r="C1760" s="65" t="s">
        <v>1854</v>
      </c>
      <c r="D1760" s="162">
        <v>82824634</v>
      </c>
      <c r="E1760" s="162">
        <v>82824634</v>
      </c>
      <c r="F1760" s="162">
        <v>0</v>
      </c>
    </row>
    <row r="1761" spans="3:6">
      <c r="C1761" s="65" t="s">
        <v>1855</v>
      </c>
      <c r="D1761" s="162">
        <v>144114678</v>
      </c>
      <c r="E1761" s="162">
        <v>19002354.859999999</v>
      </c>
      <c r="F1761" s="162">
        <v>13202354.859999999</v>
      </c>
    </row>
    <row r="1762" spans="3:6">
      <c r="C1762" s="65" t="s">
        <v>1856</v>
      </c>
      <c r="D1762" s="162">
        <v>1712885</v>
      </c>
      <c r="E1762" s="162">
        <v>4000000</v>
      </c>
      <c r="F1762" s="162">
        <v>0</v>
      </c>
    </row>
    <row r="1763" spans="3:6">
      <c r="C1763" s="65" t="s">
        <v>1857</v>
      </c>
      <c r="D1763" s="162">
        <v>0</v>
      </c>
      <c r="E1763" s="162">
        <v>13745378.859999999</v>
      </c>
      <c r="F1763" s="162">
        <v>0</v>
      </c>
    </row>
    <row r="1764" spans="3:6">
      <c r="C1764" s="65" t="s">
        <v>1858</v>
      </c>
      <c r="D1764" s="162">
        <v>0</v>
      </c>
      <c r="E1764" s="162">
        <v>15564649.4</v>
      </c>
      <c r="F1764" s="162">
        <v>0</v>
      </c>
    </row>
    <row r="1765" spans="3:6">
      <c r="C1765" s="65" t="s">
        <v>1859</v>
      </c>
      <c r="D1765" s="162">
        <v>188726880</v>
      </c>
      <c r="E1765" s="162">
        <v>0</v>
      </c>
      <c r="F1765" s="162">
        <v>0</v>
      </c>
    </row>
    <row r="1766" spans="3:6">
      <c r="C1766" s="65" t="s">
        <v>1860</v>
      </c>
      <c r="D1766" s="162">
        <v>4654539</v>
      </c>
      <c r="E1766" s="162">
        <v>40458539</v>
      </c>
      <c r="F1766" s="162">
        <v>0</v>
      </c>
    </row>
    <row r="1767" spans="3:6">
      <c r="C1767" s="65" t="s">
        <v>1861</v>
      </c>
      <c r="D1767" s="162">
        <v>5000000</v>
      </c>
      <c r="E1767" s="162">
        <v>2000000</v>
      </c>
      <c r="F1767" s="162">
        <v>1500600.34</v>
      </c>
    </row>
    <row r="1768" spans="3:6">
      <c r="C1768" s="65" t="s">
        <v>1862</v>
      </c>
      <c r="D1768" s="162">
        <v>31324599</v>
      </c>
      <c r="E1768" s="162">
        <v>29758371</v>
      </c>
      <c r="F1768" s="162">
        <v>28707238.600000001</v>
      </c>
    </row>
    <row r="1769" spans="3:6">
      <c r="C1769" s="65" t="s">
        <v>1863</v>
      </c>
      <c r="D1769" s="162">
        <v>380106832</v>
      </c>
      <c r="E1769" s="162">
        <v>597055970.27999997</v>
      </c>
      <c r="F1769" s="162">
        <v>454377517.89000005</v>
      </c>
    </row>
    <row r="1770" spans="3:6">
      <c r="C1770" s="118" t="s">
        <v>327</v>
      </c>
      <c r="D1770" s="162">
        <v>20000000</v>
      </c>
      <c r="E1770" s="162">
        <v>0</v>
      </c>
      <c r="F1770" s="162">
        <v>0</v>
      </c>
    </row>
    <row r="1771" spans="3:6">
      <c r="C1771" s="65" t="s">
        <v>1864</v>
      </c>
      <c r="D1771" s="162">
        <v>20000000</v>
      </c>
      <c r="E1771" s="162">
        <v>0</v>
      </c>
      <c r="F1771" s="162">
        <v>0</v>
      </c>
    </row>
    <row r="1772" spans="3:6">
      <c r="C1772" s="118" t="s">
        <v>328</v>
      </c>
      <c r="D1772" s="162">
        <v>250000000</v>
      </c>
      <c r="E1772" s="162">
        <v>247296947.72</v>
      </c>
      <c r="F1772" s="162">
        <v>247277986.19</v>
      </c>
    </row>
    <row r="1773" spans="3:6">
      <c r="C1773" s="65" t="s">
        <v>1863</v>
      </c>
      <c r="D1773" s="162">
        <v>250000000</v>
      </c>
      <c r="E1773" s="162">
        <v>247296947.72</v>
      </c>
      <c r="F1773" s="162">
        <v>247277986.19</v>
      </c>
    </row>
    <row r="1774" spans="3:6">
      <c r="C1774" s="118" t="s">
        <v>329</v>
      </c>
      <c r="D1774" s="162">
        <v>3962605662</v>
      </c>
      <c r="E1774" s="162">
        <v>5519652437</v>
      </c>
      <c r="F1774" s="162">
        <v>1093471048.8400002</v>
      </c>
    </row>
    <row r="1775" spans="3:6">
      <c r="C1775" s="65" t="s">
        <v>440</v>
      </c>
      <c r="D1775" s="162">
        <v>2017388708</v>
      </c>
      <c r="E1775" s="162">
        <v>2017388708</v>
      </c>
      <c r="F1775" s="162">
        <v>318252019.30000007</v>
      </c>
    </row>
    <row r="1776" spans="3:6">
      <c r="C1776" s="65" t="s">
        <v>1865</v>
      </c>
      <c r="D1776" s="162">
        <v>315550000</v>
      </c>
      <c r="E1776" s="162">
        <v>315550000</v>
      </c>
      <c r="F1776" s="162">
        <v>0</v>
      </c>
    </row>
    <row r="1777" spans="3:6">
      <c r="C1777" s="65" t="s">
        <v>1846</v>
      </c>
      <c r="D1777" s="162">
        <v>757320000</v>
      </c>
      <c r="E1777" s="162">
        <v>757320000</v>
      </c>
      <c r="F1777" s="162">
        <v>142857602.74000001</v>
      </c>
    </row>
    <row r="1778" spans="3:6">
      <c r="C1778" s="65" t="s">
        <v>1866</v>
      </c>
      <c r="D1778" s="162">
        <v>0</v>
      </c>
      <c r="E1778" s="162">
        <v>34000000</v>
      </c>
      <c r="F1778" s="162">
        <v>0</v>
      </c>
    </row>
    <row r="1779" spans="3:6">
      <c r="C1779" s="65" t="s">
        <v>1951</v>
      </c>
      <c r="D1779" s="162">
        <v>0</v>
      </c>
      <c r="E1779" s="162">
        <v>1290028731</v>
      </c>
      <c r="F1779" s="162">
        <v>357888156.37</v>
      </c>
    </row>
    <row r="1780" spans="3:6">
      <c r="C1780" s="65" t="s">
        <v>1952</v>
      </c>
      <c r="D1780" s="162">
        <v>0</v>
      </c>
      <c r="E1780" s="162">
        <v>54501140</v>
      </c>
      <c r="F1780" s="162">
        <v>5989106.0599999996</v>
      </c>
    </row>
    <row r="1781" spans="3:6">
      <c r="C1781" s="65" t="s">
        <v>1867</v>
      </c>
      <c r="D1781" s="162">
        <v>252440000</v>
      </c>
      <c r="E1781" s="162">
        <v>252440000</v>
      </c>
      <c r="F1781" s="162">
        <v>0</v>
      </c>
    </row>
    <row r="1782" spans="3:6">
      <c r="C1782" s="65" t="s">
        <v>1854</v>
      </c>
      <c r="D1782" s="162">
        <v>410215000</v>
      </c>
      <c r="E1782" s="162">
        <v>410215000</v>
      </c>
      <c r="F1782" s="162">
        <v>89967260.370000005</v>
      </c>
    </row>
    <row r="1783" spans="3:6">
      <c r="C1783" s="65" t="s">
        <v>1868</v>
      </c>
      <c r="D1783" s="162">
        <v>209691954</v>
      </c>
      <c r="E1783" s="162">
        <v>209691954</v>
      </c>
      <c r="F1783" s="162">
        <v>0</v>
      </c>
    </row>
    <row r="1784" spans="3:6">
      <c r="C1784" s="65" t="s">
        <v>1863</v>
      </c>
      <c r="D1784" s="162">
        <v>0</v>
      </c>
      <c r="E1784" s="162">
        <v>178516904</v>
      </c>
      <c r="F1784" s="162">
        <v>178516904</v>
      </c>
    </row>
    <row r="1785" spans="3:6">
      <c r="C1785" s="118" t="s">
        <v>335</v>
      </c>
      <c r="D1785" s="162">
        <v>384024534</v>
      </c>
      <c r="E1785" s="162">
        <v>384024534</v>
      </c>
      <c r="F1785" s="162">
        <v>129920786.48000002</v>
      </c>
    </row>
    <row r="1786" spans="3:6">
      <c r="C1786" s="65" t="s">
        <v>440</v>
      </c>
      <c r="D1786" s="162">
        <v>292042534</v>
      </c>
      <c r="E1786" s="162">
        <v>292042534</v>
      </c>
      <c r="F1786" s="162">
        <v>129920786.48000002</v>
      </c>
    </row>
    <row r="1787" spans="3:6">
      <c r="C1787" s="65" t="s">
        <v>1865</v>
      </c>
      <c r="D1787" s="162">
        <v>91982000</v>
      </c>
      <c r="E1787" s="162">
        <v>91982000</v>
      </c>
      <c r="F1787" s="162">
        <v>0</v>
      </c>
    </row>
    <row r="1788" spans="3:6">
      <c r="C1788" s="55" t="s">
        <v>240</v>
      </c>
      <c r="D1788" s="178">
        <v>79003383385</v>
      </c>
      <c r="E1788" s="178">
        <v>80982293311.900024</v>
      </c>
      <c r="F1788" s="178">
        <v>48553381938.82</v>
      </c>
    </row>
    <row r="1790" spans="3:6">
      <c r="C1790" s="142" t="s">
        <v>309</v>
      </c>
      <c r="D1790" s="13"/>
      <c r="E1790" s="13"/>
      <c r="F1790" s="25"/>
    </row>
    <row r="1791" spans="3:6">
      <c r="C1791" s="143" t="s">
        <v>301</v>
      </c>
      <c r="D1791" s="144"/>
      <c r="E1791" s="144"/>
      <c r="F1791" s="144"/>
    </row>
    <row r="1792" spans="3:6" ht="25.9" customHeight="1">
      <c r="C1792" s="190" t="s">
        <v>1972</v>
      </c>
      <c r="D1792" s="190"/>
      <c r="E1792" s="190"/>
      <c r="F1792" s="190"/>
    </row>
    <row r="1793" spans="3:6" ht="25.9" customHeight="1">
      <c r="C1793" s="190" t="s">
        <v>1974</v>
      </c>
      <c r="D1793" s="190"/>
      <c r="E1793" s="190"/>
      <c r="F1793" s="190"/>
    </row>
    <row r="1794" spans="3:6">
      <c r="C1794" s="188" t="s">
        <v>310</v>
      </c>
      <c r="D1794" s="188"/>
      <c r="E1794" s="25"/>
      <c r="F1794" s="13"/>
    </row>
  </sheetData>
  <mergeCells count="14">
    <mergeCell ref="A7:F7"/>
    <mergeCell ref="A1:F1"/>
    <mergeCell ref="A2:F2"/>
    <mergeCell ref="A3:F3"/>
    <mergeCell ref="A5:F5"/>
    <mergeCell ref="A6:F6"/>
    <mergeCell ref="A8:F8"/>
    <mergeCell ref="A9:F9"/>
    <mergeCell ref="C1792:F1792"/>
    <mergeCell ref="C1794:D1794"/>
    <mergeCell ref="C12:C13"/>
    <mergeCell ref="F12:F13"/>
    <mergeCell ref="C1793:F1793"/>
    <mergeCell ref="E12:E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H17" sqref="H17"/>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4" t="s">
        <v>1977</v>
      </c>
      <c r="D1" s="184"/>
      <c r="E1" s="12"/>
      <c r="F1" s="12"/>
    </row>
    <row r="2" spans="3:8" ht="31.5" customHeight="1">
      <c r="C2" s="215" t="s">
        <v>0</v>
      </c>
      <c r="D2" s="215"/>
      <c r="E2" s="72"/>
      <c r="F2" s="72"/>
    </row>
    <row r="3" spans="3:8" ht="15.6" customHeight="1">
      <c r="C3" s="199" t="s">
        <v>1</v>
      </c>
      <c r="D3" s="199"/>
      <c r="E3" s="14"/>
      <c r="F3" s="14"/>
    </row>
    <row r="4" spans="3:8" ht="13.9" customHeight="1">
      <c r="C4" s="13"/>
      <c r="D4" s="13"/>
      <c r="E4" s="13"/>
      <c r="F4" s="13"/>
    </row>
    <row r="5" spans="3:8" ht="18.75">
      <c r="C5" s="187" t="s">
        <v>22</v>
      </c>
      <c r="D5" s="187"/>
      <c r="E5" s="38"/>
      <c r="F5" s="38"/>
    </row>
    <row r="6" spans="3:8" ht="18.75">
      <c r="C6" s="187" t="s">
        <v>266</v>
      </c>
      <c r="D6" s="187"/>
      <c r="E6" s="38"/>
      <c r="F6" s="38"/>
      <c r="H6" s="2"/>
    </row>
    <row r="7" spans="3:8" ht="18.75">
      <c r="C7" s="198" t="s">
        <v>1971</v>
      </c>
      <c r="D7" s="198"/>
      <c r="E7" s="180"/>
      <c r="F7" s="17"/>
      <c r="H7" s="2"/>
    </row>
    <row r="8" spans="3:8" ht="18.75">
      <c r="C8" s="191" t="s">
        <v>275</v>
      </c>
      <c r="D8" s="191"/>
      <c r="E8" s="17"/>
      <c r="F8" s="17"/>
      <c r="G8" s="40"/>
      <c r="H8" s="2"/>
    </row>
    <row r="9" spans="3:8" ht="15.75">
      <c r="C9" s="183" t="s">
        <v>4</v>
      </c>
      <c r="D9" s="183"/>
      <c r="E9" s="18"/>
      <c r="F9" s="18"/>
      <c r="H9" s="3"/>
    </row>
    <row r="10" spans="3:8">
      <c r="C10" s="13"/>
      <c r="D10" s="13"/>
      <c r="E10" s="13"/>
      <c r="F10" s="13"/>
      <c r="H10" s="3"/>
    </row>
    <row r="11" spans="3:8" ht="14.45" customHeight="1">
      <c r="C11" s="8"/>
      <c r="D11" s="8"/>
      <c r="E11" s="8"/>
      <c r="F11" s="8"/>
      <c r="H11" s="3"/>
    </row>
    <row r="12" spans="3:8" ht="9.6" customHeight="1">
      <c r="C12" s="202" t="s">
        <v>5</v>
      </c>
      <c r="D12" s="214" t="s">
        <v>313</v>
      </c>
      <c r="E12" s="214" t="s">
        <v>1967</v>
      </c>
      <c r="F12" s="214" t="s">
        <v>299</v>
      </c>
    </row>
    <row r="13" spans="3:8" ht="13.15" customHeight="1">
      <c r="C13" s="202"/>
      <c r="D13" s="214"/>
      <c r="E13" s="214"/>
      <c r="F13" s="214"/>
      <c r="G13" s="10"/>
    </row>
    <row r="14" spans="3:8" ht="15" customHeight="1">
      <c r="C14" s="202"/>
      <c r="D14" s="73" t="s">
        <v>275</v>
      </c>
      <c r="E14" s="214"/>
      <c r="F14" s="214"/>
      <c r="H14" s="4"/>
    </row>
    <row r="15" spans="3:8">
      <c r="C15" s="74" t="s">
        <v>302</v>
      </c>
      <c r="D15" s="61">
        <f>D16+D18</f>
        <v>882.63869099999999</v>
      </c>
      <c r="E15" s="61">
        <f>E16+E18</f>
        <v>828.23741800000005</v>
      </c>
      <c r="F15" s="61">
        <f>F16+F18</f>
        <v>504.23887456</v>
      </c>
      <c r="G15" s="5"/>
      <c r="H15" s="6"/>
    </row>
    <row r="16" spans="3:8">
      <c r="C16" s="75" t="s">
        <v>82</v>
      </c>
      <c r="D16" s="76">
        <f>D17</f>
        <v>813.15455099999997</v>
      </c>
      <c r="E16" s="76">
        <f>E17</f>
        <v>758.75327800000002</v>
      </c>
      <c r="F16" s="76">
        <f t="shared" ref="F16" si="0">F17</f>
        <v>452.12576955999998</v>
      </c>
      <c r="G16" s="5"/>
      <c r="H16" s="4"/>
    </row>
    <row r="17" spans="3:8" ht="16.149999999999999" customHeight="1">
      <c r="C17" s="77" t="s">
        <v>87</v>
      </c>
      <c r="D17" s="64">
        <v>813.15455099999997</v>
      </c>
      <c r="E17" s="64">
        <v>758.75327800000002</v>
      </c>
      <c r="F17" s="51">
        <v>452.12576955999998</v>
      </c>
      <c r="G17" s="5"/>
      <c r="H17" s="9"/>
    </row>
    <row r="18" spans="3:8">
      <c r="C18" s="78" t="s">
        <v>95</v>
      </c>
      <c r="D18" s="69">
        <f>D19</f>
        <v>69.484139999999996</v>
      </c>
      <c r="E18" s="69">
        <f>E19</f>
        <v>69.484139999999996</v>
      </c>
      <c r="F18" s="69">
        <f t="shared" ref="F18" si="1">F19</f>
        <v>52.113104999999997</v>
      </c>
      <c r="G18" s="5"/>
      <c r="H18" s="9"/>
    </row>
    <row r="19" spans="3:8" ht="14.45" customHeight="1">
      <c r="C19" s="79" t="s">
        <v>101</v>
      </c>
      <c r="D19" s="51">
        <v>69.484139999999996</v>
      </c>
      <c r="E19" s="51">
        <v>69.484139999999996</v>
      </c>
      <c r="F19" s="51">
        <v>52.113104999999997</v>
      </c>
      <c r="G19" s="5"/>
      <c r="H19" s="6"/>
    </row>
    <row r="20" spans="3:8">
      <c r="C20" s="74" t="s">
        <v>261</v>
      </c>
      <c r="D20" s="61">
        <f t="shared" ref="D20:F21" si="2">D21</f>
        <v>243.28910500000001</v>
      </c>
      <c r="E20" s="61">
        <f t="shared" si="2"/>
        <v>289.68214143</v>
      </c>
      <c r="F20" s="61">
        <f t="shared" si="2"/>
        <v>164.73079520999997</v>
      </c>
      <c r="G20" s="5"/>
      <c r="H20" s="6"/>
    </row>
    <row r="21" spans="3:8">
      <c r="C21" s="78" t="s">
        <v>103</v>
      </c>
      <c r="D21" s="69">
        <f t="shared" si="2"/>
        <v>243.28910500000001</v>
      </c>
      <c r="E21" s="69">
        <f t="shared" si="2"/>
        <v>289.68214143</v>
      </c>
      <c r="F21" s="69">
        <f t="shared" si="2"/>
        <v>164.73079520999997</v>
      </c>
      <c r="G21" s="5"/>
      <c r="H21" s="7"/>
    </row>
    <row r="22" spans="3:8">
      <c r="C22" s="80" t="s">
        <v>106</v>
      </c>
      <c r="D22" s="51">
        <v>243.28910500000001</v>
      </c>
      <c r="E22" s="51">
        <v>289.68214143</v>
      </c>
      <c r="F22" s="51">
        <v>164.73079520999997</v>
      </c>
      <c r="G22" s="5"/>
      <c r="H22" s="6"/>
    </row>
    <row r="23" spans="3:8">
      <c r="C23" s="74" t="s">
        <v>262</v>
      </c>
      <c r="D23" s="61">
        <f>D24+D26+D28</f>
        <v>1026.4882359999999</v>
      </c>
      <c r="E23" s="61">
        <f>E24+E26+E28</f>
        <v>1109.02614634</v>
      </c>
      <c r="F23" s="61">
        <f t="shared" ref="F23" si="3">F24+F26+F28</f>
        <v>505.18167629999999</v>
      </c>
      <c r="G23" s="5"/>
      <c r="H23" s="6"/>
    </row>
    <row r="24" spans="3:8">
      <c r="C24" s="75" t="s">
        <v>159</v>
      </c>
      <c r="D24" s="76">
        <f>D25</f>
        <v>35.07</v>
      </c>
      <c r="E24" s="76">
        <f>E25</f>
        <v>63.043366060000004</v>
      </c>
      <c r="F24" s="76">
        <f t="shared" ref="F24" si="4">F25</f>
        <v>4.7258273700000002</v>
      </c>
      <c r="G24" s="5"/>
      <c r="H24" s="6"/>
    </row>
    <row r="25" spans="3:8">
      <c r="C25" s="81" t="s">
        <v>162</v>
      </c>
      <c r="D25" s="64">
        <v>35.07</v>
      </c>
      <c r="E25" s="64">
        <v>63.043366060000004</v>
      </c>
      <c r="F25" s="64">
        <v>4.7258273700000002</v>
      </c>
      <c r="G25" s="5"/>
      <c r="H25" s="6"/>
    </row>
    <row r="26" spans="3:8">
      <c r="C26" s="75" t="s">
        <v>263</v>
      </c>
      <c r="D26" s="76">
        <f>D27</f>
        <v>6.6924960000000002</v>
      </c>
      <c r="E26" s="76">
        <f>E27</f>
        <v>24.692486989999999</v>
      </c>
      <c r="F26" s="76">
        <f t="shared" ref="F26" si="5">F27</f>
        <v>0</v>
      </c>
      <c r="G26" s="5"/>
      <c r="H26" s="6"/>
    </row>
    <row r="27" spans="3:8">
      <c r="C27" s="81" t="s">
        <v>247</v>
      </c>
      <c r="D27" s="64">
        <v>6.6924960000000002</v>
      </c>
      <c r="E27" s="64">
        <v>24.692486989999999</v>
      </c>
      <c r="F27" s="64">
        <v>0</v>
      </c>
      <c r="G27" s="5"/>
      <c r="H27" s="6"/>
    </row>
    <row r="28" spans="3:8">
      <c r="C28" s="75" t="s">
        <v>186</v>
      </c>
      <c r="D28" s="76">
        <f>D29+D31+D32+D30</f>
        <v>984.72573999999997</v>
      </c>
      <c r="E28" s="76">
        <f>E29+E31+E32+E30</f>
        <v>1021.29029329</v>
      </c>
      <c r="F28" s="76">
        <f t="shared" ref="F28" si="6">F29+F31+F32+F30</f>
        <v>500.45584893</v>
      </c>
      <c r="G28" s="5"/>
      <c r="H28" s="6"/>
    </row>
    <row r="29" spans="3:8" ht="15.6" customHeight="1">
      <c r="C29" s="81" t="s">
        <v>187</v>
      </c>
      <c r="D29" s="64">
        <v>224.073001</v>
      </c>
      <c r="E29" s="64">
        <v>245.49842294000001</v>
      </c>
      <c r="F29" s="64">
        <v>122.66786166</v>
      </c>
      <c r="G29" s="5"/>
      <c r="H29" s="6"/>
    </row>
    <row r="30" spans="3:8" ht="24.75" customHeight="1">
      <c r="C30" s="81" t="s">
        <v>259</v>
      </c>
      <c r="D30" s="64">
        <v>112.47176399999999</v>
      </c>
      <c r="E30" s="64">
        <v>112.86176399999999</v>
      </c>
      <c r="F30" s="64">
        <v>36.592120710000003</v>
      </c>
      <c r="G30" s="5"/>
      <c r="H30" s="6"/>
    </row>
    <row r="31" spans="3:8" ht="18.600000000000001" customHeight="1">
      <c r="C31" s="81" t="s">
        <v>188</v>
      </c>
      <c r="D31" s="64">
        <v>253.35952499999999</v>
      </c>
      <c r="E31" s="64">
        <v>241.93162047999999</v>
      </c>
      <c r="F31" s="64">
        <v>89.874278449999977</v>
      </c>
      <c r="G31" s="5"/>
      <c r="H31" s="9"/>
    </row>
    <row r="32" spans="3:8" ht="19.899999999999999" customHeight="1">
      <c r="C32" s="81" t="s">
        <v>189</v>
      </c>
      <c r="D32" s="64">
        <v>394.82145000000003</v>
      </c>
      <c r="E32" s="64">
        <v>420.99848587000002</v>
      </c>
      <c r="F32" s="64">
        <v>251.32158811000002</v>
      </c>
      <c r="G32" s="5"/>
      <c r="H32" s="7"/>
    </row>
    <row r="33" spans="3:7">
      <c r="C33" s="82" t="s">
        <v>264</v>
      </c>
      <c r="D33" s="56">
        <f>D15+D20+D23</f>
        <v>2152.4160320000001</v>
      </c>
      <c r="E33" s="56">
        <f>E15+E20+E23</f>
        <v>2226.9457057700001</v>
      </c>
      <c r="F33" s="56">
        <f>F15+F20+F23</f>
        <v>1174.15134607</v>
      </c>
      <c r="G33" s="5"/>
    </row>
    <row r="34" spans="3:7" s="148" customFormat="1">
      <c r="C34" s="29" t="s">
        <v>312</v>
      </c>
      <c r="D34" s="149"/>
      <c r="E34" s="149"/>
      <c r="F34" s="149"/>
      <c r="G34" s="150"/>
    </row>
    <row r="35" spans="3:7">
      <c r="C35" s="112" t="s">
        <v>301</v>
      </c>
      <c r="D35" s="145"/>
      <c r="E35" s="145"/>
      <c r="F35" s="145"/>
      <c r="G35" s="25"/>
    </row>
    <row r="36" spans="3:7" ht="30" customHeight="1">
      <c r="C36" s="190" t="s">
        <v>1972</v>
      </c>
      <c r="D36" s="190"/>
      <c r="E36" s="190"/>
      <c r="F36" s="190"/>
      <c r="G36" s="31"/>
    </row>
    <row r="37" spans="3:7" ht="30" customHeight="1">
      <c r="C37" s="190" t="s">
        <v>1974</v>
      </c>
      <c r="D37" s="190"/>
      <c r="E37" s="190"/>
      <c r="F37" s="190"/>
      <c r="G37" s="31"/>
    </row>
    <row r="38" spans="3:7">
      <c r="C38" s="31" t="s">
        <v>310</v>
      </c>
      <c r="D38" s="28"/>
      <c r="E38" s="28"/>
      <c r="F38" s="28"/>
      <c r="G38" s="28"/>
    </row>
    <row r="261" spans="3:3">
      <c r="C261" s="1" t="s">
        <v>265</v>
      </c>
    </row>
  </sheetData>
  <mergeCells count="14">
    <mergeCell ref="C37:F37"/>
    <mergeCell ref="E12:E14"/>
    <mergeCell ref="C36:F36"/>
    <mergeCell ref="C1:D1"/>
    <mergeCell ref="C2:D2"/>
    <mergeCell ref="C3:D3"/>
    <mergeCell ref="C5:D5"/>
    <mergeCell ref="C6:D6"/>
    <mergeCell ref="C7:D7"/>
    <mergeCell ref="C8:D8"/>
    <mergeCell ref="C9:D9"/>
    <mergeCell ref="C12:C14"/>
    <mergeCell ref="D12:D13"/>
    <mergeCell ref="F12:F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I18" sqref="I18"/>
    </sheetView>
  </sheetViews>
  <sheetFormatPr baseColWidth="10" defaultColWidth="11.5703125" defaultRowHeight="15"/>
  <cols>
    <col min="1" max="1" width="11.5703125" style="83"/>
    <col min="2" max="2" width="87.85546875" style="83" bestFit="1" customWidth="1"/>
    <col min="3" max="4" width="24.7109375" style="83" customWidth="1"/>
    <col min="5" max="5" width="20" style="83" customWidth="1"/>
    <col min="6" max="6" width="21" style="83" customWidth="1"/>
    <col min="7" max="7" width="21.42578125" style="83" customWidth="1"/>
    <col min="8" max="8" width="21.5703125" style="83" customWidth="1"/>
    <col min="9" max="11" width="11.5703125" style="83"/>
    <col min="12" max="12" width="36.28515625" style="83" bestFit="1" customWidth="1"/>
    <col min="13" max="13" width="26.28515625" style="83" customWidth="1"/>
    <col min="14" max="16384" width="11.5703125" style="83"/>
  </cols>
  <sheetData>
    <row r="1" spans="2:13" ht="28.5" thickBot="1">
      <c r="B1" s="184" t="s">
        <v>1977</v>
      </c>
      <c r="C1" s="184"/>
      <c r="D1" s="184"/>
      <c r="E1" s="184"/>
      <c r="F1" s="184"/>
      <c r="G1" s="184"/>
      <c r="H1" s="184"/>
    </row>
    <row r="2" spans="2:13" ht="21" customHeight="1" thickBot="1">
      <c r="B2" s="185" t="s">
        <v>0</v>
      </c>
      <c r="C2" s="185"/>
      <c r="D2" s="185"/>
      <c r="E2" s="185"/>
      <c r="F2" s="185"/>
      <c r="G2" s="185"/>
      <c r="H2" s="185"/>
      <c r="L2" s="11" t="s">
        <v>267</v>
      </c>
      <c r="M2" s="159">
        <v>7968099.0273052305</v>
      </c>
    </row>
    <row r="3" spans="2:13" ht="14.45" customHeight="1">
      <c r="B3" s="186" t="s">
        <v>1</v>
      </c>
      <c r="C3" s="186"/>
      <c r="D3" s="186"/>
      <c r="E3" s="186"/>
      <c r="F3" s="186"/>
      <c r="G3" s="186"/>
      <c r="H3" s="186"/>
    </row>
    <row r="4" spans="2:13" ht="14.45" customHeight="1">
      <c r="C4" s="13"/>
      <c r="D4" s="13"/>
      <c r="E4" s="13"/>
      <c r="F4" s="13"/>
      <c r="G4" s="13"/>
      <c r="H4" s="13"/>
    </row>
    <row r="5" spans="2:13" ht="18" customHeight="1">
      <c r="B5" s="187" t="s">
        <v>22</v>
      </c>
      <c r="C5" s="187"/>
      <c r="D5" s="187"/>
      <c r="E5" s="187"/>
      <c r="F5" s="187"/>
      <c r="G5" s="187"/>
      <c r="H5" s="187"/>
      <c r="M5" s="89"/>
    </row>
    <row r="6" spans="2:13" ht="18" customHeight="1">
      <c r="B6" s="201" t="s">
        <v>271</v>
      </c>
      <c r="C6" s="201"/>
      <c r="D6" s="201"/>
      <c r="E6" s="201"/>
      <c r="F6" s="201"/>
      <c r="G6" s="201"/>
      <c r="H6" s="201"/>
    </row>
    <row r="7" spans="2:13" ht="18" customHeight="1">
      <c r="B7" s="198" t="s">
        <v>1971</v>
      </c>
      <c r="C7" s="198"/>
      <c r="D7" s="198"/>
      <c r="E7" s="198"/>
      <c r="F7" s="198"/>
      <c r="G7" s="198"/>
      <c r="H7" s="198"/>
    </row>
    <row r="8" spans="2:13" ht="18" customHeight="1">
      <c r="B8" s="191" t="s">
        <v>275</v>
      </c>
      <c r="C8" s="191"/>
      <c r="D8" s="191"/>
      <c r="E8" s="191"/>
      <c r="F8" s="191"/>
      <c r="G8" s="191"/>
      <c r="H8" s="191"/>
    </row>
    <row r="9" spans="2:13" ht="15.6" customHeight="1">
      <c r="B9" s="183" t="s">
        <v>4</v>
      </c>
      <c r="C9" s="183"/>
      <c r="D9" s="183"/>
      <c r="E9" s="183"/>
      <c r="F9" s="183"/>
      <c r="G9" s="183"/>
      <c r="H9" s="183"/>
      <c r="M9" s="10"/>
    </row>
    <row r="11" spans="2:13" ht="11.45" customHeight="1">
      <c r="B11" s="220" t="s">
        <v>5</v>
      </c>
      <c r="C11" s="221" t="s">
        <v>313</v>
      </c>
      <c r="D11" s="216" t="s">
        <v>1975</v>
      </c>
      <c r="E11" s="221" t="s">
        <v>299</v>
      </c>
      <c r="F11" s="221" t="s">
        <v>297</v>
      </c>
      <c r="G11" s="221" t="s">
        <v>298</v>
      </c>
      <c r="H11" s="221" t="s">
        <v>270</v>
      </c>
    </row>
    <row r="12" spans="2:13" ht="2.4500000000000002" customHeight="1">
      <c r="B12" s="220"/>
      <c r="C12" s="221"/>
      <c r="D12" s="217"/>
      <c r="E12" s="221"/>
      <c r="F12" s="221"/>
      <c r="G12" s="221"/>
      <c r="H12" s="221"/>
    </row>
    <row r="13" spans="2:13" ht="6.6" customHeight="1">
      <c r="B13" s="220"/>
      <c r="C13" s="216"/>
      <c r="D13" s="217"/>
      <c r="E13" s="221"/>
      <c r="F13" s="221"/>
      <c r="G13" s="221"/>
      <c r="H13" s="221"/>
    </row>
    <row r="14" spans="2:13" ht="15.6" customHeight="1">
      <c r="B14" s="220"/>
      <c r="C14" s="109" t="s">
        <v>275</v>
      </c>
      <c r="D14" s="218"/>
      <c r="E14" s="221"/>
      <c r="F14" s="221"/>
      <c r="G14" s="221"/>
      <c r="H14" s="221"/>
    </row>
    <row r="15" spans="2:13" ht="13.15" customHeight="1">
      <c r="B15" s="220"/>
      <c r="C15" s="108">
        <v>1</v>
      </c>
      <c r="D15" s="108">
        <v>2</v>
      </c>
      <c r="E15" s="108">
        <v>3</v>
      </c>
      <c r="F15" s="108">
        <v>4</v>
      </c>
      <c r="G15" s="108">
        <v>5</v>
      </c>
      <c r="H15" s="108" t="s">
        <v>1976</v>
      </c>
    </row>
    <row r="16" spans="2:13">
      <c r="B16" s="84" t="s">
        <v>302</v>
      </c>
      <c r="C16" s="85">
        <f>C17</f>
        <v>1400.4293500000001</v>
      </c>
      <c r="D16" s="85">
        <f>D17</f>
        <v>1281.17750136</v>
      </c>
      <c r="E16" s="85">
        <f>E17</f>
        <v>677.52019491999988</v>
      </c>
      <c r="F16" s="86">
        <f>F17</f>
        <v>677.52019491999988</v>
      </c>
      <c r="G16" s="85">
        <f>G17</f>
        <v>0</v>
      </c>
      <c r="H16" s="87">
        <f>E16/$M$2</f>
        <v>8.5029088192586591E-5</v>
      </c>
      <c r="L16" s="115"/>
    </row>
    <row r="17" spans="2:12">
      <c r="B17" s="88" t="s">
        <v>95</v>
      </c>
      <c r="C17" s="94">
        <f>C18</f>
        <v>1400.4293500000001</v>
      </c>
      <c r="D17" s="94">
        <f>D18</f>
        <v>1281.17750136</v>
      </c>
      <c r="E17" s="94">
        <f>E18</f>
        <v>677.52019491999988</v>
      </c>
      <c r="F17" s="89">
        <f>F18</f>
        <v>677.52019491999988</v>
      </c>
      <c r="G17" s="89">
        <v>0</v>
      </c>
      <c r="H17" s="90">
        <f t="shared" ref="H17:H56" si="0">E17/$M$2</f>
        <v>8.5029088192586591E-5</v>
      </c>
    </row>
    <row r="18" spans="2:12">
      <c r="B18" s="91" t="s">
        <v>97</v>
      </c>
      <c r="C18" s="89">
        <v>1400.4293500000001</v>
      </c>
      <c r="D18" s="89">
        <v>1281.17750136</v>
      </c>
      <c r="E18" s="89">
        <v>677.52019491999988</v>
      </c>
      <c r="F18" s="89">
        <f>E18</f>
        <v>677.52019491999988</v>
      </c>
      <c r="G18" s="89">
        <v>0</v>
      </c>
      <c r="H18" s="92">
        <f t="shared" si="0"/>
        <v>8.5029088192586591E-5</v>
      </c>
    </row>
    <row r="19" spans="2:12">
      <c r="B19" s="84" t="s">
        <v>261</v>
      </c>
      <c r="C19" s="85">
        <f>C20+C23+C28+C30</f>
        <v>127066.27533399998</v>
      </c>
      <c r="D19" s="85">
        <f>D20+D23+D28+D30</f>
        <v>148401.91490402</v>
      </c>
      <c r="E19" s="85">
        <f>E20+E23+E28+E30</f>
        <v>93204.829701329974</v>
      </c>
      <c r="F19" s="85">
        <f>F20+F23+F28+F30</f>
        <v>18889.883545320001</v>
      </c>
      <c r="G19" s="85">
        <f>G20+G23+G28+G30</f>
        <v>74314.946156009988</v>
      </c>
      <c r="H19" s="87">
        <f t="shared" si="0"/>
        <v>1.1697247910942612E-2</v>
      </c>
      <c r="J19" s="93"/>
    </row>
    <row r="20" spans="2:12">
      <c r="B20" s="88" t="s">
        <v>107</v>
      </c>
      <c r="C20" s="94">
        <f>C22+C21</f>
        <v>534.07675300000005</v>
      </c>
      <c r="D20" s="94">
        <f>D22+D21</f>
        <v>411.91668451999999</v>
      </c>
      <c r="E20" s="94">
        <f>E22+E21</f>
        <v>97.448495809999997</v>
      </c>
      <c r="F20" s="94">
        <f>F22+F21</f>
        <v>97.448495809999997</v>
      </c>
      <c r="G20" s="94">
        <f>G22+G21</f>
        <v>0</v>
      </c>
      <c r="H20" s="90">
        <f t="shared" si="0"/>
        <v>1.2229829910002583E-5</v>
      </c>
      <c r="J20" s="93"/>
    </row>
    <row r="21" spans="2:12">
      <c r="B21" s="91" t="s">
        <v>269</v>
      </c>
      <c r="C21" s="89">
        <v>252.44</v>
      </c>
      <c r="D21" s="89">
        <v>252.44</v>
      </c>
      <c r="E21" s="89">
        <v>0</v>
      </c>
      <c r="F21" s="89">
        <f>E21</f>
        <v>0</v>
      </c>
      <c r="G21" s="89">
        <v>0</v>
      </c>
      <c r="H21" s="90">
        <f t="shared" si="0"/>
        <v>0</v>
      </c>
      <c r="J21" s="95"/>
      <c r="L21" s="96"/>
    </row>
    <row r="22" spans="2:12">
      <c r="B22" s="91" t="s">
        <v>110</v>
      </c>
      <c r="C22" s="89">
        <v>281.636753</v>
      </c>
      <c r="D22" s="89">
        <v>159.47668451999999</v>
      </c>
      <c r="E22" s="89">
        <v>97.448495809999997</v>
      </c>
      <c r="F22" s="89">
        <f>E22</f>
        <v>97.448495809999997</v>
      </c>
      <c r="G22" s="89">
        <v>0</v>
      </c>
      <c r="H22" s="97">
        <f t="shared" si="0"/>
        <v>1.2229829910002583E-5</v>
      </c>
      <c r="J22" s="98"/>
    </row>
    <row r="23" spans="2:12">
      <c r="B23" s="88" t="s">
        <v>114</v>
      </c>
      <c r="C23" s="94">
        <f>SUM(C24:C27)</f>
        <v>90444.999545999977</v>
      </c>
      <c r="D23" s="94">
        <f>SUM(D24:D27)</f>
        <v>109253.8415355</v>
      </c>
      <c r="E23" s="94">
        <f>SUM(E24:E27)</f>
        <v>74908.910601719981</v>
      </c>
      <c r="F23" s="94">
        <f>SUM(F24:F27)</f>
        <v>1145.5270386499999</v>
      </c>
      <c r="G23" s="94">
        <f>SUM(G24:G27)</f>
        <v>73763.38356306999</v>
      </c>
      <c r="H23" s="99">
        <f t="shared" si="0"/>
        <v>9.401101861939808E-3</v>
      </c>
    </row>
    <row r="24" spans="2:12">
      <c r="B24" s="91" t="s">
        <v>115</v>
      </c>
      <c r="C24" s="89">
        <v>670.85495600000002</v>
      </c>
      <c r="D24" s="89">
        <v>694.90993300000002</v>
      </c>
      <c r="E24" s="89">
        <v>337.41351836999996</v>
      </c>
      <c r="F24" s="89">
        <v>0</v>
      </c>
      <c r="G24" s="89">
        <f>E24</f>
        <v>337.41351836999996</v>
      </c>
      <c r="H24" s="97">
        <f t="shared" si="0"/>
        <v>4.234554781683122E-5</v>
      </c>
    </row>
    <row r="25" spans="2:12">
      <c r="B25" s="91" t="s">
        <v>116</v>
      </c>
      <c r="C25" s="89">
        <v>84996.417663999993</v>
      </c>
      <c r="D25" s="89">
        <v>104982.55956213</v>
      </c>
      <c r="E25" s="89">
        <v>73425.970044699992</v>
      </c>
      <c r="F25" s="89">
        <v>0</v>
      </c>
      <c r="G25" s="89">
        <f>E25</f>
        <v>73425.970044699992</v>
      </c>
      <c r="H25" s="97">
        <f t="shared" si="0"/>
        <v>9.2149921572363125E-3</v>
      </c>
      <c r="J25" s="100"/>
    </row>
    <row r="26" spans="2:12">
      <c r="B26" s="91" t="s">
        <v>117</v>
      </c>
      <c r="C26" s="89">
        <v>51.500000999999997</v>
      </c>
      <c r="D26" s="89">
        <v>50.459600999999999</v>
      </c>
      <c r="E26" s="89">
        <v>23.353203299999997</v>
      </c>
      <c r="F26" s="89">
        <f>E26</f>
        <v>23.353203299999997</v>
      </c>
      <c r="G26" s="89">
        <v>0</v>
      </c>
      <c r="H26" s="97">
        <f t="shared" si="0"/>
        <v>2.9308374833160086E-6</v>
      </c>
    </row>
    <row r="27" spans="2:12">
      <c r="B27" s="91" t="s">
        <v>118</v>
      </c>
      <c r="C27" s="89">
        <v>4726.2269249999999</v>
      </c>
      <c r="D27" s="89">
        <v>3525.9124393699999</v>
      </c>
      <c r="E27" s="89">
        <v>1122.17383535</v>
      </c>
      <c r="F27" s="89">
        <f>E27</f>
        <v>1122.17383535</v>
      </c>
      <c r="G27" s="89">
        <v>0</v>
      </c>
      <c r="H27" s="97">
        <f t="shared" si="0"/>
        <v>1.4083331940335E-4</v>
      </c>
    </row>
    <row r="28" spans="2:12">
      <c r="B28" s="88" t="s">
        <v>119</v>
      </c>
      <c r="C28" s="94">
        <f>C29</f>
        <v>868.70703800000001</v>
      </c>
      <c r="D28" s="94">
        <f>D29</f>
        <v>928.06468700000005</v>
      </c>
      <c r="E28" s="94">
        <f>E29</f>
        <v>551.56259294000006</v>
      </c>
      <c r="F28" s="94">
        <f>F29</f>
        <v>0</v>
      </c>
      <c r="G28" s="94">
        <f>G29</f>
        <v>551.56259294000006</v>
      </c>
      <c r="H28" s="99">
        <f t="shared" si="0"/>
        <v>6.9221352677708333E-5</v>
      </c>
    </row>
    <row r="29" spans="2:12">
      <c r="B29" s="91" t="s">
        <v>120</v>
      </c>
      <c r="C29" s="89">
        <v>868.70703800000001</v>
      </c>
      <c r="D29" s="89">
        <v>928.06468700000005</v>
      </c>
      <c r="E29" s="89">
        <v>551.56259294000006</v>
      </c>
      <c r="F29" s="89">
        <v>0</v>
      </c>
      <c r="G29" s="89">
        <f>E29</f>
        <v>551.56259294000006</v>
      </c>
      <c r="H29" s="97">
        <f t="shared" si="0"/>
        <v>6.9221352677708333E-5</v>
      </c>
    </row>
    <row r="30" spans="2:12">
      <c r="B30" s="88" t="s">
        <v>121</v>
      </c>
      <c r="C30" s="94">
        <f>C31</f>
        <v>35218.491996999997</v>
      </c>
      <c r="D30" s="94">
        <f>D31</f>
        <v>37808.091997000003</v>
      </c>
      <c r="E30" s="94">
        <f>E31</f>
        <v>17646.908010859999</v>
      </c>
      <c r="F30" s="94">
        <f>F31</f>
        <v>17646.908010859999</v>
      </c>
      <c r="G30" s="94">
        <f>G31</f>
        <v>0</v>
      </c>
      <c r="H30" s="99">
        <f t="shared" si="0"/>
        <v>2.2146948664150943E-3</v>
      </c>
    </row>
    <row r="31" spans="2:12">
      <c r="B31" s="91" t="s">
        <v>124</v>
      </c>
      <c r="C31" s="89">
        <v>35218.491996999997</v>
      </c>
      <c r="D31" s="89">
        <v>37808.091997000003</v>
      </c>
      <c r="E31" s="89">
        <v>17646.908010859999</v>
      </c>
      <c r="F31" s="89">
        <f>E31</f>
        <v>17646.908010859999</v>
      </c>
      <c r="G31" s="89">
        <v>0</v>
      </c>
      <c r="H31" s="92">
        <f t="shared" si="0"/>
        <v>2.2146948664150943E-3</v>
      </c>
    </row>
    <row r="32" spans="2:12">
      <c r="B32" s="84" t="s">
        <v>268</v>
      </c>
      <c r="C32" s="85">
        <f>C33+C36+C47</f>
        <v>13678.780962000001</v>
      </c>
      <c r="D32" s="85">
        <f>D33+D36+D47</f>
        <v>13029.742991769999</v>
      </c>
      <c r="E32" s="85">
        <f>E33+E36+E47</f>
        <v>5837.0056168600004</v>
      </c>
      <c r="F32" s="85">
        <f>F33+F36+F47</f>
        <v>5824.4448867399997</v>
      </c>
      <c r="G32" s="85">
        <f>G33+G36+G47</f>
        <v>12.560730120000001</v>
      </c>
      <c r="H32" s="87">
        <f t="shared" si="0"/>
        <v>7.3254682162679464E-4</v>
      </c>
    </row>
    <row r="33" spans="2:8">
      <c r="B33" s="88" t="s">
        <v>133</v>
      </c>
      <c r="C33" s="94">
        <f>C34+C35</f>
        <v>314.56412499999999</v>
      </c>
      <c r="D33" s="94">
        <f>D34+D35</f>
        <v>292.10400400000003</v>
      </c>
      <c r="E33" s="94">
        <f>E34+E35</f>
        <v>145.47381833000003</v>
      </c>
      <c r="F33" s="94">
        <f>F34+F35</f>
        <v>145.47381833000003</v>
      </c>
      <c r="G33" s="94">
        <f>G34+G35</f>
        <v>0</v>
      </c>
      <c r="H33" s="90">
        <f t="shared" si="0"/>
        <v>1.8257029415860374E-5</v>
      </c>
    </row>
    <row r="34" spans="2:8">
      <c r="B34" s="91" t="s">
        <v>134</v>
      </c>
      <c r="C34" s="89">
        <v>225.042</v>
      </c>
      <c r="D34" s="89">
        <v>149.042</v>
      </c>
      <c r="E34" s="89">
        <v>97.320999980000011</v>
      </c>
      <c r="F34" s="89">
        <f>E34</f>
        <v>97.320999980000011</v>
      </c>
      <c r="G34" s="89">
        <v>0</v>
      </c>
      <c r="H34" s="92">
        <f t="shared" si="0"/>
        <v>1.2213829126181613E-5</v>
      </c>
    </row>
    <row r="35" spans="2:8">
      <c r="B35" s="91" t="s">
        <v>136</v>
      </c>
      <c r="C35" s="89">
        <v>89.522125000000003</v>
      </c>
      <c r="D35" s="89">
        <v>143.062004</v>
      </c>
      <c r="E35" s="89">
        <v>48.152818350000004</v>
      </c>
      <c r="F35" s="89">
        <f>E35</f>
        <v>48.152818350000004</v>
      </c>
      <c r="G35" s="89">
        <v>0</v>
      </c>
      <c r="H35" s="92">
        <f t="shared" si="0"/>
        <v>6.0432002896787585E-6</v>
      </c>
    </row>
    <row r="36" spans="2:8">
      <c r="B36" s="88" t="s">
        <v>137</v>
      </c>
      <c r="C36" s="94">
        <f>SUM(C37:C46)</f>
        <v>8015.2290570000005</v>
      </c>
      <c r="D36" s="94">
        <f>SUM(D37:D46)</f>
        <v>8038.1435074199981</v>
      </c>
      <c r="E36" s="94">
        <f>SUM(E37:E46)</f>
        <v>4099.7100803800004</v>
      </c>
      <c r="F36" s="94">
        <f>SUM(F37:F46)</f>
        <v>4087.1493502599997</v>
      </c>
      <c r="G36" s="94">
        <f>SUM(G37:G46)</f>
        <v>12.560730120000001</v>
      </c>
      <c r="H36" s="90">
        <f t="shared" si="0"/>
        <v>5.1451545297454731E-4</v>
      </c>
    </row>
    <row r="37" spans="2:8">
      <c r="B37" s="91" t="s">
        <v>138</v>
      </c>
      <c r="C37" s="89">
        <v>1130.0497190000001</v>
      </c>
      <c r="D37" s="89">
        <v>912.88901453999995</v>
      </c>
      <c r="E37" s="89">
        <v>99.643634070000019</v>
      </c>
      <c r="F37" s="89">
        <f>E37</f>
        <v>99.643634070000019</v>
      </c>
      <c r="G37" s="89">
        <v>0</v>
      </c>
      <c r="H37" s="92">
        <f t="shared" si="0"/>
        <v>1.2505320745706014E-5</v>
      </c>
    </row>
    <row r="38" spans="2:8">
      <c r="B38" s="91" t="s">
        <v>139</v>
      </c>
      <c r="C38" s="89">
        <v>320.09149500000001</v>
      </c>
      <c r="D38" s="89">
        <v>277.78220599999997</v>
      </c>
      <c r="E38" s="89">
        <v>120.26830796999998</v>
      </c>
      <c r="F38" s="89">
        <f>E38</f>
        <v>120.26830796999998</v>
      </c>
      <c r="G38" s="89">
        <v>0</v>
      </c>
      <c r="H38" s="97">
        <f t="shared" si="0"/>
        <v>1.5093726566131056E-5</v>
      </c>
    </row>
    <row r="39" spans="2:8">
      <c r="B39" s="91" t="s">
        <v>141</v>
      </c>
      <c r="C39" s="89">
        <v>8.4097159999999995</v>
      </c>
      <c r="D39" s="89">
        <v>25.204772460000001</v>
      </c>
      <c r="E39" s="89">
        <v>4.1739107000000004</v>
      </c>
      <c r="F39" s="89">
        <f>E39</f>
        <v>4.1739107000000004</v>
      </c>
      <c r="G39" s="89">
        <v>0</v>
      </c>
      <c r="H39" s="97">
        <f t="shared" si="0"/>
        <v>5.2382766400075666E-7</v>
      </c>
    </row>
    <row r="40" spans="2:8">
      <c r="B40" s="91" t="s">
        <v>143</v>
      </c>
      <c r="C40" s="89">
        <v>1338.1688340000001</v>
      </c>
      <c r="D40" s="89">
        <v>1086.7184119999999</v>
      </c>
      <c r="E40" s="89">
        <v>584.97380953999982</v>
      </c>
      <c r="F40" s="89">
        <f t="shared" ref="F40:F43" si="1">E40</f>
        <v>584.97380953999982</v>
      </c>
      <c r="G40" s="89">
        <v>0</v>
      </c>
      <c r="H40" s="97">
        <f t="shared" si="0"/>
        <v>7.3414475339149361E-5</v>
      </c>
    </row>
    <row r="41" spans="2:8">
      <c r="B41" s="91" t="s">
        <v>144</v>
      </c>
      <c r="C41" s="89">
        <v>2031.4511130000001</v>
      </c>
      <c r="D41" s="89">
        <v>1863.894458</v>
      </c>
      <c r="E41" s="89">
        <v>991.66058696000005</v>
      </c>
      <c r="F41" s="89">
        <f t="shared" si="1"/>
        <v>991.66058696000005</v>
      </c>
      <c r="G41" s="89">
        <v>0</v>
      </c>
      <c r="H41" s="97">
        <f t="shared" si="0"/>
        <v>1.2445384822173507E-4</v>
      </c>
    </row>
    <row r="42" spans="2:8">
      <c r="B42" s="91" t="s">
        <v>145</v>
      </c>
      <c r="C42" s="89">
        <v>101.411794</v>
      </c>
      <c r="D42" s="89">
        <v>106.411794</v>
      </c>
      <c r="E42" s="89">
        <v>62.39035612</v>
      </c>
      <c r="F42" s="89">
        <f t="shared" si="1"/>
        <v>62.39035612</v>
      </c>
      <c r="G42" s="89">
        <v>0</v>
      </c>
      <c r="H42" s="97">
        <f t="shared" si="0"/>
        <v>7.830017662456197E-6</v>
      </c>
    </row>
    <row r="43" spans="2:8">
      <c r="B43" s="91" t="s">
        <v>146</v>
      </c>
      <c r="C43" s="89">
        <v>1</v>
      </c>
      <c r="D43" s="89">
        <v>1</v>
      </c>
      <c r="E43" s="89">
        <v>0</v>
      </c>
      <c r="F43" s="89">
        <f t="shared" si="1"/>
        <v>0</v>
      </c>
      <c r="G43" s="89">
        <v>0</v>
      </c>
      <c r="H43" s="97">
        <f t="shared" si="0"/>
        <v>0</v>
      </c>
    </row>
    <row r="44" spans="2:8">
      <c r="B44" s="91" t="s">
        <v>254</v>
      </c>
      <c r="C44" s="89">
        <v>30.547778999999998</v>
      </c>
      <c r="D44" s="89">
        <v>45.952581000000002</v>
      </c>
      <c r="E44" s="89">
        <v>12.560730120000001</v>
      </c>
      <c r="F44" s="89">
        <v>0</v>
      </c>
      <c r="G44" s="89">
        <f>E44</f>
        <v>12.560730120000001</v>
      </c>
      <c r="H44" s="97">
        <f t="shared" si="0"/>
        <v>1.576377260994957E-6</v>
      </c>
    </row>
    <row r="45" spans="2:8">
      <c r="B45" s="91" t="s">
        <v>318</v>
      </c>
      <c r="C45" s="89">
        <v>12</v>
      </c>
      <c r="D45" s="89">
        <v>12.7</v>
      </c>
      <c r="E45" s="89">
        <v>12.636509539999999</v>
      </c>
      <c r="F45" s="89">
        <f>E45</f>
        <v>12.636509539999999</v>
      </c>
      <c r="G45" s="89">
        <v>0</v>
      </c>
      <c r="H45" s="97">
        <f t="shared" si="0"/>
        <v>1.5858876121766272E-6</v>
      </c>
    </row>
    <row r="46" spans="2:8">
      <c r="B46" s="91" t="s">
        <v>147</v>
      </c>
      <c r="C46" s="89">
        <v>3042.0986069999999</v>
      </c>
      <c r="D46" s="89">
        <v>3705.5902694199999</v>
      </c>
      <c r="E46" s="89">
        <v>2211.4022353600003</v>
      </c>
      <c r="F46" s="89">
        <f>E46</f>
        <v>2211.4022353600003</v>
      </c>
      <c r="G46" s="89">
        <v>0</v>
      </c>
      <c r="H46" s="97">
        <f t="shared" si="0"/>
        <v>2.7753197190219725E-4</v>
      </c>
    </row>
    <row r="47" spans="2:8">
      <c r="B47" s="88" t="s">
        <v>148</v>
      </c>
      <c r="C47" s="94">
        <f>SUM(C48:C55)</f>
        <v>5348.9877800000004</v>
      </c>
      <c r="D47" s="94">
        <f>SUM(D48:D55)</f>
        <v>4699.4954803500004</v>
      </c>
      <c r="E47" s="94">
        <f>SUM(E48:E55)</f>
        <v>1591.8217181500002</v>
      </c>
      <c r="F47" s="94">
        <f>SUM(F48:F55)</f>
        <v>1591.8217181500002</v>
      </c>
      <c r="G47" s="94">
        <f>SUM(G48:G55)</f>
        <v>0</v>
      </c>
      <c r="H47" s="99">
        <f t="shared" si="0"/>
        <v>1.9977433923638698E-4</v>
      </c>
    </row>
    <row r="48" spans="2:8">
      <c r="B48" s="91" t="s">
        <v>149</v>
      </c>
      <c r="C48" s="89">
        <v>260.17793799999998</v>
      </c>
      <c r="D48" s="89">
        <v>306.99077499999999</v>
      </c>
      <c r="E48" s="89">
        <v>175.17010696999998</v>
      </c>
      <c r="F48" s="89">
        <f>E48</f>
        <v>175.17010696999998</v>
      </c>
      <c r="G48" s="89">
        <v>0</v>
      </c>
      <c r="H48" s="97">
        <f t="shared" si="0"/>
        <v>2.1983926952931154E-5</v>
      </c>
    </row>
    <row r="49" spans="2:9">
      <c r="B49" s="91" t="s">
        <v>150</v>
      </c>
      <c r="C49" s="89">
        <v>5.5485429999999996</v>
      </c>
      <c r="D49" s="89">
        <v>5.5494617399999999</v>
      </c>
      <c r="E49" s="89">
        <v>3.33453898</v>
      </c>
      <c r="F49" s="89">
        <f t="shared" ref="F49:F55" si="2">E49</f>
        <v>3.33453898</v>
      </c>
      <c r="G49" s="89">
        <v>0</v>
      </c>
      <c r="H49" s="97">
        <f t="shared" si="0"/>
        <v>4.1848613685311136E-7</v>
      </c>
    </row>
    <row r="50" spans="2:9">
      <c r="B50" s="91" t="s">
        <v>151</v>
      </c>
      <c r="C50" s="89">
        <v>153.29686799999999</v>
      </c>
      <c r="D50" s="89">
        <v>157.887618</v>
      </c>
      <c r="E50" s="89">
        <v>66.025208070000005</v>
      </c>
      <c r="F50" s="89">
        <f t="shared" si="2"/>
        <v>66.025208070000005</v>
      </c>
      <c r="G50" s="89">
        <v>0</v>
      </c>
      <c r="H50" s="92">
        <f t="shared" si="0"/>
        <v>8.2861932116736483E-6</v>
      </c>
    </row>
    <row r="51" spans="2:9">
      <c r="B51" s="91" t="s">
        <v>152</v>
      </c>
      <c r="C51" s="89">
        <v>17.3</v>
      </c>
      <c r="D51" s="89">
        <v>17.3</v>
      </c>
      <c r="E51" s="89">
        <v>2.2685088899999997</v>
      </c>
      <c r="F51" s="89">
        <f t="shared" si="2"/>
        <v>2.2685088899999997</v>
      </c>
      <c r="G51" s="89">
        <v>0</v>
      </c>
      <c r="H51" s="92">
        <f t="shared" si="0"/>
        <v>2.8469888266024696E-7</v>
      </c>
    </row>
    <row r="52" spans="2:9">
      <c r="B52" s="91" t="s">
        <v>255</v>
      </c>
      <c r="C52" s="89">
        <v>4740.9021789999997</v>
      </c>
      <c r="D52" s="89">
        <v>3348.0381173500004</v>
      </c>
      <c r="E52" s="89">
        <v>1202.2856863600002</v>
      </c>
      <c r="F52" s="89">
        <f t="shared" si="2"/>
        <v>1202.2856863600002</v>
      </c>
      <c r="G52" s="89">
        <v>0</v>
      </c>
      <c r="H52" s="92">
        <f t="shared" si="0"/>
        <v>1.5088739261899045E-4</v>
      </c>
    </row>
    <row r="53" spans="2:9">
      <c r="B53" s="91" t="s">
        <v>256</v>
      </c>
      <c r="C53" s="89">
        <v>6.0446759999999999</v>
      </c>
      <c r="D53" s="89">
        <v>613.46554200000003</v>
      </c>
      <c r="E53" s="89">
        <v>47.121961550000002</v>
      </c>
      <c r="F53" s="89">
        <f t="shared" si="2"/>
        <v>47.121961550000002</v>
      </c>
      <c r="G53" s="89">
        <v>0</v>
      </c>
      <c r="H53" s="92">
        <f t="shared" si="0"/>
        <v>5.9138272991489669E-6</v>
      </c>
    </row>
    <row r="54" spans="2:9">
      <c r="B54" s="91" t="s">
        <v>153</v>
      </c>
      <c r="C54" s="89">
        <v>6.5530090000000003</v>
      </c>
      <c r="D54" s="89">
        <v>5.0372536800000001</v>
      </c>
      <c r="E54" s="89">
        <v>2.8240264899999996</v>
      </c>
      <c r="F54" s="89">
        <f t="shared" si="2"/>
        <v>2.8240264899999996</v>
      </c>
      <c r="G54" s="89">
        <v>0</v>
      </c>
      <c r="H54" s="92">
        <f t="shared" si="0"/>
        <v>3.5441659049700223E-7</v>
      </c>
    </row>
    <row r="55" spans="2:9">
      <c r="B55" s="91" t="s">
        <v>154</v>
      </c>
      <c r="C55" s="89">
        <v>159.16456700000001</v>
      </c>
      <c r="D55" s="89">
        <v>245.22671258000003</v>
      </c>
      <c r="E55" s="89">
        <v>92.791680839999984</v>
      </c>
      <c r="F55" s="89">
        <f t="shared" si="2"/>
        <v>92.791680839999984</v>
      </c>
      <c r="G55" s="89">
        <v>0</v>
      </c>
      <c r="H55" s="92">
        <f t="shared" si="0"/>
        <v>1.1645397543632392E-5</v>
      </c>
    </row>
    <row r="56" spans="2:9">
      <c r="B56" s="101" t="s">
        <v>240</v>
      </c>
      <c r="C56" s="102">
        <f>C16+C19+C32</f>
        <v>142145.48564599999</v>
      </c>
      <c r="D56" s="102">
        <f>D16+D19+D32</f>
        <v>162712.83539715002</v>
      </c>
      <c r="E56" s="102">
        <f>E16+E19+E32</f>
        <v>99719.355513109971</v>
      </c>
      <c r="F56" s="102">
        <f>F16+F19+F32</f>
        <v>25391.848626979998</v>
      </c>
      <c r="G56" s="102">
        <f>G16+G19+G32</f>
        <v>74327.506886129995</v>
      </c>
      <c r="H56" s="103">
        <f t="shared" si="0"/>
        <v>1.2514823820761994E-2</v>
      </c>
    </row>
    <row r="57" spans="2:9" s="151" customFormat="1">
      <c r="B57" s="29" t="s">
        <v>309</v>
      </c>
      <c r="C57" s="152"/>
      <c r="D57" s="152"/>
      <c r="E57" s="152"/>
      <c r="F57" s="152"/>
      <c r="G57" s="152"/>
      <c r="H57" s="153"/>
    </row>
    <row r="58" spans="2:9">
      <c r="B58" s="143" t="s">
        <v>301</v>
      </c>
      <c r="C58" s="154"/>
      <c r="D58" s="154"/>
      <c r="E58" s="154"/>
      <c r="F58" s="154"/>
      <c r="G58" s="151"/>
      <c r="H58" s="151"/>
      <c r="I58" s="151"/>
    </row>
    <row r="59" spans="2:9" ht="24" customHeight="1">
      <c r="B59" s="219" t="s">
        <v>1972</v>
      </c>
      <c r="C59" s="219"/>
      <c r="D59" s="219"/>
      <c r="E59" s="219"/>
      <c r="F59" s="155"/>
      <c r="G59" s="151"/>
      <c r="H59" s="151"/>
      <c r="I59" s="151"/>
    </row>
    <row r="60" spans="2:9" ht="15.75" customHeight="1">
      <c r="B60" s="189" t="s">
        <v>1973</v>
      </c>
      <c r="C60" s="189"/>
      <c r="D60" s="189"/>
      <c r="E60" s="189"/>
      <c r="F60" s="189"/>
      <c r="G60" s="189"/>
      <c r="H60" s="151"/>
      <c r="I60" s="151"/>
    </row>
    <row r="61" spans="2:9" ht="27.75" customHeight="1">
      <c r="B61" s="189" t="s">
        <v>1974</v>
      </c>
      <c r="C61" s="189"/>
      <c r="D61" s="189"/>
      <c r="E61" s="189"/>
      <c r="F61" s="181"/>
      <c r="G61" s="181"/>
      <c r="H61" s="181"/>
      <c r="I61" s="151"/>
    </row>
    <row r="62" spans="2:9">
      <c r="B62" s="31" t="s">
        <v>311</v>
      </c>
      <c r="C62" s="28"/>
      <c r="D62" s="28"/>
      <c r="E62" s="28"/>
      <c r="F62" s="28"/>
    </row>
    <row r="63" spans="2:9">
      <c r="H63" s="93"/>
      <c r="I63" s="93"/>
    </row>
    <row r="65" spans="8:8">
      <c r="H65" s="93"/>
    </row>
    <row r="66" spans="8:8">
      <c r="H66" s="93"/>
    </row>
    <row r="67" spans="8:8">
      <c r="H67" s="93"/>
    </row>
    <row r="68" spans="8:8">
      <c r="H68" s="104"/>
    </row>
    <row r="69" spans="8:8">
      <c r="H69" s="104"/>
    </row>
    <row r="73" spans="8:8">
      <c r="H73" s="93"/>
    </row>
  </sheetData>
  <mergeCells count="18">
    <mergeCell ref="G11:G14"/>
    <mergeCell ref="H11:H14"/>
    <mergeCell ref="B61:E61"/>
    <mergeCell ref="D11:D14"/>
    <mergeCell ref="B7:H7"/>
    <mergeCell ref="B1:H1"/>
    <mergeCell ref="B2:H2"/>
    <mergeCell ref="B3:H3"/>
    <mergeCell ref="B5:H5"/>
    <mergeCell ref="B6:H6"/>
    <mergeCell ref="B59:E59"/>
    <mergeCell ref="B60:G60"/>
    <mergeCell ref="B8:H8"/>
    <mergeCell ref="B9:H9"/>
    <mergeCell ref="B11:B15"/>
    <mergeCell ref="C11:C13"/>
    <mergeCell ref="E11:E14"/>
    <mergeCell ref="F11:F14"/>
  </mergeCells>
  <phoneticPr fontId="42" type="noConversion"/>
  <pageMargins left="0.7" right="0.7" top="0.75" bottom="0.75" header="0.3" footer="0.3"/>
  <ignoredErrors>
    <ignoredError sqref="F47 F36 G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D33118-CCD5-4D6D-B287-FB2C7EF7A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2025-09-09T18:56:00Z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