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Octubre/24102025/"/>
    </mc:Choice>
  </mc:AlternateContent>
  <xr:revisionPtr revIDLastSave="226" documentId="13_ncr:1_{BE31E7BB-3399-4CBA-98AA-D8E632DB425E}" xr6:coauthVersionLast="47" xr6:coauthVersionMax="47" xr10:uidLastSave="{72B53E1A-B232-45DC-8125-F10010353B02}"/>
  <bookViews>
    <workbookView xWindow="-120" yWindow="-120" windowWidth="29040" windowHeight="15720" tabRatio="876" activeTab="1" xr2:uid="{00000000-000D-0000-FFFF-FFFF00000000}"/>
  </bookViews>
  <sheets>
    <sheet name="Dinámica" sheetId="155" r:id="rId1"/>
    <sheet name="Fiscal Mes" sheetId="141" r:id="rId2"/>
    <sheet name="Económica" sheetId="3" r:id="rId3"/>
    <sheet name="Institucional" sheetId="4" r:id="rId4"/>
    <sheet name="Funcional" sheetId="130" r:id="rId5"/>
    <sheet name="Objetal" sheetId="131" r:id="rId6"/>
    <sheet name="Género" sheetId="148" r:id="rId7"/>
    <sheet name="Cambio climático" sheetId="149" r:id="rId8"/>
    <sheet name="Proyectos Inversión" sheetId="1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Mes'!$C$31:$D$42</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[117]!goafrica</definedName>
    <definedName name="goasia" localSheetId="6">[117]!goasia</definedName>
    <definedName name="goasia">[117]!goasia</definedName>
    <definedName name="GOB" localSheetId="7">#REF!</definedName>
    <definedName name="GOB" localSheetId="6">#REF!</definedName>
    <definedName name="GOB">#REF!</definedName>
    <definedName name="goeeup" localSheetId="6">[117]!goeeup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[117]!goeurope</definedName>
    <definedName name="golamerica" localSheetId="6">[117]!golamerica</definedName>
    <definedName name="golamerica">[117]!golamerica</definedName>
    <definedName name="gomeast" localSheetId="6">[117]!gomeast</definedName>
    <definedName name="gomeast">[117]!gomeast</definedName>
    <definedName name="gooecd" localSheetId="6">[117]!gooecd</definedName>
    <definedName name="gooecd">[117]!gooecd</definedName>
    <definedName name="goopec" localSheetId="6">[117]!goopec</definedName>
    <definedName name="goopec">[117]!goopec</definedName>
    <definedName name="gosummary" localSheetId="6">[117]!gosummary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149" l="1"/>
  <c r="E23" i="149"/>
  <c r="E21" i="141" l="1"/>
  <c r="F16" i="141"/>
  <c r="F13" i="141" l="1"/>
  <c r="G29" i="141"/>
  <c r="E13" i="141"/>
  <c r="G13" i="141" l="1"/>
  <c r="H13" i="141"/>
  <c r="D13" i="141"/>
  <c r="F20" i="141"/>
  <c r="G17" i="141"/>
  <c r="G16" i="141"/>
  <c r="G15" i="141"/>
  <c r="G14" i="141"/>
  <c r="D24" i="141" l="1"/>
  <c r="D23" i="141"/>
  <c r="E20" i="141"/>
  <c r="D47" i="149"/>
  <c r="D36" i="149"/>
  <c r="D33" i="149"/>
  <c r="D30" i="149"/>
  <c r="D28" i="149"/>
  <c r="D20" i="149"/>
  <c r="D17" i="149"/>
  <c r="D16" i="149" s="1"/>
  <c r="E78" i="131"/>
  <c r="E76" i="131"/>
  <c r="E70" i="131"/>
  <c r="E66" i="131"/>
  <c r="E56" i="131"/>
  <c r="E49" i="131"/>
  <c r="E40" i="131"/>
  <c r="E30" i="131"/>
  <c r="E20" i="131"/>
  <c r="E14" i="131"/>
  <c r="C153" i="130"/>
  <c r="E155" i="130"/>
  <c r="E154" i="130" s="1"/>
  <c r="E153" i="130" s="1"/>
  <c r="D155" i="130"/>
  <c r="D154" i="130" s="1"/>
  <c r="D153"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22" i="130"/>
  <c r="D15" i="130"/>
  <c r="D58" i="4"/>
  <c r="D57" i="4" s="1"/>
  <c r="D55" i="4"/>
  <c r="D53" i="4"/>
  <c r="D51" i="4"/>
  <c r="D49" i="4"/>
  <c r="D47" i="4"/>
  <c r="D45" i="4"/>
  <c r="D43" i="4"/>
  <c r="D17" i="4"/>
  <c r="D14" i="4"/>
  <c r="E28" i="148"/>
  <c r="E26" i="148"/>
  <c r="E24" i="148"/>
  <c r="E21" i="148"/>
  <c r="E20" i="148" s="1"/>
  <c r="E18" i="148"/>
  <c r="E16" i="148"/>
  <c r="D14" i="3"/>
  <c r="E19" i="141" s="1"/>
  <c r="E75" i="131" l="1"/>
  <c r="E23" i="141"/>
  <c r="D32" i="149"/>
  <c r="D19" i="149"/>
  <c r="E15" i="148"/>
  <c r="E13" i="131"/>
  <c r="E80" i="131" s="1"/>
  <c r="D104" i="130"/>
  <c r="D74" i="130"/>
  <c r="D38" i="130"/>
  <c r="D14" i="130"/>
  <c r="D13" i="4"/>
  <c r="D64" i="4" s="1"/>
  <c r="E23" i="148"/>
  <c r="D29" i="3"/>
  <c r="D21" i="3"/>
  <c r="D28" i="3" l="1"/>
  <c r="E31" i="141"/>
  <c r="E27" i="141" s="1"/>
  <c r="D13" i="3"/>
  <c r="D56" i="149"/>
  <c r="E33" i="148"/>
  <c r="D13" i="130"/>
  <c r="D160" i="130" s="1"/>
  <c r="E30" i="149"/>
  <c r="E28" i="149"/>
  <c r="E17" i="149"/>
  <c r="E16" i="149" s="1"/>
  <c r="H16" i="149" s="1"/>
  <c r="F18" i="149"/>
  <c r="E43" i="4"/>
  <c r="E45" i="4"/>
  <c r="E47" i="4"/>
  <c r="E49" i="4"/>
  <c r="E51" i="4"/>
  <c r="E53" i="4"/>
  <c r="E55" i="4"/>
  <c r="E58" i="4"/>
  <c r="E57" i="4" s="1"/>
  <c r="D27" i="141"/>
  <c r="E51" i="130"/>
  <c r="D33" i="3" l="1"/>
  <c r="E24" i="141"/>
  <c r="E18" i="141"/>
  <c r="G20" i="141"/>
  <c r="E110" i="130"/>
  <c r="E25" i="141" l="1"/>
  <c r="E26" i="141"/>
  <c r="E22" i="130"/>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E56" i="149"/>
  <c r="H56" i="149" s="1"/>
  <c r="G56" i="149"/>
  <c r="F33" i="148"/>
  <c r="E14" i="130"/>
  <c r="D18" i="141"/>
  <c r="E158" i="130"/>
  <c r="F56" i="149" l="1"/>
  <c r="D25" i="14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19" i="141" s="1"/>
  <c r="F23" i="141" s="1"/>
  <c r="E21" i="3"/>
  <c r="F21" i="141" s="1"/>
  <c r="F24" i="141" s="1"/>
  <c r="E29" i="3"/>
  <c r="G21" i="141" l="1"/>
  <c r="G24" i="141"/>
  <c r="G19" i="141"/>
  <c r="G23" i="141"/>
  <c r="F31" i="141"/>
  <c r="G31" i="141" s="1"/>
  <c r="E28" i="3"/>
  <c r="F18" i="141"/>
  <c r="H19" i="141"/>
  <c r="H21" i="141"/>
  <c r="E13" i="3"/>
  <c r="H18" i="141" l="1"/>
  <c r="F25" i="141"/>
  <c r="G25" i="141" s="1"/>
  <c r="F26" i="141"/>
  <c r="G26" i="141" s="1"/>
  <c r="F27" i="141"/>
  <c r="G27" i="141" s="1"/>
  <c r="G18" i="14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<sst xmlns="http://schemas.openxmlformats.org/spreadsheetml/2006/main" count="2359" uniqueCount="2000">
  <si>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</si>
  <si>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</si>
  <si>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</si>
  <si>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</si>
  <si>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</si>
  <si>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</si>
  <si>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</si>
  <si>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</si>
  <si>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</si>
  <si>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</si>
  <si>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</si>
  <si>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</si>
  <si>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</si>
  <si>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</si>
  <si>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</si>
  <si>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</si>
  <si>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</si>
  <si>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</si>
  <si>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</si>
  <si>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</si>
  <si>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</si>
  <si>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</si>
  <si>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</si>
  <si>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</si>
  <si>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</si>
  <si>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</si>
  <si>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</si>
  <si>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</si>
  <si>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</si>
  <si>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</si>
  <si>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</si>
  <si>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</si>
  <si>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</si>
  <si>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</si>
  <si>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</si>
  <si>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</si>
  <si>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</si>
  <si>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</si>
  <si>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</si>
  <si>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</si>
  <si>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</si>
  <si>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</si>
  <si>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</si>
  <si>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</si>
  <si>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</si>
  <si>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</si>
  <si>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</si>
  <si>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</si>
  <si>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</si>
  <si>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</si>
  <si>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</si>
  <si>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</si>
  <si>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</si>
  <si>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</si>
  <si>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</si>
  <si>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</si>
  <si>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</si>
  <si>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</si>
  <si>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</si>
  <si>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</si>
  <si>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</si>
  <si>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</si>
  <si>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</si>
  <si>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</si>
  <si>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</si>
  <si>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</si>
  <si>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</si>
  <si>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</si>
  <si>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</si>
  <si>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</si>
  <si>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</si>
  <si>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</si>
  <si>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</si>
  <si>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</si>
  <si>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</si>
  <si>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</si>
  <si>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</si>
  <si>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</si>
  <si>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</si>
  <si>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</si>
  <si>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</si>
  <si>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</si>
  <si>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</si>
  <si>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</si>
  <si>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</si>
  <si>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</si>
  <si>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</si>
  <si>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</si>
  <si>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</si>
  <si>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</si>
  <si>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</si>
  <si>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</si>
  <si>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</si>
  <si>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</si>
  <si>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</si>
  <si>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</si>
  <si>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</si>
  <si>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</si>
  <si>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</si>
  <si>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</si>
  <si>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</si>
  <si>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</si>
  <si>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</si>
  <si>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</si>
  <si>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</si>
  <si>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</si>
  <si>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</si>
  <si>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</si>
  <si>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</si>
  <si>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</si>
  <si>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</si>
  <si>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</si>
  <si>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</si>
  <si>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</si>
  <si>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</si>
  <si>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</si>
  <si>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</si>
  <si>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</si>
  <si>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</si>
  <si>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</si>
  <si>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</si>
  <si>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</si>
  <si>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</si>
  <si>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</si>
  <si>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</si>
  <si>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</si>
  <si>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</si>
  <si>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</si>
  <si>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</si>
  <si>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</si>
  <si>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</si>
  <si>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</si>
  <si>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</si>
  <si>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</si>
  <si>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</si>
  <si>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</si>
  <si>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</si>
  <si>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</si>
  <si>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</si>
  <si>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</si>
  <si>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</si>
  <si>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</si>
  <si>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</si>
  <si>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</si>
  <si>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</si>
  <si>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</si>
  <si>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</si>
  <si>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</si>
  <si>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</si>
  <si>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</si>
  <si>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</si>
  <si>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</si>
  <si>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</si>
  <si>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</si>
  <si>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</si>
  <si>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</si>
  <si>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</si>
  <si>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</si>
  <si>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</si>
  <si>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</si>
  <si>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</si>
  <si>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</si>
  <si>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</si>
  <si>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</si>
  <si>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</si>
  <si>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</si>
  <si>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</si>
  <si>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</si>
  <si>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</si>
  <si>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</si>
  <si>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</si>
  <si>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</si>
  <si>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</si>
  <si>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</si>
  <si>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</si>
  <si>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</si>
  <si>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</si>
  <si>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</si>
  <si>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</si>
  <si>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</si>
  <si>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</si>
  <si>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</si>
  <si>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</si>
  <si>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</si>
  <si>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</si>
  <si>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</si>
  <si>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</si>
  <si>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</si>
  <si>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</si>
  <si>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</si>
  <si>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</si>
  <si>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</si>
  <si>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</si>
  <si>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</si>
  <si>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</si>
  <si>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</si>
  <si>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</si>
  <si>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</si>
  <si>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</si>
  <si>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</si>
  <si>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</si>
  <si>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</si>
  <si>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</si>
  <si>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</si>
  <si>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</si>
  <si>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</si>
  <si>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</si>
  <si>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</si>
  <si>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</si>
  <si>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</si>
  <si>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</si>
  <si>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</si>
  <si>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</si>
  <si>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</si>
  <si>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</si>
  <si>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</si>
  <si>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</si>
  <si>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</si>
  <si>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</si>
  <si>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</si>
  <si>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</si>
  <si>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</si>
  <si>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</si>
  <si>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</si>
  <si>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</si>
  <si>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</si>
  <si>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</si>
  <si>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</si>
  <si>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</si>
  <si>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</si>
  <si>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</si>
  <si>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</si>
  <si>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</si>
  <si>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</si>
  <si>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</si>
  <si>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</si>
  <si>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</si>
  <si>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</si>
  <si>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</si>
  <si>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</si>
  <si>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</si>
  <si>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</si>
  <si>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</si>
  <si>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</si>
  <si>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</si>
  <si>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</si>
  <si>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</si>
  <si>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</si>
  <si>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</si>
  <si>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</si>
  <si>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</si>
  <si>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</si>
  <si>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</si>
  <si>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</si>
  <si>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</si>
  <si>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</si>
  <si>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</si>
  <si>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</si>
  <si>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</si>
  <si>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</si>
  <si>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</si>
  <si>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</si>
  <si>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</si>
  <si>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</si>
  <si>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</si>
  <si>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</si>
  <si>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</si>
  <si>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</si>
  <si>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</si>
  <si>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</si>
  <si>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</si>
  <si>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</si>
  <si>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</si>
  <si>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</si>
  <si>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</si>
  <si>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</si>
  <si>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</si>
  <si>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</si>
  <si>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</si>
  <si>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</si>
  <si>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</si>
  <si>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</si>
  <si>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</si>
  <si>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</si>
  <si>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</si>
  <si>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</si>
  <si>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</si>
  <si>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</si>
  <si>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</si>
  <si>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</si>
  <si>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</si>
  <si>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</si>
  <si>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</si>
  <si>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</si>
  <si>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</si>
  <si>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</si>
  <si>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</si>
  <si>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</si>
  <si>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</si>
  <si>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</si>
  <si>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</si>
  <si>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</si>
  <si>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</si>
  <si>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</si>
  <si>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</si>
  <si>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</si>
  <si>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</si>
  <si>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</si>
  <si>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</si>
  <si>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</si>
  <si>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</si>
  <si>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</si>
  <si>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</si>
  <si>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</si>
  <si>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</si>
  <si>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</si>
  <si>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</si>
  <si>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</si>
  <si>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</si>
  <si>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</si>
  <si>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</si>
  <si>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</si>
  <si>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</si>
  <si>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</si>
  <si>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</si>
  <si>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</si>
  <si>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</si>
  <si>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</si>
  <si>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</si>
  <si>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</si>
  <si>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</si>
  <si>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</si>
  <si>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</si>
  <si>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</si>
  <si>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</si>
  <si>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</si>
  <si>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</si>
  <si>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</si>
  <si>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</si>
  <si>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</si>
  <si>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</si>
  <si>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</si>
  <si>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</si>
  <si>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</si>
  <si>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</si>
  <si>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</si>
  <si>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</si>
  <si>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</si>
  <si>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</si>
  <si>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</si>
  <si>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</si>
  <si>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</si>
  <si>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</si>
  <si>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</si>
  <si>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</si>
  <si>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</si>
  <si>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</si>
  <si>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</si>
  <si>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</si>
  <si>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</si>
  <si>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</si>
  <si>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</si>
  <si>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</si>
  <si>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</si>
  <si>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</si>
  <si>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</si>
  <si>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</si>
  <si>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</si>
  <si>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</si>
  <si>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</si>
  <si>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</si>
  <si>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</si>
  <si>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</si>
  <si>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</si>
  <si>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</si>
  <si>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</si>
  <si>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</si>
  <si>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</si>
  <si>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</si>
  <si>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</si>
  <si>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</si>
  <si>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</si>
  <si>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</si>
  <si>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</si>
  <si>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</si>
  <si>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</si>
  <si>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</si>
  <si>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</si>
  <si>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</si>
  <si>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</si>
  <si>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</si>
  <si>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</si>
  <si>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</si>
  <si>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</si>
  <si>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</si>
  <si>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</si>
  <si>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</si>
  <si>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</si>
  <si>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</si>
  <si>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</si>
  <si>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</si>
  <si>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</si>
  <si>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</si>
  <si>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</si>
  <si>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</si>
  <si>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</si>
  <si>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</si>
  <si>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</si>
  <si>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</si>
  <si>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</si>
  <si>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</si>
  <si>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</si>
  <si>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</si>
  <si>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</si>
  <si>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</si>
  <si>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</si>
  <si>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</si>
  <si>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</si>
  <si>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</si>
  <si>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</si>
  <si>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</si>
  <si>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</si>
  <si>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</si>
  <si>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</si>
  <si>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</si>
  <si>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</si>
  <si>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</si>
  <si>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</si>
  <si>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</si>
  <si>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</si>
  <si>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</si>
  <si>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</si>
  <si>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</si>
  <si>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</si>
  <si>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</si>
  <si>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</si>
  <si>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</si>
  <si>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</si>
  <si>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</si>
  <si>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</si>
  <si>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</si>
  <si>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</si>
  <si>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</si>
  <si>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</si>
  <si>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</si>
  <si>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</si>
  <si>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</si>
  <si>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</si>
  <si>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</si>
  <si>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</si>
  <si>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</si>
  <si>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</si>
  <si>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</si>
  <si>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</si>
  <si>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</si>
  <si>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</si>
  <si>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</si>
  <si>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</si>
  <si>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</si>
  <si>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</si>
  <si>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</si>
  <si>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</si>
  <si>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</si>
  <si>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</si>
  <si>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</si>
  <si>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</si>
  <si>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</si>
  <si>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</si>
  <si>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</si>
  <si>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</si>
  <si>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</si>
  <si>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</si>
  <si>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</si>
  <si>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</si>
  <si>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</si>
  <si>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</si>
  <si>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</si>
  <si>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</si>
  <si>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</si>
  <si>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</si>
  <si>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</si>
  <si>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</si>
  <si>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</si>
  <si>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</si>
  <si>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</si>
  <si>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</si>
  <si>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</si>
  <si>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</si>
  <si>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</si>
  <si>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</si>
  <si>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</si>
  <si>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</si>
  <si>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</si>
  <si>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</si>
  <si>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</si>
  <si>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</si>
  <si>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</si>
  <si>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</si>
  <si>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</si>
  <si>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</si>
  <si>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</si>
  <si>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</si>
  <si>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</si>
  <si>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</si>
  <si>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</si>
  <si>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</si>
  <si>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</si>
  <si>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</si>
  <si>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</si>
  <si>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</si>
  <si>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</si>
  <si>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</si>
  <si>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</si>
  <si>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</si>
  <si>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</si>
  <si>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</si>
  <si>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</si>
  <si>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</si>
  <si>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</si>
  <si>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</si>
  <si>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</si>
  <si>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</si>
  <si>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</si>
  <si>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</si>
  <si>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</si>
  <si>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</si>
  <si>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</si>
  <si>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</si>
  <si>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</si>
  <si>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</si>
  <si>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</si>
  <si>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</si>
  <si>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</si>
  <si>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</si>
  <si>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</si>
  <si>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</si>
  <si>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</si>
  <si>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</si>
  <si>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</si>
  <si>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</si>
  <si>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</si>
  <si>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</si>
  <si>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</si>
  <si>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</si>
  <si>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</si>
  <si>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</si>
  <si>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</si>
  <si>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</si>
  <si>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</si>
  <si>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</si>
  <si>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</si>
  <si>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</si>
  <si>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</si>
  <si>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</si>
  <si>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</si>
  <si>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</si>
  <si>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</si>
  <si>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</si>
  <si>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</si>
  <si>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</si>
  <si>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</si>
  <si>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</si>
  <si>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</si>
  <si>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</si>
  <si>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</si>
  <si>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</si>
  <si>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</si>
  <si>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</si>
  <si>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</si>
  <si>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</si>
  <si>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</si>
  <si>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</si>
  <si>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</si>
  <si>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</si>
  <si>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</si>
  <si>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</si>
  <si>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</si>
  <si>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</si>
  <si>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</si>
  <si>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</si>
  <si>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</si>
  <si>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</si>
  <si>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</si>
  <si>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</si>
  <si>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</si>
  <si>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</si>
  <si>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</si>
  <si>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</si>
  <si>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</si>
  <si>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</si>
  <si>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</si>
  <si>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</si>
  <si>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</si>
  <si>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</si>
  <si>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</si>
  <si>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</si>
  <si>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</si>
  <si>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</si>
  <si>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</si>
  <si>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</si>
  <si>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</si>
  <si>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</si>
  <si>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</si>
  <si>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</si>
  <si>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</si>
  <si>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</si>
  <si>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</si>
  <si>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</si>
  <si>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</si>
  <si>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</si>
  <si>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</si>
  <si>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</si>
  <si>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</si>
  <si>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</si>
  <si>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</si>
  <si>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</si>
  <si>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</si>
  <si>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</si>
  <si>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</si>
  <si>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</si>
  <si>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</si>
  <si>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</si>
  <si>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</si>
  <si>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</si>
  <si>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</si>
  <si>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</si>
  <si>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</si>
  <si>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</si>
  <si>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</si>
  <si>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</si>
  <si>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</si>
  <si>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</si>
  <si>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</si>
  <si>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</si>
  <si>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</si>
  <si>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</si>
  <si>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</si>
  <si>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</si>
  <si>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</si>
  <si>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</si>
  <si>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</si>
  <si>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</si>
  <si>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</si>
  <si>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</si>
  <si>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</si>
  <si>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</si>
  <si>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</si>
  <si>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</si>
  <si>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</si>
  <si>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</si>
  <si>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</si>
  <si>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</si>
  <si>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</si>
  <si>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</si>
  <si>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</si>
  <si>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</si>
  <si>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</si>
  <si>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</si>
  <si>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</si>
  <si>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</si>
  <si>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</si>
  <si>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</si>
  <si>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</si>
  <si>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</si>
  <si>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</si>
  <si>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</si>
  <si>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</si>
  <si>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</si>
  <si>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</si>
  <si>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</si>
  <si>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</si>
  <si>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</si>
  <si>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</si>
  <si>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</si>
  <si>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</si>
  <si>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</si>
  <si>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</si>
  <si>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</si>
  <si>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</si>
  <si>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</si>
  <si>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</si>
  <si>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</si>
  <si>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</si>
  <si>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</si>
  <si>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</si>
  <si>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</si>
  <si>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</si>
  <si>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</si>
  <si>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</si>
  <si>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</si>
  <si>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</si>
  <si>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</si>
  <si>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</si>
  <si>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</si>
  <si>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</si>
  <si>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</si>
  <si>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</si>
  <si>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</si>
  <si>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</si>
  <si>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</si>
  <si>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</si>
  <si>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</si>
  <si>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</si>
  <si>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</si>
  <si>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</si>
  <si>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</si>
  <si>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</si>
  <si>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</si>
  <si>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</si>
  <si>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</si>
  <si>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</si>
  <si>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</si>
  <si>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</si>
  <si>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</si>
  <si>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</si>
  <si>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</si>
  <si>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</si>
  <si>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</si>
  <si>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</si>
  <si>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</si>
  <si>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</si>
  <si>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</si>
  <si>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</si>
  <si>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</si>
  <si>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</si>
  <si>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</si>
  <si>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</si>
  <si>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</si>
  <si>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</si>
  <si>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</si>
  <si>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</si>
  <si>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</si>
  <si>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</si>
  <si>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</si>
  <si>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</si>
  <si>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</si>
  <si>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</si>
  <si>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</si>
  <si>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</si>
  <si>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</si>
  <si>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</si>
  <si>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</si>
  <si>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</si>
  <si>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</si>
  <si>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</si>
  <si>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</si>
  <si>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</si>
  <si>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</si>
  <si>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</si>
  <si>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</si>
  <si>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</si>
  <si>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</si>
  <si>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</si>
  <si>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</si>
  <si>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</si>
  <si>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</si>
  <si>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</si>
  <si>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</si>
  <si>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</si>
  <si>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</si>
  <si>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</si>
  <si>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</si>
  <si>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</si>
  <si>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</si>
  <si>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</si>
  <si>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</si>
  <si>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</si>
  <si>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</si>
  <si>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</si>
  <si>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</si>
  <si>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</si>
  <si>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</si>
  <si>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</si>
  <si>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</si>
  <si>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</si>
  <si>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</si>
  <si>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</si>
  <si>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</si>
  <si>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</si>
  <si>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</si>
  <si>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</si>
  <si>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</si>
  <si>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</si>
  <si>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</si>
  <si>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</si>
  <si>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</si>
  <si>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</si>
  <si>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</si>
  <si>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</si>
  <si>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</si>
  <si>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</si>
  <si>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</si>
  <si>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</si>
  <si>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</si>
  <si>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</si>
  <si>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</si>
  <si>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</si>
  <si>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</si>
  <si>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</si>
  <si>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</si>
  <si>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</si>
  <si>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</si>
  <si>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</si>
  <si>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</si>
  <si>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</si>
  <si>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</si>
  <si>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</si>
  <si>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</si>
  <si>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</si>
  <si>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</si>
  <si>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</si>
  <si>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</si>
  <si>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</si>
  <si>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</si>
  <si>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</si>
  <si>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</si>
  <si>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</si>
  <si>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</si>
  <si>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</si>
  <si>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</si>
  <si>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</si>
  <si>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</si>
  <si>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</si>
  <si>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</si>
  <si>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</si>
  <si>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</si>
  <si>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</si>
  <si>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</si>
  <si>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</si>
  <si>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</si>
  <si>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</si>
  <si>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</si>
  <si>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</si>
  <si>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</si>
  <si>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</si>
  <si>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</si>
  <si>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</si>
  <si>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</si>
  <si>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</si>
  <si>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</si>
  <si>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</si>
  <si>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</si>
  <si>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</si>
  <si>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</si>
  <si>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</si>
  <si>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</si>
  <si>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</si>
  <si>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</si>
  <si>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</si>
  <si>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</si>
  <si>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</si>
  <si>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</si>
  <si>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</si>
  <si>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</si>
  <si>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</si>
  <si>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</si>
  <si>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</si>
  <si>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</si>
  <si>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</si>
  <si>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</si>
  <si>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</si>
  <si>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</si>
  <si>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</si>
  <si>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</si>
  <si>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</si>
  <si>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</si>
  <si>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</si>
  <si>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</si>
  <si>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</si>
  <si>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</si>
  <si>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</si>
  <si>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</si>
  <si>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</si>
  <si>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</si>
  <si>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</si>
  <si>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</si>
  <si>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</si>
  <si>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</si>
  <si>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</si>
  <si>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</si>
  <si>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</si>
  <si>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</si>
  <si>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</si>
  <si>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</si>
  <si>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</si>
  <si>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</si>
  <si>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</si>
  <si>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</si>
  <si>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</si>
  <si>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</si>
  <si>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</si>
  <si>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</si>
  <si>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</si>
  <si>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</si>
  <si>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</si>
  <si>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</si>
  <si>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</si>
  <si>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</si>
  <si>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</si>
  <si>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</si>
  <si>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</si>
  <si>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</si>
  <si>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</si>
  <si>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</si>
  <si>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</si>
  <si>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</si>
  <si>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</si>
  <si>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</si>
  <si>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</si>
  <si>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</si>
  <si>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</si>
  <si>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</si>
  <si>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</si>
  <si>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</si>
  <si>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</si>
  <si>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</si>
  <si>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</si>
  <si>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</si>
  <si>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</si>
  <si>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</si>
  <si>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</si>
  <si>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</si>
  <si>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</si>
  <si>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</si>
  <si>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</si>
  <si>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</si>
  <si>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</si>
  <si>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</si>
  <si>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</si>
  <si>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</si>
  <si>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</si>
  <si>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</si>
  <si>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</si>
  <si>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</si>
  <si>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</si>
  <si>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</si>
  <si>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</si>
  <si>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</si>
  <si>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</si>
  <si>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</si>
  <si>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</si>
  <si>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</si>
  <si>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</si>
  <si>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</si>
  <si>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</si>
  <si>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</si>
  <si>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</si>
  <si>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</si>
  <si>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</si>
  <si>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</si>
  <si>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</si>
  <si>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</si>
  <si>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</si>
  <si>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</si>
  <si>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</si>
  <si>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</si>
  <si>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</si>
  <si>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</si>
  <si>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</si>
  <si>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</si>
  <si>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</si>
  <si>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</si>
  <si>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</si>
  <si>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</si>
  <si>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</si>
  <si>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</si>
  <si>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</si>
  <si>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</si>
  <si>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</si>
  <si>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</si>
  <si>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</si>
  <si>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</si>
  <si>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</si>
  <si>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</si>
  <si>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</si>
  <si>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</si>
  <si>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</si>
  <si>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</si>
  <si>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</si>
  <si>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</si>
  <si>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</si>
  <si>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</si>
  <si>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</si>
  <si>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</si>
  <si>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</si>
  <si>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</si>
  <si>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</si>
  <si>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</si>
  <si>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</si>
  <si>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</si>
  <si>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</si>
  <si>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</si>
  <si>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</si>
  <si>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</si>
  <si>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</si>
  <si>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</si>
  <si>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</si>
  <si>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</si>
  <si>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</si>
  <si>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</si>
  <si>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</si>
  <si>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</si>
  <si>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</si>
  <si>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</si>
  <si>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</si>
  <si>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</si>
  <si>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</si>
  <si>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</si>
  <si>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</si>
  <si>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</si>
  <si>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</si>
  <si>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</si>
  <si>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</si>
  <si>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</si>
  <si>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</si>
  <si>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</si>
  <si>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</si>
  <si>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</si>
  <si>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</si>
  <si>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</si>
  <si>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</si>
  <si>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</si>
  <si>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</si>
  <si>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</si>
  <si>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</si>
  <si>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</si>
  <si>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</si>
  <si>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</si>
  <si>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</si>
  <si>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</si>
  <si>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</si>
  <si>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</si>
  <si>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</si>
  <si>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</si>
  <si>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</si>
  <si>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</si>
  <si>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</si>
  <si>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</si>
  <si>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</si>
  <si>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</si>
  <si>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</si>
  <si>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</si>
  <si>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</si>
  <si>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</si>
  <si>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</si>
  <si>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</si>
  <si>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</si>
  <si>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</si>
  <si>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</si>
  <si>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</si>
  <si>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</si>
  <si>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</si>
  <si>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</si>
  <si>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</si>
  <si>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</si>
  <si>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</si>
  <si>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</si>
  <si>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</si>
  <si>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</si>
  <si>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</si>
  <si>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</si>
  <si>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</si>
  <si>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</si>
  <si>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</si>
  <si>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</si>
  <si>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</si>
  <si>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</si>
  <si>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</si>
  <si>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</si>
  <si>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</si>
  <si>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</si>
  <si>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</si>
  <si>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</si>
  <si>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</si>
  <si>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</si>
  <si>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</si>
  <si>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</si>
  <si>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</si>
  <si>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</si>
  <si>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</si>
  <si>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</si>
  <si>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</si>
  <si>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</si>
  <si>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</si>
  <si>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</si>
  <si>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</si>
  <si>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</si>
  <si>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</si>
  <si>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</si>
  <si>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</si>
  <si>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</si>
  <si>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</si>
  <si>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</si>
  <si>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</si>
  <si>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</si>
  <si>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</si>
  <si>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</si>
  <si>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</si>
  <si>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</si>
  <si>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</si>
  <si>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</si>
  <si>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</si>
  <si>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</si>
  <si>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</si>
  <si>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</si>
  <si>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</si>
  <si>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</si>
  <si>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</si>
  <si>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</si>
  <si>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</si>
  <si>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</si>
  <si>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</si>
  <si>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</si>
  <si>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</si>
  <si>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</si>
  <si>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</si>
  <si>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</si>
  <si>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</si>
  <si>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</si>
  <si>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</si>
  <si>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</si>
  <si>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</si>
  <si>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</si>
  <si>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</si>
  <si>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</si>
  <si>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</si>
  <si>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</si>
  <si>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</si>
  <si>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</si>
  <si>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</si>
  <si>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</si>
  <si>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</si>
  <si>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</si>
  <si>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</si>
  <si>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</si>
  <si>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</si>
  <si>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</si>
  <si>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</si>
  <si>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</si>
  <si>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</si>
  <si>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</si>
  <si>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</si>
  <si>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</si>
  <si>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</si>
  <si>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</si>
  <si>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</si>
  <si>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</si>
  <si>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</si>
  <si>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</si>
  <si>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</si>
  <si>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</si>
  <si>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</si>
  <si>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</si>
  <si>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</si>
  <si>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</si>
  <si>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</si>
  <si>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</si>
  <si>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</si>
  <si>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</si>
  <si>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</si>
  <si>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</si>
  <si>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</si>
  <si>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</si>
  <si>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</si>
  <si>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</si>
  <si>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</si>
  <si>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</si>
  <si>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</si>
  <si>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</si>
  <si>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</si>
  <si>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</si>
  <si>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</si>
  <si>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</si>
  <si>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</si>
  <si>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</si>
  <si>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</si>
  <si>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</si>
  <si>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</si>
  <si>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</si>
  <si>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</si>
  <si>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</si>
  <si>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</si>
  <si>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</si>
  <si>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</si>
  <si>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</si>
  <si>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</si>
  <si>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</si>
  <si>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</si>
  <si>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</si>
  <si>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</si>
  <si>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</si>
  <si>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</si>
  <si>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</si>
  <si>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</si>
  <si>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</si>
  <si>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</si>
  <si>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</si>
  <si>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</si>
  <si>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</si>
  <si>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</si>
  <si>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</si>
  <si>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</si>
  <si>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</si>
  <si>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</si>
  <si>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</si>
  <si>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</si>
  <si>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</si>
  <si>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</si>
  <si>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</si>
  <si>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</si>
  <si>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</si>
  <si>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</si>
  <si>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</si>
  <si>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</si>
  <si>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</si>
  <si>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</si>
  <si>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</si>
  <si>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</si>
  <si>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</si>
  <si>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</si>
  <si>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</si>
  <si>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</si>
  <si>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</si>
  <si>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</si>
  <si>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</si>
  <si>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</si>
  <si>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</si>
  <si>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</si>
  <si>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</si>
  <si>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</si>
  <si>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</si>
  <si>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</si>
  <si>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</si>
  <si>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</si>
  <si>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</si>
  <si>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</si>
  <si>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</si>
  <si>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</si>
  <si>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</si>
  <si>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</si>
  <si>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</si>
  <si>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</si>
  <si>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</si>
  <si>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</si>
  <si>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</si>
  <si>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</si>
  <si>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</si>
  <si>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</si>
  <si>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</si>
  <si>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</si>
  <si>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</si>
  <si>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</si>
  <si>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</si>
  <si>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</si>
  <si>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</si>
  <si>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</si>
  <si>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</si>
  <si>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</si>
  <si>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</si>
  <si>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</si>
  <si>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</si>
  <si>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</si>
  <si>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</si>
  <si>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</si>
  <si>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</si>
  <si>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</si>
  <si>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</si>
  <si>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</si>
  <si>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</si>
  <si>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</si>
  <si>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</si>
  <si>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</si>
  <si>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</si>
  <si>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</si>
  <si>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</si>
  <si>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</si>
  <si>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</si>
  <si>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</si>
  <si>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</si>
  <si>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</si>
  <si>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</si>
  <si>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</si>
  <si>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</si>
  <si>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</si>
  <si>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</si>
  <si>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</si>
  <si>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</si>
  <si>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</si>
  <si>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</si>
  <si>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</si>
  <si>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</si>
  <si>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</si>
  <si>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</si>
  <si>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</si>
  <si>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</si>
  <si>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</si>
  <si>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</si>
  <si>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</si>
  <si>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</si>
  <si>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</si>
  <si>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</si>
  <si>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</si>
  <si>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</si>
  <si>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</si>
  <si>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</si>
  <si>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</si>
  <si>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</si>
  <si>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</si>
  <si>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</si>
  <si>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</si>
  <si>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</si>
  <si>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</si>
  <si>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</si>
  <si>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</si>
  <si>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</si>
  <si>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</si>
  <si>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</si>
  <si>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</si>
  <si>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</si>
  <si>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</si>
  <si>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</si>
  <si>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</si>
  <si>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</si>
  <si>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</si>
  <si>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</si>
  <si>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</si>
  <si>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</si>
  <si>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</si>
  <si>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</si>
  <si>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</si>
  <si>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</si>
  <si>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</si>
  <si>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</si>
  <si>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</si>
  <si>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</si>
  <si>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</si>
  <si>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</si>
  <si>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</si>
  <si>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</si>
  <si>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</si>
  <si>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</si>
  <si>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</si>
  <si>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</si>
  <si>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</si>
  <si>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</si>
  <si>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</si>
  <si>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</si>
  <si>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</si>
  <si>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</si>
  <si>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</si>
  <si>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</si>
  <si>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</si>
  <si>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</si>
  <si>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</si>
  <si>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</si>
  <si>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</si>
  <si>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</si>
  <si>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</si>
  <si>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</si>
  <si>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</si>
  <si>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</si>
  <si>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</si>
  <si>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</si>
  <si>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</si>
  <si>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</si>
  <si>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</si>
  <si>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</si>
  <si>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</si>
  <si>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</si>
  <si>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</si>
  <si>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</si>
  <si>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</si>
  <si>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</si>
  <si>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</si>
  <si>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</si>
  <si>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</si>
  <si>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</si>
  <si>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</si>
  <si>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</si>
  <si>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</si>
  <si>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</si>
  <si>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</si>
  <si>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</si>
  <si>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</si>
  <si>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</si>
  <si>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</si>
  <si>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</si>
  <si>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</si>
  <si>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</si>
  <si>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</si>
  <si>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</si>
  <si>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</si>
  <si>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</si>
  <si>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</si>
  <si>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</si>
  <si>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</si>
  <si>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</si>
  <si>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</si>
  <si>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</si>
  <si>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</si>
  <si>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</si>
  <si>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</si>
  <si>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</si>
  <si>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</si>
  <si>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</si>
  <si>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</si>
  <si>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</si>
  <si>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</si>
  <si>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</si>
  <si>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</si>
  <si>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</si>
  <si>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</si>
  <si>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</si>
  <si>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</si>
  <si>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</si>
  <si>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</si>
  <si>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</si>
  <si>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</si>
  <si>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</si>
  <si>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</si>
  <si>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</si>
  <si>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</si>
  <si>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</si>
  <si>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</si>
  <si>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</si>
  <si>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</si>
  <si>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</si>
  <si>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</si>
  <si>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</si>
  <si>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</si>
  <si>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</si>
  <si>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</si>
  <si>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</si>
  <si>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</si>
  <si>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</si>
  <si>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</si>
  <si>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</si>
  <si>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</si>
  <si>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</si>
  <si>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</si>
  <si>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</si>
  <si>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</si>
  <si>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</si>
  <si>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</si>
  <si>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</si>
  <si>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</si>
  <si>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</si>
  <si>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</si>
  <si>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</si>
  <si>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</si>
  <si>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</si>
  <si>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</si>
  <si>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</si>
  <si>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</si>
  <si>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</si>
  <si>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</si>
  <si>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</si>
  <si>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</si>
  <si>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</si>
  <si>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</si>
  <si>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</si>
  <si>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</si>
  <si>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</si>
  <si>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</si>
  <si>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</si>
  <si>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</si>
  <si>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</si>
  <si>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</si>
  <si>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</si>
  <si>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</si>
  <si>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</si>
  <si>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</si>
  <si>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</si>
  <si>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</si>
  <si>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</si>
  <si>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</si>
  <si>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</si>
  <si>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</si>
  <si>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</si>
  <si>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</si>
  <si>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</si>
  <si>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</si>
  <si>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</si>
  <si>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</si>
  <si>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</si>
  <si>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</si>
  <si>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</si>
  <si>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</si>
  <si>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</si>
  <si>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</si>
  <si>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</si>
  <si>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</si>
  <si>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</si>
  <si>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</si>
  <si>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</si>
  <si>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</si>
  <si>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</si>
  <si>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</si>
  <si>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</si>
  <si>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</si>
  <si>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</si>
  <si>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</si>
  <si>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</si>
  <si>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</si>
  <si>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</si>
  <si>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</si>
  <si>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</si>
  <si>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</si>
  <si>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</si>
  <si>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</si>
  <si>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</si>
  <si>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</si>
  <si>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</si>
  <si>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</si>
  <si>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</si>
  <si>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</si>
  <si>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</si>
  <si>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</si>
  <si>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</si>
  <si>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</si>
  <si>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</si>
  <si>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</si>
  <si>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</si>
  <si>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</si>
  <si>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</si>
  <si>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</si>
  <si>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</si>
  <si>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</si>
  <si>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</si>
  <si>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</si>
  <si>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</si>
  <si>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</si>
  <si>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</si>
  <si>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</si>
  <si>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</si>
  <si>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</si>
  <si>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</si>
  <si>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</si>
  <si>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</si>
  <si>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</si>
  <si>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</si>
  <si>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</si>
  <si>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</si>
  <si>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</si>
  <si>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</si>
  <si>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</si>
  <si>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</si>
  <si>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</si>
  <si>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</si>
  <si>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</si>
  <si>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</si>
  <si>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</si>
  <si>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</si>
  <si>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</si>
  <si>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</si>
  <si>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</si>
  <si>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</si>
  <si>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</si>
  <si>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</si>
  <si>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</si>
  <si>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</si>
  <si>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</si>
  <si>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</si>
  <si>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</si>
  <si>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</si>
  <si>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</si>
  <si>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</si>
  <si>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</si>
  <si>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</si>
  <si>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</si>
  <si>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</si>
  <si>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</si>
  <si>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</si>
  <si>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</si>
  <si>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</si>
  <si>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</si>
  <si>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</si>
  <si>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</si>
  <si>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</si>
  <si>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</si>
  <si>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</si>
  <si>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</si>
  <si>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</si>
  <si>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</si>
  <si>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</si>
  <si>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</si>
  <si>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</si>
  <si>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</si>
  <si>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</si>
  <si>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</si>
  <si>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</si>
  <si>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</si>
  <si>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</si>
  <si>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</si>
  <si>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</si>
  <si>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</si>
  <si>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</si>
  <si>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</si>
  <si>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</si>
  <si>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</si>
  <si>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</si>
  <si>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</si>
  <si>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</si>
  <si>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</si>
  <si>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</si>
  <si>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</si>
  <si>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</si>
  <si>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</si>
  <si>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</si>
  <si>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</si>
  <si>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</si>
  <si>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</si>
  <si>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</si>
  <si>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</si>
  <si>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</si>
  <si>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</si>
  <si>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</si>
  <si>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</si>
  <si>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</si>
  <si>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</si>
  <si>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</si>
  <si>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</si>
  <si>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</si>
  <si>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</si>
  <si>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</si>
  <si>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</si>
  <si>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</si>
  <si>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</si>
  <si>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</si>
  <si>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</si>
  <si>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</si>
  <si>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</si>
  <si>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</si>
  <si>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</si>
  <si>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</si>
  <si>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</si>
  <si>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</si>
  <si>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</si>
  <si>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</si>
  <si>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</si>
  <si>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</si>
  <si>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</si>
  <si>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</si>
  <si>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</si>
  <si>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</si>
  <si>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</si>
  <si>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</si>
  <si>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</si>
  <si>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</si>
  <si>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</si>
  <si>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</si>
  <si>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</si>
  <si>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</si>
  <si>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</si>
  <si>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</si>
  <si>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</si>
  <si>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</si>
  <si>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</si>
  <si>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</si>
  <si>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</si>
  <si>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</si>
  <si>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</si>
  <si>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</si>
  <si>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</si>
  <si>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</si>
  <si>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</si>
  <si>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</si>
  <si>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</si>
  <si>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</si>
  <si>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</si>
  <si>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</si>
  <si>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</si>
  <si>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</si>
  <si>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</si>
  <si>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</si>
  <si>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</si>
  <si>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</si>
  <si>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</si>
  <si>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</si>
  <si>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</si>
  <si>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</si>
  <si>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</si>
  <si>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</si>
  <si>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</si>
  <si>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</si>
  <si>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</si>
  <si>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</si>
  <si>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</si>
  <si>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</si>
  <si>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</si>
  <si>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</si>
  <si>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</si>
  <si>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</si>
  <si>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</si>
  <si>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</si>
  <si>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</si>
  <si>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</si>
  <si>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</si>
  <si>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</si>
  <si>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</si>
  <si>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</si>
  <si>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</si>
  <si>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</si>
  <si>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</si>
  <si>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</si>
  <si>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</si>
  <si>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</si>
  <si>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</si>
  <si>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</si>
  <si>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</si>
  <si>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</si>
  <si>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</si>
  <si>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</si>
  <si>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</si>
  <si>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</si>
  <si>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</si>
  <si>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</si>
  <si>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</si>
  <si>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</si>
  <si>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</si>
  <si>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</si>
  <si>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</si>
  <si>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</si>
  <si>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</si>
  <si>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</si>
  <si>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</si>
  <si>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</si>
  <si>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</si>
  <si>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</si>
  <si>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</si>
  <si>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</si>
  <si>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</si>
  <si>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</si>
  <si>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</si>
  <si>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</si>
  <si>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</si>
  <si>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</si>
  <si>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</si>
  <si>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</si>
  <si>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</si>
  <si>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</si>
  <si>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</si>
  <si>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</si>
  <si>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</si>
  <si>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</si>
  <si>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</si>
  <si>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</si>
  <si>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</si>
  <si>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</si>
  <si>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</si>
  <si>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</si>
  <si>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</si>
  <si>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</si>
  <si>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</si>
  <si>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</si>
  <si>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</si>
  <si>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</si>
  <si>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</si>
  <si>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</si>
  <si>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</si>
  <si>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</si>
  <si>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</si>
  <si>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</si>
  <si>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</si>
  <si>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</si>
  <si>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</si>
  <si>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</si>
  <si>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</si>
  <si>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</si>
  <si>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</si>
  <si>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</si>
  <si>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</si>
  <si>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</si>
  <si>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</si>
  <si>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</si>
  <si>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</si>
  <si>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</si>
  <si>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</si>
  <si>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</si>
  <si>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</si>
  <si>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</si>
  <si>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</si>
  <si>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</si>
  <si>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</si>
  <si>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</si>
  <si>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</si>
  <si>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</si>
  <si>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</si>
  <si>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</si>
  <si>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</si>
  <si>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</si>
  <si>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</si>
  <si>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</si>
  <si>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</si>
  <si>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</si>
  <si>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</si>
  <si>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</si>
  <si>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</si>
  <si>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</si>
  <si>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</si>
  <si>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</si>
  <si>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</si>
  <si>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</si>
  <si>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</si>
  <si>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</si>
  <si>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</si>
  <si>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</si>
  <si>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</si>
  <si>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</si>
  <si>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</si>
  <si>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</si>
  <si>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</si>
  <si>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</si>
  <si>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</si>
  <si>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</si>
  <si>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</si>
  <si>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</si>
  <si>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</si>
  <si>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</si>
  <si>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</si>
  <si>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</si>
  <si>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</si>
  <si>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</si>
  <si>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</si>
  <si>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</si>
  <si>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</si>
  <si>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</si>
  <si>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</si>
  <si>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</si>
  <si>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</si>
  <si>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</si>
  <si>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</si>
  <si>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</si>
  <si>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</si>
  <si>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</si>
  <si>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</si>
  <si>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</si>
  <si>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</si>
  <si>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</si>
  <si>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</si>
  <si>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</si>
  <si>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</si>
  <si>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</si>
  <si>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</si>
  <si>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</si>
  <si>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</si>
  <si>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</si>
  <si>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</si>
  <si>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</si>
  <si>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</si>
  <si>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</si>
  <si>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</si>
  <si>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</si>
  <si>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</si>
  <si>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</si>
  <si>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</si>
  <si>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</si>
  <si>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</si>
  <si>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</si>
  <si>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</si>
  <si>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</si>
  <si>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</si>
  <si>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</si>
  <si>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</si>
  <si>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</si>
  <si>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</si>
  <si>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</si>
  <si>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</si>
  <si>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</si>
  <si>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</si>
  <si>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</si>
  <si>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</si>
  <si>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</si>
  <si>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</si>
  <si>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</si>
  <si>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</si>
  <si>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</si>
  <si>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</si>
  <si>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</si>
  <si>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</si>
  <si>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</si>
  <si>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</si>
  <si>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</si>
  <si>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</si>
  <si>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</si>
  <si>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</si>
  <si>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</si>
  <si>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</si>
  <si>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</si>
  <si>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</si>
  <si>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</si>
  <si>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</si>
  <si>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</si>
  <si>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</si>
  <si>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</si>
  <si>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</si>
  <si>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</si>
  <si>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</si>
  <si>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</si>
  <si>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</si>
  <si>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</si>
  <si>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</si>
  <si>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</si>
  <si>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</si>
  <si>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</si>
  <si>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</si>
  <si>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</si>
  <si>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</si>
  <si>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</si>
  <si>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</si>
  <si>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</si>
  <si>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</si>
  <si>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</si>
  <si>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</si>
  <si>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</si>
  <si>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</si>
  <si>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</si>
  <si>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</si>
  <si>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</si>
  <si>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</si>
  <si>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</si>
  <si>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</si>
  <si>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</si>
  <si>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</si>
  <si>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</si>
  <si>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</si>
  <si>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</si>
  <si>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</si>
  <si>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</si>
  <si>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</si>
  <si>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</si>
  <si>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</si>
  <si>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</si>
  <si>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</si>
  <si>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</si>
  <si>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</si>
  <si>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</si>
  <si>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</si>
  <si>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</si>
  <si>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</si>
  <si>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</si>
  <si>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</si>
  <si>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</si>
  <si>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</si>
  <si>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</si>
  <si>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</si>
  <si>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</si>
  <si>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</si>
  <si>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</si>
  <si>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</si>
  <si>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</si>
  <si>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</si>
  <si>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</si>
  <si>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</si>
  <si>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</si>
  <si>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</si>
  <si>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</si>
  <si>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</si>
  <si>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</si>
  <si>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</si>
  <si>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</si>
  <si>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</si>
  <si>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</si>
  <si>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</si>
  <si>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</si>
  <si>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</si>
  <si>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</si>
  <si>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</si>
  <si>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</si>
  <si>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</si>
  <si>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</si>
  <si>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</si>
  <si>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</si>
  <si>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</si>
  <si>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</si>
  <si>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</si>
  <si>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</si>
  <si>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</si>
  <si>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</si>
  <si>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</si>
  <si>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</si>
  <si>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</si>
  <si>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</si>
  <si>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</si>
  <si>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</si>
  <si>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</si>
  <si>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Sum of Sum of VIGENTE</t>
  </si>
  <si>
    <t>MINISTERIO DE HACIENDA</t>
  </si>
  <si>
    <t>02-CONSTRUCCIÓN DEL COMANDO NAVAL SUR, ARD, MUNICIPIO BARAHONA, PROVINCIA BARAHONA</t>
  </si>
  <si>
    <t>92-CONSTRUCCIÓN DEL CLUB DEPORTIVO LA FE, MUNICIPIO DAJABÓN</t>
  </si>
  <si>
    <t>01-CONSTRUCCIÓN DEL COMANDO NAVAL NORTE, ARD, LA ERMITA, MUNICIPIO GASPAR HERNÁNDEZ, PROVINCIA ESPAILLAT</t>
  </si>
  <si>
    <t>10-REMODELACIÓN CLUB DEPORTIVO GUSTAVO BEHALL, CENTRO HISTORICO DE PUERTO PLATA, MUNICIPIO PUERTO PLATA</t>
  </si>
  <si>
    <t>35-CONSTRUCCIÓN FUNERARIA INGENIO SANTA FE, MUNICIPIO SAN PEDRO DE MACORÍS, PROVINCIA SAN PEDRO DE MACORÍS</t>
  </si>
  <si>
    <t>En millones RD$</t>
  </si>
  <si>
    <t xml:space="preserve">      Ejecución 1ro de enero - 24 de octubre de 2025 (fecha de imputación)</t>
  </si>
  <si>
    <t>Ejecución 1ro de enero - 24 de octubre de 2025*</t>
  </si>
  <si>
    <t>Ejecución 1ro de enero -  27 de octubre de 2025 (fecha de registro)</t>
  </si>
  <si>
    <t>* Fecha de imputación al 24 de octubre de 2025 y fecha de registro al 27 de octubre de 2025. La fecha de imputación representa los gastos o ingresos en el momento de su ejecución, mientras que la fecha de registro representa el momento de su registro en el sistema, en la medida que se van regularizando los pagos.</t>
  </si>
  <si>
    <t>Row Labels</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</si>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</sst>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0">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176" fontId="51" fillId="0" borderId="0" xfId="0" applyNumberFormat="1" applyFont="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0" fontId="56" fillId="0" borderId="0" xfId="0" applyFont="1" applyAlignment="1">
      <alignment vertical="center"/>
    </xf>
    <xf numFmtId="176" fontId="50" fillId="4" borderId="0" xfId="856" applyNumberFormat="1" applyFont="1" applyFill="1" applyBorder="1" applyAlignment="1">
      <alignment horizontal="right" vertical="center" wrapText="1"/>
    </xf>
    <xf numFmtId="0" fontId="52" fillId="3" borderId="30" xfId="915" applyFont="1" applyFill="1" applyBorder="1" applyAlignment="1">
      <alignment horizontal="left" vertical="center"/>
    </xf>
    <xf numFmtId="176" fontId="53" fillId="3" borderId="30" xfId="856" applyNumberFormat="1" applyFont="1" applyFill="1" applyBorder="1" applyAlignment="1">
      <alignment horizontal="right" vertical="center" wrapText="1"/>
    </xf>
    <xf numFmtId="0" fontId="62" fillId="0" borderId="0" xfId="0" applyFont="1"/>
    <xf numFmtId="0" fontId="62" fillId="0" borderId="0" xfId="0" applyFont="1" applyAlignment="1">
      <alignment horizontal="left"/>
    </xf>
    <xf numFmtId="176" fontId="62" fillId="0" borderId="0" xfId="0" applyNumberFormat="1" applyFont="1"/>
    <xf numFmtId="0" fontId="62" fillId="0" borderId="0" xfId="0" applyFont="1" applyAlignment="1">
      <alignment horizontal="left" indent="1"/>
    </xf>
    <xf numFmtId="0" fontId="62" fillId="0" borderId="0" xfId="0" applyFont="1" applyAlignment="1">
      <alignment horizontal="left" indent="2"/>
    </xf>
    <xf numFmtId="0" fontId="62" fillId="0" borderId="0" xfId="0" applyFont="1" applyAlignment="1">
      <alignment horizontal="left" indent="3"/>
    </xf>
    <xf numFmtId="0" fontId="62" fillId="0" borderId="0" xfId="0" pivotButton="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97938" y="8374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5012" y="857464"/>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551130</xdr:colOff>
      <xdr:row>7</xdr:row>
      <xdr:rowOff>55518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1241022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1965793</xdr:colOff>
      <xdr:row>7</xdr:row>
      <xdr:rowOff>17967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363530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1083503</xdr:colOff>
      <xdr:row>7</xdr:row>
      <xdr:rowOff>169545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1125856</xdr:colOff>
      <xdr:row>3</xdr:row>
      <xdr:rowOff>112396</xdr:rowOff>
    </xdr:from>
    <xdr:to>
      <xdr:col>5</xdr:col>
      <xdr:colOff>1386841</xdr:colOff>
      <xdr:row>7</xdr:row>
      <xdr:rowOff>170782</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898506" y="922021"/>
          <a:ext cx="1722120" cy="936591"/>
        </a:xfrm>
        <a:prstGeom prst="rect">
          <a:avLst/>
        </a:prstGeom>
      </xdr:spPr>
    </xdr:pic>
    <xdr:clientData/>
  </xdr:twoCellAnchor>
  <xdr:twoCellAnchor editAs="oneCell">
    <xdr:from>
      <xdr:col>1</xdr:col>
      <xdr:colOff>150495</xdr:colOff>
      <xdr:row>3</xdr:row>
      <xdr:rowOff>0</xdr:rowOff>
    </xdr:from>
    <xdr:to>
      <xdr:col>2</xdr:col>
      <xdr:colOff>1507689</xdr:colOff>
      <xdr:row>7</xdr:row>
      <xdr:rowOff>191322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070" y="809625"/>
          <a:ext cx="1985844" cy="1058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95250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1006420</xdr:colOff>
      <xdr:row>7</xdr:row>
      <xdr:rowOff>20955</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2151281</xdr:colOff>
      <xdr:row>7</xdr:row>
      <xdr:rowOff>97155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323850</xdr:colOff>
      <xdr:row>12</xdr:row>
      <xdr:rowOff>59055</xdr:rowOff>
    </xdr:to>
    <xdr:pic>
      <xdr:nvPicPr>
        <xdr:cNvPr id="4" name="Imagen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958.44010821759" createdVersion="8" refreshedVersion="8" minRefreshableVersion="3" recordCount="10097" xr:uid="{50DBC17C-C1BC-48C3-A482-5D14A738F013}">
  <cacheSource type="worksheet">
    <worksheetSource ref="A1:U10098"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4">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40"/>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0" maxValue="89154118873.349991"/>
    </cacheField>
    <cacheField name="Suma de DEVENGADO" numFmtId="0">
      <sharedItems containsSemiMixedTypes="0" containsString="0" containsNumber="1" minValue="0" maxValue="69847216187.85005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7">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317708528"/>
    <n v="111092379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22200000"/>
    <n v="10183333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31226000"/>
    <n v="2602166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3000000"/>
    <n v="2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410945786"/>
    <n v="337321473"/>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8690000"/>
    <n v="3140834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53000000"/>
    <n v="44166670"/>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34076000"/>
    <n v="28396670"/>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6700000"/>
    <n v="5583330"/>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38587374"/>
    <n v="29406130"/>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107650000"/>
    <n v="8970834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42600000"/>
    <n v="37416670"/>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74175000"/>
    <n v="4075623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55000000"/>
    <n v="39306241"/>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10600000"/>
    <n v="8766657"/>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3100000"/>
    <n v="2083330"/>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9200000"/>
    <n v="7500010"/>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600000"/>
    <n v="5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4050000"/>
    <n v="320834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3525000"/>
    <n v="252140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41095436"/>
    <n v="33995628"/>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3700000"/>
    <n v="1058335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2139712301"/>
    <n v="1792514022.6099999"/>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27424355"/>
    <n v="114349329.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220723990"/>
    <n v="200186656.67000002"/>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432302000"/>
    <n v="423302000.00000006"/>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592089113"/>
    <n v="499242331.02999997"/>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69594859"/>
    <n v="65552675.759999998"/>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85365938"/>
    <n v="161827759.3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218000000"/>
    <n v="168364173.23000005"/>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9197060"/>
    <n v="1917250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45620855"/>
    <n v="35901306.79999999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333125468"/>
    <n v="227569423.51000002"/>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64218202"/>
    <n v="50804685.180000007"/>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200804543"/>
    <n v="188682500.5"/>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68000000"/>
    <n v="67206076.909999996"/>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2300000"/>
    <n v="1732972.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0823000"/>
    <n v="9086163.5999999996"/>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0000000"/>
    <n v="529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0600000"/>
    <n v="8319163.4199999999"/>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330747"/>
    <n v="1266737.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116324750"/>
    <n v="96761971"/>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5600000"/>
    <n v="22472652.79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562297947"/>
    <n v="411057444.8099999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7723000"/>
    <n v="13940988.01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1800000"/>
    <n v="1199702.1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39627000.450000003"/>
    <n v="24289953.33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74478536"/>
    <n v="62041603.83999998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9068000"/>
    <n v="8391951.409999996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2000000"/>
    <n v="433881.3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2839800"/>
    <n v="2520229.45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35422000"/>
    <n v="30401077.23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6833000"/>
    <n v="11141049.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17800000"/>
    <n v="940701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55419232"/>
    <n v="5571070.710000000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25522791.550000001"/>
    <n v="754557.6999999997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3850000"/>
    <n v="2079360.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1640000"/>
    <n v="1107808.64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7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2400000"/>
    <n v="1151241.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65000"/>
    <n v="153566.93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405000"/>
    <n v="53944.2399999999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3765000"/>
    <n v="2779073.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16970200"/>
    <n v="10363967.41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718377480.4399998"/>
    <n v="1301850079.94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613882695.10000002"/>
    <n v="278458145.9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232194604.65999997"/>
    <n v="190877518.76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27872397.84"/>
    <n v="20643167.05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27106243"/>
    <n v="15915164.4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6500000"/>
    <n v="15277435.95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1925000"/>
    <n v="1325250.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76601259"/>
    <n v="18629621.37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28615694.399999999"/>
    <n v="23328123.3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14999466"/>
    <n v="7390810.310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6346121.939999998"/>
    <n v="30309343.81999998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129249.7000000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39517358.759999998"/>
    <n v="27418168.00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5254000"/>
    <n v="2425040.20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2295200"/>
    <n v="613279.060000000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2593748.7999999998"/>
    <n v="2080670.2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3170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331014"/>
    <n v="166868.849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26237238.719999999"/>
    <n v="19540153.82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11336992.4"/>
    <n v="8930274.8999999948"/>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5747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blank)"/>
    <s v="99 - MULTIPROVINCIAL"/>
    <n v="0"/>
    <n v="44748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113330.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614229.69999999995"/>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19900.2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2001638.15"/>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361957796.75999999"/>
    <n v="275254824.39999998"/>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87362636.580000013"/>
    <n v="49942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50535880.219999991"/>
    <n v="41917100.079999968"/>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275001"/>
    <n v="12647806.28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1501798.960000001"/>
    <n v="7143088.5899999999"/>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654860"/>
    <n v="2831808.2"/>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1547000"/>
    <n v="6571879.970000000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8852993.940000001"/>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10464593.800000001"/>
    <n v="9598706.9799999986"/>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4075000"/>
    <n v="1525959.54"/>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60636367"/>
    <n v="31219618.87999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7351137.8999999994"/>
    <n v="271501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1712431.1"/>
    <n v="1226210.8199999998"/>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1595422.02"/>
    <n v="6554084.96"/>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2139510.2599999998"/>
    <n v="565347.50000000012"/>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1570260"/>
    <n v="132301.01"/>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1160843.5"/>
    <n v="1025645.24"/>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9500967.16"/>
    <n v="6484671.490000001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8449097.8599999994"/>
    <n v="6278912.0200000014"/>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526437063.88"/>
    <n v="386371875.16999996"/>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12084669.12"/>
    <n v="78649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71110199.960000008"/>
    <n v="57500548.539999992"/>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68181954"/>
    <n v="53197445.040000007"/>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8945119"/>
    <n v="6906732.580000001"/>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16366560"/>
    <n v="10463731.059999999"/>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1232500"/>
    <n v="562167.43999999994"/>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3890883"/>
    <n v="10595753.30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3516000"/>
    <n v="11879382.73"/>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4991224.57"/>
    <n v="5545602.5899999999"/>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36124063.560000002"/>
    <n v="21286345.369999997"/>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765500"/>
    <n v="6771900.0099999998"/>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5236950"/>
    <n v="1762512.9599999997"/>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1902681"/>
    <n v="731659"/>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2971150"/>
    <n v="1288996.9599999997"/>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26719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1728800"/>
    <n v="583728.80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3741958"/>
    <n v="960655.89999999991"/>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19301331"/>
    <n v="9235896.6899999995"/>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26117059"/>
    <n v="10455807.390000002"/>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37153362.449999996"/>
    <n v="27566180.71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38024152.18"/>
    <n v="32729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7945694"/>
    <n v="3240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16177580"/>
    <n v="4432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5186536.6100000003"/>
    <n v="4203125.7499999991"/>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6394789.2400000002"/>
    <n v="4963675.9799999995"/>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710299"/>
    <n v="11664454.2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33652188.269999996"/>
    <n v="21529905.75"/>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544100"/>
    <n v="24410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5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80000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1208316.01"/>
    <n v="79921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191160"/>
    <n v="8496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6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94800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2180000.0300000003"/>
    <n v="12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530593.98"/>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71720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116500"/>
    <n v="8850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1013392"/>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332866.42"/>
    <n v="200305"/>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240333.60000000009"/>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9550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47499.999999999993"/>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25 - SANTIAGO"/>
    <n v="0"/>
    <n v="128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1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36710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2873785"/>
    <n v="194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1412676.27"/>
    <n v="227833.52"/>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391116.1399999997"/>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blank)"/>
    <s v="25 - SANTIAGO"/>
    <n v="0"/>
    <n v="24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blank)"/>
    <s v="32 - SANTO DOMINGO"/>
    <n v="0"/>
    <n v="31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25 - SANTIAGO"/>
    <n v="0"/>
    <n v="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32 - SANTO DOMINGO"/>
    <n v="0"/>
    <n v="1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5542500"/>
    <n v="33925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12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358299717.08000004"/>
    <n v="228170948.5500000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17103.9800000004"/>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85763048.099999994"/>
    <n v="6530242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51866680"/>
    <n v="32534721.56000001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9770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6012926"/>
    <n v="11142329.2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4100000"/>
    <n v="232367.0000000000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10455493.6"/>
    <n v="7505892.329999999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500000"/>
    <n v="2155143.6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36743618"/>
    <n v="22826884.21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36637845"/>
    <n v="22979342.1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1357200"/>
    <n v="5695311.66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03312746.40000001"/>
    <n v="45936637.41999999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24880000.359999999"/>
    <n v="14397137.86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2963870"/>
    <n v="1561975.7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1645550"/>
    <n v="771681.3500000000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054000"/>
    <n v="202528.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900000"/>
    <n v="331338.3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111580"/>
    <n v="377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23855000"/>
    <n v="13853270.11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5803622"/>
    <n v="9679105.730000002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1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600000"/>
    <n v="485200.4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1700000"/>
    <n v="717621.17"/>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885000"/>
    <n v="94409.2"/>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blank)"/>
    <s v="99 - MULTIPROVINCIAL"/>
    <n v="0"/>
    <n v="746231"/>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15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096849"/>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727602891.08000004"/>
    <n v="537275634.3099998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136531271.92000002"/>
    <n v="110915854.68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97556846"/>
    <n v="78454807.17000003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111244154"/>
    <n v="90105147.50999996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23265377.229999997"/>
    <n v="14347472.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237260856"/>
    <n v="199855600.86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228123900"/>
    <n v="191491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87559413.689999998"/>
    <n v="48152224.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99777971.359999999"/>
    <n v="80726492.9199999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78645252.060000002"/>
    <n v="27831587.0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444844868.83000004"/>
    <n v="259718110.72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76427222.129999995"/>
    <n v="43075694.73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74548823.019999996"/>
    <n v="72647004.77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7227529.0099999998"/>
    <n v="3348402.19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8350071.5199999996"/>
    <n v="2932248.5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147690298.05000001"/>
    <n v="145476438.00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8820000"/>
    <n v="24552439.80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37013407.659999996"/>
    <n v="30281652.34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134726907.75999999"/>
    <n v="106582221.72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263309411.19999969"/>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413388896.24000007"/>
    <n v="244895778.91"/>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32937054"/>
    <n v="22666550.300000001"/>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5300000"/>
    <n v="4047874.99"/>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3737947"/>
    <n v="3330543.9800000009"/>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9550000"/>
    <n v="7211718.9600000009"/>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100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318427.5"/>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373284.24"/>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2427500"/>
    <n v="99084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405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5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1089215.76"/>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323460258.98999995"/>
    <n v="243718354.90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57451235.010000005"/>
    <n v="52441823.01999998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38938193"/>
    <n v="32192808.109999988"/>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6560000"/>
    <n v="19213817.020000003"/>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6350000"/>
    <n v="676596.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5420000"/>
    <n v="1334362.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77309000"/>
    <n v="124958744.05999999"/>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30500000"/>
    <n v="29451618.8700000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31070000"/>
    <n v="6441681.8399999989"/>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4100000"/>
    <n v="49494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22160000"/>
    <n v="7492304.4900000002"/>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3572074135"/>
    <n v="2140885524.13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4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37600000"/>
    <n v="11032161.469999999"/>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92321006"/>
    <n v="65374887.620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357909040"/>
    <n v="275265785.63000011"/>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49463978"/>
    <n v="248979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36690374"/>
    <n v="30020779.660000019"/>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0353156"/>
    <n v="6634418.129999999"/>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140642"/>
    <n v="656396.24"/>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160000"/>
    <n v="133742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27399329"/>
    <n v="22323260.68000000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7116644.3499999996"/>
    <n v="4557603.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32335911"/>
    <n v="17465011.060000002"/>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2301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2395967.440000005"/>
    <n v="9360902.609999999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138127"/>
    <n v="15762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982663"/>
    <n v="420623.98"/>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1349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72779176.719999999"/>
    <n v="7218630.6200000001"/>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49110.359999999"/>
    <n v="15168696.27"/>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152024932.95999998"/>
    <n v="69410452.200000003"/>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868767899.55999994"/>
    <n v="642236249.4400001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507051900.44"/>
    <n v="431905274.56999999"/>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18550000"/>
    <n v="97022574.550000012"/>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87171000"/>
    <n v="170019512.22000006"/>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33900000"/>
    <n v="15857044.789999999"/>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18000000"/>
    <n v="6987167.40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46000"/>
    <n v="1286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22435000"/>
    <n v="10506073.02"/>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174355000"/>
    <n v="105385363.77999999"/>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43620000"/>
    <n v="143209469.03"/>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0931965"/>
    <n v="5195643.21"/>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179290000"/>
    <n v="59247258.60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67355000"/>
    <n v="51822024.009999998"/>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30045000"/>
    <n v="23589495.27"/>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4618000"/>
    <n v="3531232.0700000003"/>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21460000"/>
    <n v="169193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3105000"/>
    <n v="1399821.8499999999"/>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3520000"/>
    <n v="3227588.3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2479173"/>
    <n v="79581.710000000006"/>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73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2550000"/>
    <n v="1903055.0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338000"/>
    <n v="206933.63"/>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5895000"/>
    <n v="5735357.9199999999"/>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1025000"/>
    <n v="415656.59"/>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50010000"/>
    <n v="29940520.07000000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912000"/>
    <n v="774688.3500000000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5755000"/>
    <n v="9249515.0599999968"/>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9011191"/>
    <n v="19522379.44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49469758"/>
    <n v="37529111.78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795000"/>
    <n v="232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7273420"/>
    <n v="5529711.24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2607645"/>
    <n v="2026372.6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4995164.5299999993"/>
    <n v="4282082.4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12055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3919758.57"/>
    <n v="207488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200000"/>
    <n v="9346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71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650000"/>
    <n v="90553.530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91324"/>
    <n v="223522.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5662348.7799999993"/>
    <n v="3498513.6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4776298.2300000004"/>
    <n v="2557468.6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37197368"/>
    <n v="87705142.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3144214"/>
    <n v="9037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7245742"/>
    <n v="12835696.92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8434000"/>
    <n v="6460076.480000002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67964"/>
    <n v="75868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65736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50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31792000"/>
    <n v="4496355.98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92.69"/>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2233937.5399999991"/>
    <n v="1082270.31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4979436.620000001"/>
    <n v="5055205.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22708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789398"/>
    <n v="531230.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20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736600"/>
    <n v="455626.8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2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752000"/>
    <n v="583934.7999999999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473670"/>
    <n v="439978.3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6658400"/>
    <n v="37084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3317241.2"/>
    <n v="1850357.05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49870808.049999997"/>
    <n v="34445453.28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17956572.949999999"/>
    <n v="1106637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7278851"/>
    <n v="5152504.789999999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6360000"/>
    <n v="5337814.8699999992"/>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100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165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1220000"/>
    <n v="5763989.7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9967809"/>
    <n v="457001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310000"/>
    <n v="152360.29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900000"/>
    <n v="244968"/>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3984000"/>
    <n v="339443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11535600"/>
    <n v="4250264.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2252770383"/>
    <n v="1710313997.919999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273002358.02999997"/>
    <n v="231393344.75"/>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4305641.97"/>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92777201"/>
    <n v="240213986.34999999"/>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184982137.43000001"/>
    <n v="116923067.91"/>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21300000"/>
    <n v="8454494.579999998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62450000"/>
    <n v="44299012.469999976"/>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5186603.91"/>
    <n v="4892567.3499999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85741872.769999996"/>
    <n v="26463708.5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61100000"/>
    <n v="36775441.760000005"/>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29918200"/>
    <n v="10878019.51000000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113953758.98999998"/>
    <n v="70773280.64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8296979.84"/>
    <n v="4323799.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984000"/>
    <n v="388240.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72486931.799999997"/>
    <n v="14304168.63000000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118000"/>
    <n v="615695.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958082"/>
    <n v="21520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3350053.09"/>
    <n v="1687045.0699999998"/>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2443000"/>
    <n v="1259216.99"/>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5473969.04"/>
    <n v="2583587.4200000004"/>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74505891.020000011"/>
    <n v="56401340.270000003"/>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44472678.630000003"/>
    <n v="18474351.0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45703000"/>
    <n v="29326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7462000"/>
    <n v="2945872.350000000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39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6295198"/>
    <n v="4453242.590000000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104205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2100000"/>
    <n v="1203403.6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3226341.71"/>
    <n v="88732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2483961.7999999998"/>
    <n v="170061.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2450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37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blank)"/>
    <s v="99 - MULTIPROVINCIAL"/>
    <n v="0"/>
    <n v="42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17578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79342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82412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5300000"/>
    <n v="87374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2387000"/>
    <n v="141147.75"/>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6400000"/>
    <n v="2355834"/>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7075770.4900000002"/>
    <n v="2256746.5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4221297"/>
    <n v="3069558.4"/>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302708.73000000004"/>
    <n v="254333.0300000000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272352.58"/>
    <n v="2137794.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300097333"/>
    <n v="190116084.27000001"/>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59995666"/>
    <n v="53011447.189999998"/>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2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9958275"/>
    <n v="28283963.859999999"/>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45085000"/>
    <n v="37901590.049999997"/>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2188900"/>
    <n v="166666.7000000000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6933667"/>
    <n v="2529464"/>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567200"/>
    <n v="1004137"/>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9342459"/>
    <n v="13599248.789999999"/>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100000"/>
    <n v="5622908.640000000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9271837"/>
    <n v="7315120.330000001"/>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2969267"/>
    <n v="3082089.11"/>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4756600"/>
    <n v="2865789.9900000007"/>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1444500"/>
    <n v="1056717.589999999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81804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0543000"/>
    <n v="6405905.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5398362"/>
    <n v="2965722.0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76335000"/>
    <n v="124504036.8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33685000"/>
    <n v="25383416.69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28891685"/>
    <n v="18471870.15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1594000"/>
    <n v="5535845.87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8215360"/>
    <n v="5165347.56000000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3147556"/>
    <n v="3282897.97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177990"/>
    <n v="1319450.5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22130084"/>
    <n v="1461668.25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3000000"/>
    <n v="2141959.77000000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3860000"/>
    <n v="132581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29193172"/>
    <n v="16823903.1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30763120"/>
    <n v="10331187.4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914700"/>
    <n v="465717.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45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496000"/>
    <n v="312892.78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74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45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7103600"/>
    <n v="303130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8177450"/>
    <n v="6304424.6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366493878"/>
    <n v="261321716.84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59857968"/>
    <n v="5615641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51296151"/>
    <n v="39376242.80000001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8202984"/>
    <n v="6392339.46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17318000"/>
    <n v="11342195.18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34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23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9796000"/>
    <n v="4999517.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7074950"/>
    <n v="439972.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649378"/>
    <n v="444874.1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27890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22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6840000"/>
    <n v="957815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3680000"/>
    <n v="1279488.880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756433065"/>
    <n v="565606657.38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142536845"/>
    <n v="82241871.21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690000"/>
    <n v="101157.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02409718"/>
    <n v="83387897.15999998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7776800"/>
    <n v="9621122.54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7638000"/>
    <n v="11494868.3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39500000"/>
    <n v="33840691.65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2168299.1"/>
    <n v="18672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28815744"/>
    <n v="22278535.61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1260000"/>
    <n v="196990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5060000"/>
    <n v="6719046.540000001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125680324"/>
    <n v="51748237.03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10400000"/>
    <n v="2400312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54912673"/>
    <n v="40537050.36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3492100"/>
    <n v="1864298.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050000"/>
    <n v="402300.3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10560236.9"/>
    <n v="3739596.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000000"/>
    <n v="1416884.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10850000"/>
    <n v="793488.2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30790000"/>
    <n v="23803428.02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67932000"/>
    <n v="25378771.54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2739563.010000005"/>
    <n v="26294509.1099999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23478213.619999997"/>
    <n v="13104768.12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2781550.93"/>
    <n v="8506961.34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14501978.949999999"/>
    <n v="11177682.0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0654426.809999999"/>
    <n v="14060370.2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16419087.26"/>
    <n v="7179778.50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3533561.819999998"/>
    <n v="9574116.250000001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2408364.65"/>
    <n v="9030496.399999996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7319375.420000002"/>
    <n v="6700238.10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80576204.670000002"/>
    <n v="50805626.41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478217332.75"/>
    <n v="358516429.6999999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5411087.04"/>
    <n v="2794192.80000000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1840110.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1967673.29"/>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669210.36"/>
    <n v="1489834.430000000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086277.45"/>
    <n v="1049871.79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6714023.0800000001"/>
    <n v="4487933.1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80277317.870000005"/>
    <n v="39949197.31000001"/>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6703640.2399999984"/>
    <n v="3882196.26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2739170.13"/>
    <n v="1978177.72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787694.89"/>
    <n v="1296939.47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2080873.5499999998"/>
    <n v="1708029.8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2932655.56"/>
    <n v="2126017.1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2823967.4"/>
    <n v="1097788.27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761337.29"/>
    <n v="1448202.53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734327.1"/>
    <n v="1363793.88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2951082.97"/>
    <n v="1024466.42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0747062.119999999"/>
    <n v="7747616.989999998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66958664.969999991"/>
    <n v="54275680.050000042"/>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0895132.09"/>
    <n v="13689678.350000001"/>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3530000"/>
    <n v="2290507.4699999997"/>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5864011.9000000004"/>
    <n v="3085093.6900000004"/>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121179.1000000001"/>
    <n v="601456.30000000005"/>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19219784"/>
    <n v="11116695.18999999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10600000"/>
    <n v="8939549.370000001"/>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8218083"/>
    <n v="4017500.7600000002"/>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56412911"/>
    <n v="4514112.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7499176"/>
    <n v="5932744.370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33345118.329999998"/>
    <n v="17758305.87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14545440"/>
    <n v="14145880.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10312344"/>
    <n v="6546766.8799999999"/>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8007300"/>
    <n v="4038536.7699999996"/>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14300090.73"/>
    <n v="10773696.72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2200000"/>
    <n v="10780589.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237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1593024"/>
    <n v="758714.87"/>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6367200"/>
    <n v="6111190.570000000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1327200"/>
    <n v="2867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1327200"/>
    <n v="225006.3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3117338.84"/>
    <n v="1137673.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2000000"/>
    <n v="1488090.81"/>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10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25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4290000"/>
    <n v="330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5625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599461.74"/>
    <n v="499500.36"/>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3510000"/>
    <n v="270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95396"/>
    <n v="41283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750000"/>
    <n v="282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66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07253.68"/>
    <n v="425639.870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54500733.000000007"/>
    <n v="40492222.75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8960500"/>
    <n v="4080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7380384.5800000001"/>
    <n v="6063812.489999998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3756000"/>
    <n v="2775911.13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154985.16"/>
    <n v="2215804.28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252101.45"/>
    <n v="865902.9000000001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21247308.350000001"/>
    <n v="1302350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5880510.5300000003"/>
    <n v="4561360.31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688760"/>
    <n v="227668.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4728640"/>
    <n v="1764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10936283.6"/>
    <n v="9314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852000"/>
    <n v="4281802.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94942"/>
    <n v="143326.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300806.99"/>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4250000"/>
    <n v="33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424766.52"/>
    <n v="475583.9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292710763"/>
    <n v="210910361.92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6065098"/>
    <n v="45987178.29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40800835"/>
    <n v="31809585.53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7067231"/>
    <n v="12535654.33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3370501"/>
    <n v="1075912.60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25617600"/>
    <n v="19097550.64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1200000"/>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27610518.640000001"/>
    <n v="11820746.76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1487056"/>
    <n v="3154343.47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9983775.5999999996"/>
    <n v="5393145.58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82879077.400000006"/>
    <n v="42862776.9499999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24678974"/>
    <n v="8271238.390000000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169365"/>
    <n v="107004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4207945"/>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114579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50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75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04190"/>
    <n v="185320.4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2172117"/>
    <n v="10958380.2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11047320"/>
    <n v="6251382.269999998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27302669"/>
    <n v="96848704.88999997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2493257"/>
    <n v="18965650.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7108510"/>
    <n v="13759072.11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0955400"/>
    <n v="16794470.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blank)"/>
    <s v="99 - MULTIPROVINCIAL"/>
    <n v="0"/>
    <n v="252888"/>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032800"/>
    <n v="52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8"/>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01743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2620100"/>
    <n v="11446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2262540"/>
    <n v="980312.1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1208992"/>
    <n v="674344.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52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981399"/>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29417"/>
    <n v="15102.1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5760846"/>
    <n v="3479265.3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3109396"/>
    <n v="1594619.30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219558"/>
    <n v="164563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326181"/>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394669"/>
    <n v="177160.77000000002"/>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629984473"/>
    <n v="481336541.65999997"/>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134149067"/>
    <n v="106894698.19000001"/>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81791596"/>
    <n v="71806298.32999999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43672000"/>
    <n v="32397778.869999994"/>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702700"/>
    <n v="1412267.7900000005"/>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6000000"/>
    <n v="12471776.45000000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345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43668000"/>
    <n v="22624880.080000002"/>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9500000"/>
    <n v="430354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22784181.550000001"/>
    <n v="3518986.94999999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18765300"/>
    <n v="4294573.42"/>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blank)"/>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664208276.3400002"/>
    <n v="984004149.2999995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575564553"/>
    <n v="569435428.02999985"/>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33789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5601000"/>
    <n v="2246222.400000000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98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2667808.5499999998"/>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4870915"/>
    <n v="1006480.4299999999"/>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18772756"/>
    <n v="47987664.899999999"/>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75292867.439999998"/>
    <n v="39590334.559999987"/>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142865600"/>
    <n v="3403971.0799999996"/>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27879433.88"/>
    <n v="98604758.619999975"/>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6243384"/>
    <n v="22478011.290000003"/>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6173102.879999999"/>
    <n v="13364516.419999994"/>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8514000"/>
    <n v="7180362.9199999999"/>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402360"/>
    <n v="210329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4500000"/>
    <n v="3366195.36"/>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540000"/>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6770936"/>
    <n v="4209978.2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404000"/>
    <n v="2480303.29"/>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0151179"/>
    <n v="416053.76000000001"/>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6854398.8200000003"/>
    <n v="2053264.4"/>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2782882"/>
    <n v="1816688.940000000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2854252.8"/>
    <n v="1695412.85"/>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3038951.4800000004"/>
    <n v="2425822.9299999997"/>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523205.19999999995"/>
    <n v="35900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3142421"/>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218079"/>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96925.16000000015"/>
    <n v="363632.82999999996"/>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5090067"/>
    <n v="12068920.43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7395298.7800000003"/>
    <n v="6143613.2200000007"/>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132728433"/>
    <n v="99666927.920000046"/>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20735914"/>
    <n v="992965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8355416"/>
    <n v="15003545.350000003"/>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8846928"/>
    <n v="6674552.4000000004"/>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3600000"/>
    <n v="22912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5561228"/>
    <n v="4104725.0200000005"/>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642024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171952"/>
    <n v="16708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1152250"/>
    <n v="1024895.9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35498"/>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374653"/>
    <n v="277440.04000000004"/>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2278540"/>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505670"/>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16431800"/>
    <n v="12289672.140000001"/>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981900"/>
    <n v="1760557.14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7551600"/>
    <n v="11777674.19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817956"/>
    <n v="1409839.1800000002"/>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2212011"/>
    <n v="1629657.590000000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399817.72"/>
    <n v="1051943.7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18789305.079999998"/>
    <n v="12632471.4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000000"/>
    <n v="68404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8474678.7799999993"/>
    <n v="6233668.0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1650000"/>
    <n v="858934.01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329815"/>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960000"/>
    <n v="340146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2597185"/>
    <n v="1606496.2500000002"/>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1403571"/>
    <n v="1047957.92"/>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3112614"/>
    <n v="20974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593906.48"/>
    <n v="469923.3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1205000"/>
    <n v="8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893736.93999999971"/>
    <n v="281940.8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31211390.830000002"/>
    <n v="23454391.1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9544295.1699999999"/>
    <n v="6102055.54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4301998"/>
    <n v="3473319.780000000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2258000"/>
    <n v="1797169.01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635000"/>
    <n v="439543.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880992.8"/>
    <n v="1509244.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1184068"/>
    <n v="793881.1300000001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10715534"/>
    <n v="8705210.539999999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5708000"/>
    <n v="3682977.3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2834421"/>
    <n v="1852566.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4813923.199999999"/>
    <n v="11376625.2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360000"/>
    <n v="679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150000"/>
    <n v="119802.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88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200000"/>
    <n v="1982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3084000"/>
    <n v="1799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2249260"/>
    <n v="183230.5"/>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143472333"/>
    <n v="82295599.29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76842600"/>
    <n v="43067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8942818"/>
    <n v="12160942.18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7115630"/>
    <n v="5158383.209999998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879000"/>
    <n v="507551.7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15205480"/>
    <n v="65696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88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9941000"/>
    <n v="4324424.779999999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1156285"/>
    <n v="6566751.880000000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1496231"/>
    <n v="5950286.12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5535000"/>
    <n v="2485297.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20912500"/>
    <n v="11724214.86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3569000"/>
    <n v="1778561.28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5266000"/>
    <n v="2458606.78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759000"/>
    <n v="556003.5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640474"/>
    <n v="233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0380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280000"/>
    <n v="17398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16592920"/>
    <n v="1060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7782333"/>
    <n v="5968770.85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109758886"/>
    <n v="76713763.64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32629231"/>
    <n v="18447957.36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5527032"/>
    <n v="11592195.56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6979700"/>
    <n v="4367158.2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292228770.27999997"/>
    <n v="72192236.3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400000"/>
    <n v="1671985.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250000"/>
    <n v="101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5706355.7199999997"/>
    <n v="3942379.1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6066237.3099999987"/>
    <n v="4917696.289999999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315780.86"/>
    <n v="1152182.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822844.830000001"/>
    <n v="2184395.94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0052251"/>
    <n v="3828623.8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635342.85"/>
    <n v="454546.1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68198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189494.11"/>
    <n v="110939.340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13659.33"/>
    <n v="13659.3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396128.56"/>
    <n v="151128.5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1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7350040"/>
    <n v="4425455.86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1903482.15"/>
    <n v="113494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83946211.78000003"/>
    <n v="216839880.06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60160814.219999999"/>
    <n v="56955072.02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7999772"/>
    <n v="31484837.55000001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20145600"/>
    <n v="14601992.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3705499500"/>
    <n v="2699999999.91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6216915"/>
    <n v="4607508.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1000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0658201"/>
    <n v="4540540.38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5730000"/>
    <n v="14126851.14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6538289"/>
    <n v="4490220.3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3181373"/>
    <n v="5520063.66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7300000"/>
    <n v="2256743.1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793450"/>
    <n v="455879.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339563"/>
    <n v="6466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759130"/>
    <n v="490727.1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684400"/>
    <n v="431043.069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88950"/>
    <n v="30368.8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169370"/>
    <n v="4556672.3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9290033"/>
    <n v="1457743.6900000004"/>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87298000"/>
    <n v="134207345.08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59574000"/>
    <n v="3516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22114049"/>
    <n v="18440436.75999999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12398708"/>
    <n v="11964381.63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29849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8913500"/>
    <n v="17166916.74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800000"/>
    <n v="281249.5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38077577"/>
    <n v="32484553.5899999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33134000"/>
    <n v="31779424.01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5023728.379999999"/>
    <n v="17927044.87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2733000"/>
    <n v="4637938.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25498750"/>
    <n v="15820437.3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758031"/>
    <n v="639805.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32136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492000"/>
    <n v="208226.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16996500"/>
    <n v="16666666.34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22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56804584"/>
    <n v="50421460.18000000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28111377"/>
    <n v="25394328.900000006"/>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12298000"/>
    <n v="8989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2880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1887993"/>
    <n v="1375072.95"/>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2086500"/>
    <n v="663084.30000000005"/>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5883000"/>
    <n v="3776593.2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434000"/>
    <n v="126913.52"/>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56873427"/>
    <n v="17500882.12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2066981502"/>
    <n v="1357967153.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125037600"/>
    <n v="93777858.57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66855990"/>
    <n v="62857928.98000001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6093356"/>
    <n v="3805564.83"/>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7248515.48"/>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1240511.99"/>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8456678.5"/>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808860.49999999907"/>
    <n v="808860.4999999998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65436244"/>
    <n v="4924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39708902.679999992"/>
    <n v="18563566.75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728754485"/>
    <n v="642307240.05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03103217"/>
    <n v="191620392.0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44430234.640000001"/>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98565714"/>
    <n v="82098709.29999996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3693600"/>
    <n v="692027.6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100624217.16"/>
    <n v="100308693.9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267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7100000"/>
    <n v="204576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57305880"/>
    <n v="20459735.95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8813068"/>
    <n v="16403765.55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145074422"/>
    <n v="100422256.2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726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40453646"/>
    <n v="140453644.51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66975291"/>
    <n v="46913481.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61389488.330000006"/>
    <n v="16285153.15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3512120"/>
    <n v="15006934.81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32695129.34"/>
    <n v="17267211.04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62542195"/>
    <n v="26063027.2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02952105"/>
    <n v="49920371.1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4998405"/>
    <n v="2497763.4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4874790"/>
    <n v="2301446.4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8655979"/>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10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1974223"/>
    <n v="1116048.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989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42011680"/>
    <n v="31048985.37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64845611"/>
    <n v="21579001.15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5384500"/>
    <n v="5683912.9299999997"/>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blank)"/>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063006349"/>
    <n v="768732033.3200001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41104765"/>
    <n v="62827128.350000001"/>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882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175129261"/>
    <n v="116164860.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55109093"/>
    <n v="34014669.29000001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10322554.03"/>
    <n v="59814986.88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4060752"/>
    <n v="11655711.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4764997"/>
    <n v="127640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84549668"/>
    <n v="44381114.22999998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46721797"/>
    <n v="43215527.02999999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31522563.850000001"/>
    <n v="3808279.880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56140099.329999998"/>
    <n v="17938886.0199999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2067723.149999999"/>
    <n v="43248398.73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1025838.67"/>
    <n v="2519278.33000000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9581843.0300000012"/>
    <n v="6489402.179999998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4723359"/>
    <n v="636817.5599999998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18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7886136"/>
    <n v="453871.160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564193"/>
    <n v="199721.050000000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72322096.329999998"/>
    <n v="48634038.51999997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55790989.68"/>
    <n v="14863847.700000001"/>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blank)"/>
    <s v="99 - MULTIPROVINCIAL"/>
    <n v="0"/>
    <n v="383700"/>
    <n v="37491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20854650"/>
    <n v="12744936.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7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6099896"/>
    <n v="1903639.2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590000"/>
    <n v="10148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7557010"/>
    <n v="6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132669"/>
    <n v="69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378943995.75"/>
    <n v="267188064.17999998"/>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21036399084.07"/>
    <n v="16230702162.98"/>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4280680"/>
    <n v="1309339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592967716"/>
    <n v="427952112"/>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2945423"/>
    <n v="38259103.270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2758599556"/>
    <n v="2282407360.3900003"/>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302477120"/>
    <n v="262446336.73000002"/>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01 - DISTRITO NACIONAL"/>
    <n v="0"/>
    <n v="5600000"/>
    <n v="557432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7922909.1000000015"/>
    <n v="7085154.2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blank)"/>
    <s v="99 - MULTIPROVINCIAL"/>
    <n v="0"/>
    <n v="125858.8"/>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48566805"/>
    <n v="45947238.82"/>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7000000"/>
    <n v="5460785.70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2687325"/>
    <n v="2019977.86"/>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blank)"/>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01 - DISTRITO NACIONAL"/>
    <n v="0"/>
    <n v="2650000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519292230.69000006"/>
    <n v="355050818.2599999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697844"/>
    <n v="697843.9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817107948.74000001"/>
    <n v="64645137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blank)"/>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9252467.2300000004"/>
    <n v="2648232.42"/>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84706086.539999992"/>
    <n v="35245706.950000003"/>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2437568.34"/>
    <n v="294899.25"/>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01 - DISTRITO NACIONAL"/>
    <n v="0"/>
    <n v="106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6143568"/>
    <n v="2115586.5300000003"/>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blank)"/>
    <s v="99 - MULTIPROVINCIAL"/>
    <n v="0"/>
    <n v="153600"/>
    <n v="15360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160623401.80000001"/>
    <n v="135946127.08000004"/>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4853778.190000000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01 - DISTRITO NACIONAL"/>
    <n v="0"/>
    <n v="4355309"/>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485170306.19999999"/>
    <n v="108705135.92"/>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blank)"/>
    <s v="99 - MULTIPROVINCIAL"/>
    <n v="0"/>
    <n v="2867400"/>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6558301.289999999"/>
    <n v="5916928.969999999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233817"/>
    <n v="20355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1465731"/>
    <n v="861308.23"/>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01 - DISTRITO NACIONAL"/>
    <n v="0"/>
    <n v="10653000"/>
    <n v="10609431.289999999"/>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44486730.189999998"/>
    <n v="44320378.559999995"/>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12497418.27"/>
    <n v="11325944.549999999"/>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01 - DISTRITO NACIONAL"/>
    <n v="0"/>
    <n v="18224164"/>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1518545163"/>
    <n v="1143253747.760000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01 - DISTRITO NACIONAL"/>
    <n v="0"/>
    <n v="79136476.579999998"/>
    <n v="61028231.900000006"/>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856070371.69000006"/>
    <n v="492441976.9999998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14564927.09"/>
    <n v="9293948.530000001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912453"/>
    <n v="14974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339824851.6900001"/>
    <n v="719888039.14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644142004"/>
    <n v="557361333.3200000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355532745.00999999"/>
    <n v="175551812.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22735556.99999997"/>
    <n v="1972966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42572944.99000001"/>
    <n v="102149664.59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90640343"/>
    <n v="69092387.59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06031805.80000001"/>
    <n v="69829414.97999995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597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3037038.7"/>
    <n v="2051029.730000000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10 - FONDO GENERAL"/>
    <s v="(blank)"/>
    <s v="99 - MULTIPROVINCIAL"/>
    <n v="0"/>
    <n v="600000"/>
    <n v="59788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8508465"/>
    <n v="16447734.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12732272.800000001"/>
    <n v="5906132.81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13822949.560000002"/>
    <n v="101314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74058447.63"/>
    <n v="18455610.08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blank)"/>
    <s v="99 - MULTIPROVINCIAL"/>
    <n v="0"/>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41671302.450000003"/>
    <n v="41260818.93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7129569.4200000009"/>
    <n v="6707496.529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37482475.140000008"/>
    <n v="22008040.84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5263400"/>
    <n v="185976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49108728.00999999"/>
    <n v="852973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2248973.98"/>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12392244.92"/>
    <n v="1914873.64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5086665.5599999996"/>
    <n v="3694441.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0574831.100000001"/>
    <n v="1541480.7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998747.8299999998"/>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25158228.710000005"/>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14619847.840000002"/>
    <n v="4724544.2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394064.69999999925"/>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blank)"/>
    <s v="99 - MULTIPROVINCIAL"/>
    <n v="0"/>
    <n v="121568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2121858.9299999997"/>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2336000"/>
    <n v="1900777.2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784109.4499999997"/>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852965.77"/>
    <n v="518662.819999999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3116573.1899999995"/>
    <n v="198446.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118733422.14"/>
    <n v="77918377.02000001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5060888.839999996"/>
    <n v="7301285.89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6659193.699999988"/>
    <n v="11913754.240000002"/>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230834234.66999999"/>
    <n v="12483056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5470818"/>
    <n v="9137812.410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700000"/>
    <n v="245713.28"/>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170141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6188000"/>
    <n v="12375797.5"/>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1399490"/>
    <n v="765544.46"/>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750000"/>
    <n v="596212.43000000005"/>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15425885"/>
    <n v="2389716.4500000002"/>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10479097"/>
    <n v="53988481.179999992"/>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2857852"/>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1800000"/>
    <n v="11061534.25"/>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28886045.93"/>
    <n v="22831407.209999997"/>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7005511"/>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4100813"/>
    <n v="1596894"/>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20003417"/>
    <n v="10283453.359999999"/>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204625791"/>
    <n v="18659609.8999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5793.0200000000041"/>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326728.98"/>
    <n v="960566.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620261.6"/>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8000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43282.38"/>
    <n v="127437.1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53032252"/>
    <n v="37373503.71999999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10921582"/>
    <n v="10336762.4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80000"/>
    <n v="27116.79999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6492664"/>
    <n v="5561425.499999999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4746239.7300000004"/>
    <n v="3866703.4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1034000"/>
    <n v="996423.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42520.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1226041"/>
    <n v="963959.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8291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8672052.7100000009"/>
    <n v="8136445.00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4636170.32"/>
    <n v="4636078.649999999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2016856.2"/>
    <n v="1721252.96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4002485.33"/>
    <n v="2820652.2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17799337.379999999"/>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3432574.07"/>
    <n v="2310440.98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48962.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453832.7"/>
    <n v="309257.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6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454706"/>
    <n v="30206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200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8213"/>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26788"/>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540000"/>
    <n v="121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827127.87"/>
    <n v="1566336.7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98540216"/>
    <n v="72516733.73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3547988"/>
    <n v="11207422.20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2418412"/>
    <n v="1674144.25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242943"/>
    <n v="12507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30000"/>
    <n v="171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834474"/>
    <n v="44595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94583"/>
    <n v="49577.86000000000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16256915"/>
    <n v="12147428.78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3106000"/>
    <n v="2189854.3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01271"/>
    <n v="180776.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1634261"/>
    <n v="827470.04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380000"/>
    <n v="714872.26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1768512"/>
    <n v="8744315.26999999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3135662"/>
    <n v="2510809.3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415109003.27999997"/>
    <n v="29859384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8623600"/>
    <n v="226566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22704423.719999999"/>
    <n v="18486082.62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7371600"/>
    <n v="14843995.46000000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10200000"/>
    <n v="4661680.8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611839"/>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13758164.960000001"/>
    <n v="7289264.559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8842385.5500000007"/>
    <n v="4502049.5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4071022.83"/>
    <n v="3268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1000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51075248.559999995"/>
    <n v="33564903.64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16984674.239999998"/>
    <n v="14870451.64000000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329409.5"/>
    <n v="1247338.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3543711.5999999996"/>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288996.5"/>
    <n v="97851.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68599839.469999999"/>
    <n v="54943130.93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8097037.330000013"/>
    <n v="53299352.240000002"/>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20700415"/>
    <n v="14824793.15"/>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931244"/>
    <n v="2265138.79"/>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525000"/>
    <n v="400254.6899999999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400000"/>
    <n v="1469161.1100000003"/>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538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262000"/>
    <n v="256189.0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1335000"/>
    <n v="9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550000"/>
    <n v="221839.5900000000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973337647"/>
    <n v="736380541.44999981"/>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58548293"/>
    <n v="53595106.51999998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48089761"/>
    <n v="41115283.01000001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2569884.54"/>
    <n v="199305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000000"/>
    <n v="72356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9509824"/>
    <n v="11186754.81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30866096.73"/>
    <n v="27499669.03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406345.66"/>
    <n v="121346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249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40057400"/>
    <n v="12563792.75"/>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42760498.209999993"/>
    <n v="155145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2361800"/>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12327379.58"/>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985851.1000000003"/>
    <n v="614406.4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06741450"/>
    <n v="84271281.010000005"/>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103843538.49000001"/>
    <n v="44956957.05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34206024"/>
    <n v="25822124.24000000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4830131"/>
    <n v="3975323.509999999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750000"/>
    <n v="1461042.7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blank)"/>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898655.18"/>
    <n v="779450.6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846824.37999999989"/>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629912.6399999999"/>
    <n v="407822.769999999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4315340"/>
    <n v="3066446.6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533648.88000000012"/>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47920.09"/>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461564.95"/>
    <n v="256287.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110509.56"/>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4741004.75"/>
    <n v="3008549.379999999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3347582.87"/>
    <n v="3294865.92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14830425"/>
    <n v="9989700.400000002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2133800"/>
    <n v="1547405.0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83200"/>
    <n v="386806.7599999999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blank)"/>
    <s v="32 - SANTO DOMINGO"/>
    <n v="0"/>
    <n v="4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511144"/>
    <n v="48707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1599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598344"/>
    <n v="1449966.7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24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1832612"/>
    <n v="1191106.0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1098449"/>
    <n v="885082.04999999993"/>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63067789"/>
    <n v="48225181.05999999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632694"/>
    <n v="1354527.000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1339274"/>
    <n v="1043892.3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4736769.8999999994"/>
    <n v="2909192.530000000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714876.93"/>
    <n v="410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427936.1"/>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06006.66999999993"/>
    <n v="24490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312405.00000000047"/>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116997.4"/>
    <n v="23163.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19885230"/>
    <n v="10051399.6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451676.86"/>
    <n v="407503.5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5773465.5899999999"/>
    <n v="5756485.390000001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1064586.4500000002"/>
    <n v="690223.5399999999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13296495"/>
    <n v="1002831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821000"/>
    <n v="1520266.0999999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1060000"/>
    <n v="741843.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73710"/>
    <n v="52476.0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1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45381.4"/>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927000"/>
    <n v="17429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929"/>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818496714.07000005"/>
    <n v="558302506.05999994"/>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60357145"/>
    <n v="49798313.40999998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3628942.83"/>
    <n v="2626459.649999999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698770"/>
    <n v="1419126.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68081.600000000006"/>
    <n v="668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43350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40085.5999999996"/>
    <n v="19248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1526196.7400000002"/>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0489704.550000001"/>
    <n v="10049278.719999999"/>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1311384.5"/>
    <n v="10228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032400"/>
    <n v="65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229746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18851777.66"/>
    <n v="6732403"/>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6653004"/>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349450.4"/>
    <n v="344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446698"/>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742052.9399999995"/>
    <n v="2432956.94"/>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blank)"/>
    <s v="99 - MULTIPROVINCIAL"/>
    <n v="0"/>
    <n v="989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853270.309999999"/>
    <n v="18355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12850000"/>
    <n v="7231813.4299999997"/>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620751.24"/>
    <n v="600751.2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184817"/>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69000"/>
    <n v="39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295759.02"/>
    <n v="111792.62"/>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6820588.440000005"/>
    <n v="36410164.379999995"/>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19278057.940000001"/>
    <n v="10629073.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37091100.270000003"/>
    <n v="33017992.75"/>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59996485.079999998"/>
    <n v="29780635.479999993"/>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41626000"/>
    <n v="31784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7792800"/>
    <n v="6489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2728104"/>
    <n v="2256699.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1991600"/>
    <n v="997981.7599999998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01462808"/>
    <n v="16819095.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700000"/>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050000"/>
    <n v="476495.32999999996"/>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6458400"/>
    <n v="47334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956278"/>
    <n v="1410589.93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10189975"/>
    <n v="709482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402000"/>
    <n v="1098987.74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859000"/>
    <n v="2657913.460000000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323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2220000"/>
    <n v="1663091.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3078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9016667"/>
    <n v="13825935.63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2633300"/>
    <n v="2098242.060000000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977000"/>
    <n v="949575.5900000004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27275.7"/>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98724.3"/>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122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3334394.16"/>
    <n v="2759598.5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538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80968.290000000008"/>
    <n v="79711.15999999998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2533.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14894.96"/>
    <n v="213872.8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813110"/>
    <n v="179505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580249.67999999993"/>
    <n v="552630.98999999987"/>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6089950858.4700003"/>
    <n v="4609022048.789999"/>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102437498.59999999"/>
    <n v="8066145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444485417"/>
    <n v="361585155.61000001"/>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00970547"/>
    <n v="85036176.980000034"/>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120000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24865500"/>
    <n v="18556069.470000003"/>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6000000"/>
    <n v="4457346.5399999991"/>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500000"/>
    <n v="19139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71524973.61000001"/>
    <n v="132903394"/>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19256404.760000005"/>
    <n v="8989838.5099999998"/>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11495000"/>
    <n v="5626148.009999999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77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8783166.7100000009"/>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3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52714241.04999998"/>
    <n v="210975734.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3998485"/>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47597571.700000003"/>
    <n v="36962397.429999992"/>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6670000"/>
    <n v="7140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2978827.32"/>
    <n v="1527577.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7103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4185069"/>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blank)"/>
    <s v="99 - MULTIPROVINCIAL"/>
    <n v="0"/>
    <n v="564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2129653.35"/>
    <n v="12121992.270000001"/>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243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370618192.82999992"/>
    <n v="278274543.85000002"/>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5792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66170254.879999995"/>
    <n v="47142742.99999998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11496261.57"/>
    <n v="3614867.5100000002"/>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336562400"/>
    <n v="279993653.5"/>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4926450"/>
    <n v="40729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9664851.5299999993"/>
    <n v="6158179.900000000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1502641"/>
    <n v="1035615.6799999999"/>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5896261.4700000007"/>
    <n v="2961596.63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355043297.56"/>
    <n v="258330269"/>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16320735"/>
    <n v="1044860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5096801686.9599991"/>
    <n v="3310715491.4099998"/>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10331773324.949999"/>
    <n v="8529248518.5300007"/>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77467533"/>
    <n v="153772250.49999997"/>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667513258"/>
    <n v="507751460.65999997"/>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302372693.41000003"/>
    <n v="248858540.08999997"/>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735203272"/>
    <n v="610220158.25000012"/>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214429932"/>
    <n v="167768359.0200000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405000"/>
    <n v="374033.52999999997"/>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47000000"/>
    <n v="37040239"/>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3208622"/>
    <n v="2810016.62"/>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blank)"/>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765120"/>
    <n v="2250011.61"/>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451754169.70999998"/>
    <n v="326951157.13"/>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99 - MULTIPROVINCIAL"/>
    <n v="0"/>
    <n v="603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8016416"/>
    <n v="516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1627019"/>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4320000"/>
    <n v="30162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323206080"/>
    <n v="27147266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96399126"/>
    <n v="15940061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47562033.82999998"/>
    <n v="127052998.95999998"/>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8368833.9000000004"/>
    <n v="6466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4919902.8"/>
    <n v="3180451.64"/>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blank)"/>
    <s v="01 - DISTRITO NACIONAL"/>
    <n v="0"/>
    <n v="723000"/>
    <n v="635345.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8"/>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6757071.9100000001"/>
    <n v="5706522.3300000001"/>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291901.2800000003"/>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1207643.5"/>
    <n v="19123893.869999997"/>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418853.12"/>
    <n v="412070.46"/>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3861248.749999993"/>
    <n v="23369807.360000003"/>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127777652.33000001"/>
    <n v="103594833.4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1980546.88"/>
    <n v="1092453.7400000002"/>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73872768.289999992"/>
    <n v="55497387.230000027"/>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5085472.72"/>
    <n v="4335309.6099999994"/>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8185999864.9000006"/>
    <n v="6272801763.8300009"/>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409828288"/>
    <n v="335903330.38"/>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534531687.27999997"/>
    <n v="440862354.56000012"/>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92733534"/>
    <n v="160869248.14999998"/>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67963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5888907"/>
    <n v="44324011.200000003"/>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9315229.8000000007"/>
    <n v="5265151.019999999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43770975.590000004"/>
    <n v="9252251.979999998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3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380410182"/>
    <n v="328461552.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244866085"/>
    <n v="113491776.43000001"/>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3665693.5999999996"/>
    <n v="2038931.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63688530.25999999"/>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121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03292195.86000001"/>
    <n v="96585755.129999965"/>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2120725.25"/>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247868518.69999999"/>
    <n v="206328254.46999997"/>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25910197.359999999"/>
    <n v="23042910.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53009.2800000003"/>
    <n v="6440723.6400000006"/>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2129128.06"/>
    <n v="1270004.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506820.1"/>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1554715.7500000002"/>
    <n v="1102066.5499999998"/>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34966751.850000001"/>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992971.4000000004"/>
    <n v="2878132.739999999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5888807.1599999992"/>
    <n v="4786218.4799999995"/>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240655089.32999998"/>
    <n v="160261810.88000003"/>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49492525.109999999"/>
    <n v="41898788.300000004"/>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26859148.68"/>
    <n v="22878478.750000004"/>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963031786.2900002"/>
    <n v="411766108.75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1330109472"/>
    <n v="1009996088.899999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86759957"/>
    <n v="167536521.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6496120"/>
    <n v="13139884.620000003"/>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71813380"/>
    <n v="133433273.35000011"/>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6387107"/>
    <n v="4305731.0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65270800"/>
    <n v="124397067.54000002"/>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0592220"/>
    <n v="8523252.6000000015"/>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89365870"/>
    <n v="65518060.329999991"/>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2700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301049388"/>
    <n v="231420688.62"/>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95028401"/>
    <n v="62344147.26999998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531092"/>
    <n v="327086.9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63320596"/>
    <n v="25464845.029999997"/>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blank)"/>
    <s v="99 - MULTIPROVINCIAL"/>
    <n v="0"/>
    <n v="15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18542933"/>
    <n v="7298269.549999998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142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216028143"/>
    <n v="153846274.59999993"/>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3000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132381697"/>
    <n v="63297755.100000001"/>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49200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3456276"/>
    <n v="8224236.2199999997"/>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1511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12867400"/>
    <n v="4345963.6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4217201"/>
    <n v="3816387.5599999996"/>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4973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43308253"/>
    <n v="26567746.710000008"/>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329800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255071689"/>
    <n v="194167279.77000001"/>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3351000"/>
    <n v="836780.19000000006"/>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406677670"/>
    <n v="181715208.53999996"/>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5020216"/>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37782318"/>
    <n v="29063582.490000002"/>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1093297"/>
    <n v="910967.12999999989"/>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1315416"/>
    <n v="921281.2300000001"/>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414584"/>
    <n v="329750.06000000006"/>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343940"/>
    <n v="503399.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936798"/>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5268722.8599999994"/>
    <n v="418818.800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6132505.29"/>
    <n v="494146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4347406.46"/>
    <n v="3868211.1"/>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1779358"/>
    <n v="1702363"/>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1399974.32"/>
    <n v="1199975"/>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265176.58999999997"/>
    <n v="257034.59"/>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8474068.1199999992"/>
    <n v="8346583.5199999996"/>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0292356.66"/>
    <n v="6795332.9199999999"/>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193913.7"/>
    <n v="1473667.3599999999"/>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33786297"/>
    <n v="2588119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73600"/>
    <n v="2280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1170094.58"/>
    <n v="945175.3999999999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2211071.42"/>
    <n v="1480629.5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87792"/>
    <n v="187457.5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4106000"/>
    <n v="3109362.22"/>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1100804"/>
    <n v="8042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22012.300000000003"/>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400077"/>
    <n v="126968.00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2381423"/>
    <n v="1719519.920000000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1725000"/>
    <n v="735991.4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23807797"/>
    <n v="19812558.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3455000"/>
    <n v="2061320.4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23229.159999999993"/>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362408144"/>
    <n v="278512839.19999993"/>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7075200"/>
    <n v="56570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6871573"/>
    <n v="14200800.850000001"/>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32901040"/>
    <n v="23758770.620000001"/>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348215"/>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869075"/>
    <n v="32359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6225997"/>
    <n v="1276053.100000000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20727560"/>
    <n v="8700541.5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26328755"/>
    <n v="12548424.58000000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5166582"/>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4392880"/>
    <n v="207995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12340257"/>
    <n v="6788945.1400000006"/>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94164323"/>
    <n v="77530966.349999994"/>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10116153"/>
    <n v="891797.53"/>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3701487"/>
    <n v="2804095.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4946980"/>
    <n v="4943793.4799999995"/>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blank)"/>
    <s v="99 - MULTIPROVINCIAL"/>
    <n v="0"/>
    <n v="1915194"/>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1546367"/>
    <n v="1429477.7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2137612"/>
    <n v="1013753.29"/>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37465409.619999997"/>
    <n v="28716841.999999993"/>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5639510"/>
    <n v="9740368.5800000019"/>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23992000"/>
    <n v="18499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23744400"/>
    <n v="19954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961780"/>
    <n v="1524317.5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840000"/>
    <n v="6982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14886970"/>
    <n v="110097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1062274"/>
    <n v="1008288.0800000001"/>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167252"/>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1593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314429"/>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10485623"/>
    <n v="7956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1332173"/>
    <n v="813589.16999999993"/>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882007322"/>
    <n v="678154696.26999998"/>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809360"/>
    <n v="5017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9842105"/>
    <n v="24781588.830000006"/>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470700"/>
    <n v="218357.05999999997"/>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37581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1895692"/>
    <n v="1488769"/>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3285879"/>
    <n v="90614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8365894"/>
    <n v="4550511.1099999994"/>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1749520"/>
    <n v="121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11191200"/>
    <n v="936813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13275"/>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2759944"/>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3624438"/>
    <n v="2936182.2"/>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2532614"/>
    <n v="139956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73633573"/>
    <n v="49718050.949999996"/>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3839900"/>
    <n v="2481991.799999999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44562"/>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79355"/>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624896"/>
    <n v="525416.79999999993"/>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490764"/>
    <n v="250272.0800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2921956"/>
    <n v="32702019.83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13984056"/>
    <n v="11046321.339999998"/>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67567305"/>
    <n v="43415684.930000015"/>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91122289"/>
    <n v="7609241.319999999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7812421"/>
    <n v="12328614.80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430338"/>
    <n v="200536.8"/>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300000"/>
    <n v="82357.959999999992"/>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888000"/>
    <n v="73551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538820"/>
    <n v="334318.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888000"/>
    <n v="5988538.4099999992"/>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95739.739999999991"/>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1642962"/>
    <n v="1232172"/>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89117"/>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11773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4977588.5599999996"/>
    <n v="40950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742827.7"/>
    <n v="622681.78"/>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8781900"/>
    <n v="220600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495604"/>
    <n v="401658.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333026"/>
    <n v="154957.6"/>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3374999.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460000"/>
    <n v="229392"/>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3105253.64"/>
    <n v="1633368.3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2600000"/>
    <n v="656399.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127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5140000"/>
    <n v="421880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874500"/>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250000"/>
    <n v="9684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264000"/>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8555.800000000003"/>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3954128.1399999997"/>
    <n v="279075.90000000002"/>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2280000"/>
    <n v="1943278.7999999998"/>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1951229.56"/>
    <n v="1653254.72"/>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112470721"/>
    <n v="86064683.84000000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1552725"/>
    <n v="105065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7254539"/>
    <n v="6022111.1899999976"/>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844800"/>
    <n v="69997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543294.4"/>
    <n v="267799.9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5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6679287.1399999997"/>
    <n v="2689644.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1235384.17"/>
    <n v="861065.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62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812831.11"/>
    <n v="380141.3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6803862.3400000008"/>
    <n v="4850083.51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3582137.340000002"/>
    <n v="2079678.1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20882583"/>
    <n v="1605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70000"/>
    <n v="222560"/>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65300"/>
    <n v="21139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1225000"/>
    <n v="891261.34"/>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400000"/>
    <n v="3260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60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54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2250000"/>
    <n v="154773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677860.95"/>
    <n v="429860.95000000007"/>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382010"/>
    <n v="15159.4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418408"/>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10662970.199999999"/>
    <n v="8537236.1000000015"/>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1630273.85"/>
    <n v="609098.9"/>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80383184"/>
    <n v="60976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2302615"/>
    <n v="1844102.2100000002"/>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6326000"/>
    <n v="4455735.799999998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807665"/>
    <n v="1168169.3999999999"/>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9120000"/>
    <n v="758790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blank)"/>
    <s v="99 - MULTIPROVINCIAL"/>
    <n v="0"/>
    <n v="708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1184309.52"/>
    <n v="301347.21999999997"/>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blank)"/>
    <s v="99 - MULTIPROVINCIAL"/>
    <n v="0"/>
    <n v="5310"/>
    <n v="53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5748476"/>
    <n v="43637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797824.48"/>
    <n v="1399702.0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231573600"/>
    <n v="1795395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59315675"/>
    <n v="33362508.7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994800"/>
    <n v="857526.4900000001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143000"/>
    <n v="609714.80000000005"/>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110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267000"/>
    <n v="194120.72"/>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95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9220000"/>
    <n v="3099421.9299999997"/>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5913000"/>
    <n v="2403700.7999999998"/>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1300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8288000"/>
    <n v="150088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8103600"/>
    <n v="4805121.8100000005"/>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1493465"/>
    <n v="1064040.93"/>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3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2200000"/>
    <n v="1114691.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1114800"/>
    <n v="459204.4499999999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19400000"/>
    <n v="9751920.039999999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6689000"/>
    <n v="3967880.5399999996"/>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818595230"/>
    <n v="625518745.759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9430186"/>
    <n v="16511454.679999998"/>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35948903"/>
    <n v="29474455.090000007"/>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77259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14948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1640000"/>
    <n v="1399008"/>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6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9610780"/>
    <n v="7104824.279999999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2484055"/>
    <n v="1897130.29"/>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4939919.1500000004"/>
    <n v="4186658.910000001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058870"/>
    <n v="182674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2843107.49"/>
    <n v="147878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884676"/>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8003583.5"/>
    <n v="2239105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2748613.5100000002"/>
    <n v="1941458.51"/>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7000000009"/>
    <n v="129394.96999999999"/>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797969.87000000011"/>
    <n v="624559.27"/>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847950.5"/>
    <n v="3246150.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5267860"/>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25285430.82"/>
    <n v="24376142.459999997"/>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19810974.109999999"/>
    <n v="14429804.779999999"/>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5261.829999999973"/>
    <n v="25061.83"/>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601170.77999999991"/>
    <n v="601165.77"/>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3409995.7399999998"/>
    <n v="2547401.519999999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34815317.650000006"/>
    <n v="29234672.789999995"/>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1180876.76"/>
    <n v="5717870.3199999994"/>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37138628.759999998"/>
    <n v="35708184.330000013"/>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29968007.689999998"/>
    <n v="17518635.05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30030161"/>
    <n v="22408143.9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680000"/>
    <n v="13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538125"/>
    <n v="399469.759999999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38432"/>
    <n v="11371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095120"/>
    <n v="655894.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blank)"/>
    <s v="01 - DISTRITO NACIONAL"/>
    <n v="0"/>
    <n v="126379"/>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2096000"/>
    <n v="1949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21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87800"/>
    <n v="20505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97735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70914"/>
    <n v="70913.27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357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419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48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2542388"/>
    <n v="19951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06406"/>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blank)"/>
    <s v="01 - DISTRITO NACIONAL"/>
    <n v="0"/>
    <n v="236380"/>
    <n v="23635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67924"/>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blank)"/>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1571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blank)"/>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57196"/>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107001"/>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3713695"/>
    <n v="3148493.78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blank)"/>
    <s v="01 - DISTRITO NACIONAL"/>
    <n v="0"/>
    <n v="4484"/>
    <n v="44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2006177"/>
    <n v="1464291.6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blank)"/>
    <s v="01 - DISTRITO NACIONAL"/>
    <n v="0"/>
    <n v="439747"/>
    <n v="438666.1799999999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6974067"/>
    <n v="20689434.379999995"/>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3960000"/>
    <n v="321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570604"/>
    <n v="487218.31"/>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16204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592544"/>
    <n v="1472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410040"/>
    <n v="338286"/>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2167378"/>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072398"/>
    <n v="13896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1703802.0099999998"/>
    <n v="1453878.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4739734"/>
    <n v="36672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1709059.47"/>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281223"/>
    <n v="281222.33999999997"/>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760269"/>
    <n v="1440219.33"/>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92379"/>
    <n v="92378.66"/>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318193"/>
    <n v="317326.20999999996"/>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3284431"/>
    <n v="2773995.26"/>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2953222"/>
    <n v="2507295.199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4261063"/>
    <n v="10966055.9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61850"/>
    <n v="310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330000"/>
    <n v="247535.2799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64984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44665"/>
    <n v="3819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blank)"/>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2535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5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625000"/>
    <n v="2187385.31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blank)"/>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69095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947595"/>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2200000"/>
    <n v="18320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1556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874060"/>
    <n v="871722.6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25066283.559999999"/>
    <n v="18901351.799999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4200000"/>
    <n v="33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511771.44"/>
    <n v="418675.2999999999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340000"/>
    <n v="156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179000"/>
    <n v="247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57960"/>
    <n v="23156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1588934"/>
    <n v="1316593.099999999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7768472"/>
    <n v="23501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1663500"/>
    <n v="143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3350006"/>
    <n v="259374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85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1000535"/>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6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767123"/>
    <n v="22996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3117485"/>
    <n v="1196826.7699999998"/>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7272167"/>
    <n v="208977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3600000"/>
    <n v="2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597942"/>
    <n v="476910.8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704338"/>
    <n v="703404"/>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1843796"/>
    <n v="877051.7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7174707"/>
    <n v="6632632.930000000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92960"/>
    <n v="16080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89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3026000"/>
    <n v="1951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3261653"/>
    <n v="2609029.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31082"/>
    <n v="228053.12999999998"/>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9624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64432"/>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2183336"/>
    <n v="17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1177889"/>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8869216"/>
    <n v="14488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36416"/>
    <n v="118591.2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01427"/>
    <n v="369423.199999999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72360"/>
    <n v="5829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695460"/>
    <n v="51195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11111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2307859"/>
    <n v="1947927.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355000"/>
    <n v="155085.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277944"/>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3213680"/>
    <n v="253438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228340"/>
    <n v="660862.18999999994"/>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219059866.44"/>
    <n v="16888280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71962001.280000001"/>
    <n v="59853937.890000001"/>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424036.28"/>
    <n v="1182137.3999999999"/>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0600000"/>
    <n v="6809103.3200000003"/>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627100"/>
    <n v="302544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blank)"/>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1500000"/>
    <n v="1094331.9999999998"/>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368122"/>
    <n v="22498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8745201.4199999999"/>
    <n v="6228637.0599999996"/>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4900000"/>
    <n v="3071525.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56240977"/>
    <n v="47507157.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20781817.579999998"/>
    <n v="19911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876191"/>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500000"/>
    <n v="161241.56999999998"/>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2057547"/>
    <n v="1706917.24"/>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48272530"/>
    <n v="39956832.809999995"/>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5212826"/>
    <n v="13613291.330000002"/>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44165981"/>
    <n v="32697810.34999999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666702"/>
    <n v="2157249.3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3337521"/>
    <n v="2334259.8899999997"/>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2738740"/>
    <n v="207342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238104"/>
    <n v="704558.47"/>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7807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5072604"/>
    <n v="43881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1450438"/>
    <n v="891555.51000000013"/>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93144577"/>
    <n v="720260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4675200"/>
    <n v="385205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35202"/>
    <n v="11191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2940000"/>
    <n v="1969131.5700000003"/>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9043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3600000"/>
    <n v="29958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540000"/>
    <n v="406712.720000000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712660"/>
    <n v="672210.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9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4752566"/>
    <n v="3642912.3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769974"/>
    <n v="624619.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9600000"/>
    <n v="798504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355167"/>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1352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928498"/>
    <n v="59348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2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36367"/>
    <n v="25124.10000000000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3696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0845564"/>
    <n v="8694652.839999999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604104"/>
    <n v="50207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410973"/>
    <n v="316755.11"/>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3032879"/>
    <n v="2562771.7799999993"/>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32337597"/>
    <n v="24997439.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332373"/>
    <n v="258507.27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1532878"/>
    <n v="1177863.9500000002"/>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2067767"/>
    <n v="1585799.7399999995"/>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340585"/>
    <n v="2149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461395"/>
    <n v="396676.19999999995"/>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4697017"/>
    <n v="4696999.2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6879314"/>
    <n v="518409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007178.4900000002"/>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78435"/>
    <n v="562253.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1200000"/>
    <n v="1000000"/>
  </r>
  <r>
    <s v="2025"/>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blank)"/>
    <s v="99 - MULTIPROVINCIAL"/>
    <n v="0"/>
    <n v="0"/>
    <n v="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33370"/>
    <n v="33019.85"/>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4407725"/>
    <n v="3407458.78"/>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642857"/>
    <n v="1642778.19"/>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39365666"/>
    <n v="301145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482417"/>
    <n v="381203.5500000001"/>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3230000"/>
    <n v="2323908.19"/>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4132200"/>
    <n v="34406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4214000"/>
    <n v="348452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743560"/>
    <n v="57269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590000"/>
    <n v="538366.1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960000"/>
    <n v="524309.4"/>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779230"/>
    <n v="58572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912000"/>
    <n v="3247897.8900000006"/>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2227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399000"/>
    <n v="295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650000"/>
    <n v="235393.01"/>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344000"/>
    <n v="343785"/>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17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100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553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5492000"/>
    <n v="406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600000"/>
    <n v="307736.9200000000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978143"/>
    <n v="488777.9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1840000"/>
    <n v="1593294.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83554267.03999996"/>
    <n v="2185806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2400000"/>
    <n v="19696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4892883.96"/>
    <n v="4037177.36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8353854"/>
    <n v="5780186.1400000006"/>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6254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800000"/>
    <n v="1346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472218.02"/>
    <n v="362917.26000000007"/>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2319192"/>
    <n v="192514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3682752.33"/>
    <n v="1886379.06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866693.69000000006"/>
    <n v="4654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881673"/>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44522760"/>
    <n v="38253169.8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8810230.9600000009"/>
    <n v="4488062.68"/>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690630"/>
    <n v="648097.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251577"/>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55280.520000000019"/>
    <n v="55280.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1425739"/>
    <n v="812978.20000000007"/>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13486444.48"/>
    <n v="10501299.689999999"/>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3113638"/>
    <n v="3044430.500000000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44845000"/>
    <n v="3347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991884223.00000012"/>
    <n v="66950551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64942125"/>
    <n v="509659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58404574"/>
    <n v="20446166.8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9500000"/>
    <n v="19224567.94999999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9280921.5899999999"/>
    <n v="7008524.920000000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0666666.68"/>
    <n v="65060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0500000"/>
    <n v="4439824.439999999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blank)"/>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20144724.5"/>
    <n v="8897995.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5292080"/>
    <n v="83986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6000000"/>
    <n v="29057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790846.140000001"/>
    <n v="4726405.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109000.6"/>
    <n v="7979530.609999999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blank)"/>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10300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92110380"/>
    <n v="73474320.30000001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78257961.930000007"/>
    <n v="47788353.77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7306179.2400000002"/>
    <n v="5654227.979999998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6661901"/>
    <n v="4565835.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4450555.6100000003"/>
    <n v="2868265.8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6524697.04"/>
    <n v="5713547.149999999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56156867.979999997"/>
    <n v="37214575.30000001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26011381.43000004"/>
    <n v="93989239.019999966"/>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9685000"/>
    <n v="745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7400000"/>
    <n v="14395861.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1178991"/>
    <n v="995193.11999999988"/>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00000"/>
    <n v="1983202"/>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3600000"/>
    <n v="30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642132"/>
    <n v="637676.7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96532720"/>
    <n v="702860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65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3400000"/>
    <n v="2088098.39999999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420000"/>
    <n v="246711.2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1050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200000"/>
    <n v="1385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418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636646"/>
    <n v="794986.8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5519931"/>
    <n v="4895331.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615060"/>
    <n v="44119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48261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5737887.4199999999"/>
    <n v="4755549.779999999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649644"/>
    <n v="2433791.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8319984.0000000009"/>
    <n v="4935675.6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610777"/>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7358000"/>
    <n v="60260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209174.58"/>
    <n v="738456.7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48635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631780"/>
    <n v="3539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1472271"/>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1700407"/>
    <n v="1342677.5899999999"/>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122212"/>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20396"/>
    <n v="120059.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6173664"/>
    <n v="516636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60578"/>
    <n v="244321.36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5093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817392"/>
    <n v="1512790.4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116901000"/>
    <n v="9000933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3000000"/>
    <n v="24770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2478000"/>
    <n v="163313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6626900"/>
    <n v="4633575.390000000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470000"/>
    <n v="1233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5200000"/>
    <n v="433244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4602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2552480"/>
    <n v="198139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1564500"/>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223425"/>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2583885"/>
    <n v="68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11770223"/>
    <n v="979996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434344"/>
    <n v="3419773.34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75920"/>
    <n v="273403.51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571260"/>
    <n v="351677.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776038"/>
    <n v="755978.3499999998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13290490"/>
    <n v="11187551.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882377"/>
    <n v="3773491.419999999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44103584"/>
    <n v="33312769.62999999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542000"/>
    <n v="1818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917778"/>
    <n v="1557158.300000000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33296"/>
    <n v="109994.9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4941038"/>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blank)"/>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607580"/>
    <n v="440419.050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1603980"/>
    <n v="82912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328124"/>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2275000"/>
    <n v="14704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1966600"/>
    <n v="1354381.85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1260400"/>
    <n v="907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10072617"/>
    <n v="5642559.06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8000000"/>
    <n v="6050836.75"/>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5165640"/>
    <n v="429714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blank)"/>
    <s v="99 - MULTIPROVINCIAL"/>
    <n v="0"/>
    <n v="2060000"/>
    <n v="130409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100391323"/>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118688461"/>
    <n v="55836007.80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475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135000"/>
    <n v="81029.78999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3105041"/>
    <n v="1890361.6199999999"/>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2123018"/>
    <n v="1441880.05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907575"/>
    <n v="1594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1684967"/>
    <n v="997915.57000000018"/>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4276716"/>
    <n v="3855333.199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28333922"/>
    <n v="14504489.940000001"/>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414783600"/>
    <n v="3416800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356031099.96000004"/>
    <n v="294902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3115755.3600000003"/>
    <n v="2572387"/>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14670720.309999999"/>
    <n v="11544105.249999998"/>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169796.1"/>
    <n v="169796.1"/>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30412000"/>
    <n v="221233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2477352"/>
    <n v="1494234"/>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6001506.6399999997"/>
    <n v="5303831.649999999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7740594"/>
    <n v="3443842.96"/>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8454000"/>
    <n v="15451327.06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799999999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914736"/>
    <n v="914736"/>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375225.75999999995"/>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595362.8199999998"/>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389276.10000000009"/>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65418055.32"/>
    <n v="53965010.470000006"/>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5613020.040000001"/>
    <n v="5103752.47"/>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75000"/>
    <n v="193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97655"/>
    <n v="289390.35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15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802811806.92999995"/>
    <n v="605970987.459999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245607583.22"/>
    <n v="236591295.41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008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11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99598234.720000014"/>
    <n v="81354221.88999992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79536420"/>
    <n v="56268378.27000001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82324798"/>
    <n v="11078234.36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107839000"/>
    <n v="84526033.68999998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36515000"/>
    <n v="84637471.37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70666466"/>
    <n v="82020865.14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6375000"/>
    <n v="35012314.15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46150124"/>
    <n v="15901283.86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1053720127.5000001"/>
    <n v="573685883.35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82922813"/>
    <n v="41249524.82000001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11239506.9"/>
    <n v="6443133.130000000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31763325"/>
    <n v="16782146.63000000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11893417"/>
    <n v="8817256.330000001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11335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9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6292185"/>
    <n v="840212.7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106213025"/>
    <n v="88857895.99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66674356"/>
    <n v="31917042.019999996"/>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2086140587"/>
    <n v="1592332714.92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564479626.0599999"/>
    <n v="1278506364.3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4953425.939999998"/>
    <n v="83706409.25999997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84769405.12"/>
    <n v="233100827.4199998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007255427.64"/>
    <n v="834379927.03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44000000"/>
    <n v="39844453.30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793139315.3600001"/>
    <n v="1472006329.129998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537990503"/>
    <n v="450791715.36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2641395"/>
    <n v="15952490.06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14500000"/>
    <n v="1516831.8"/>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478071347"/>
    <n v="1219613752.31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62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539747527"/>
    <n v="405556844.40000004"/>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2732000"/>
    <n v="22001963.78999999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22872489.5"/>
    <n v="73272411.12000000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28590981"/>
    <n v="1426301.81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468000"/>
    <n v="160694.5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10000000"/>
    <n v="995815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73720838.5"/>
    <n v="60826184.25999995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2568720"/>
    <n v="20630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45059349"/>
    <n v="33141229.41000001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65810000"/>
    <n v="15691291.1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600019404"/>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41291237"/>
    <n v="9236242.61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39474290"/>
    <n v="11550949.96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50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2526980"/>
    <n v="1621319.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61100000"/>
    <n v="35904390.35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7132993"/>
    <n v="17138987.78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7123903"/>
    <n v="7048632.100000000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34000000"/>
    <n v="20098043.05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0"/>
    <n v="11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9350000"/>
    <n v="13913564.55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34919192"/>
    <n v="2265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1328730"/>
    <n v="146381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91330000"/>
    <n v="47546921.43999999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0500020"/>
    <n v="2073316.4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110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6320000"/>
    <n v="171405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1100000"/>
    <n v="9505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665000"/>
    <n v="494297.9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540000"/>
    <n v="33223.04999999999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12000000"/>
    <n v="91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655000"/>
    <n v="633517.4399999999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7075036"/>
    <n v="27363903.77999999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99976666.999999985"/>
    <n v="72580788.779999986"/>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6290700"/>
    <n v="76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450000"/>
    <n v="288222.6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3694361"/>
    <n v="10837396.879999995"/>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6690000"/>
    <n v="5257865.9600000009"/>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751760"/>
    <n v="624447.1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193071"/>
    <n v="2000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2720777"/>
    <n v="1915962.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3849640"/>
    <n v="2452777.0300000003"/>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7670000"/>
    <n v="4607963.41"/>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2229477"/>
    <n v="866787.64000000013"/>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621000"/>
    <n v="305214.13000000006"/>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1241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866000"/>
    <n v="535755.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71882.06"/>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1178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8841000"/>
    <n v="4137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582348.94"/>
    <n v="1508751.7599999998"/>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30782400"/>
    <n v="21090166.67000000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6384800"/>
    <n v="4311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4203048"/>
    <n v="3145526.8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1200000"/>
    <n v="1099989.510000000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800000"/>
    <n v="14999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684000"/>
    <n v="447320.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5000"/>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510000"/>
    <n v="461229.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6500"/>
    <n v="30526.7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86000"/>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2000"/>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4806000"/>
    <n v="394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25211"/>
    <n v="315066.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21507400"/>
    <n v="13520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3345600"/>
    <n v="2586333.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2819469"/>
    <n v="2030278.169999999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1317519"/>
    <n v="890139.6999999998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1500000"/>
    <n v="93969.4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386000"/>
    <n v="110397.999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990000"/>
    <n v="96211.8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400000"/>
    <n v="186493.5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475000"/>
    <n v="273118.5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015504935.66"/>
    <n v="734973362.30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388982195.97999996"/>
    <n v="104893685.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58000000"/>
    <n v="47754214.600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345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130978119.36000001"/>
    <n v="107177529.53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88337865.599999994"/>
    <n v="73422415.90999998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07000"/>
    <n v="817382.500000000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15273000"/>
    <n v="749531.4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1428385.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7441780.270000001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0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208226735"/>
    <n v="191055552.6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236270177"/>
    <n v="142732484.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45769910.420000002"/>
    <n v="16834943.51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25000000"/>
    <n v="13288033.4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97445100"/>
    <n v="83106989.2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54504715"/>
    <n v="12968850.3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38185612.40000001"/>
    <n v="225530883.30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4508106"/>
    <n v="13581616.76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39934000"/>
    <n v="28673804.4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495000"/>
    <n v="15499.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079620"/>
    <n v="8299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2663024"/>
    <n v="1592886.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0524200"/>
    <n v="181197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2532544"/>
    <n v="23048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3444800"/>
    <n v="142424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455650"/>
    <n v="375673.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771870"/>
    <n v="383444.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1040254"/>
    <n v="339496.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1076169"/>
    <n v="196047.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30311028.039999999"/>
    <n v="19495526.65000000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7958437"/>
    <n v="15955051.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6528999"/>
    <n v="3801010.4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7391950"/>
    <n v="5938484.1200000001"/>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82524919.42000002"/>
    <n v="138101210.48000002"/>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68281493"/>
    <n v="194021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5280990"/>
    <n v="20858528.30000000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8800000"/>
    <n v="6313843.969999999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3500000"/>
    <n v="1632235.6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565000"/>
    <n v="1111344.1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1520000"/>
    <n v="12680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275000"/>
    <n v="1509256.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90000"/>
    <n v="26406.5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1600000"/>
    <n v="844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000000"/>
    <n v="668318.2599999998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300000"/>
    <n v="3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3000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160000"/>
    <n v="803410.7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475000"/>
    <n v="251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5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13481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475602"/>
    <n v="921307.14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780000"/>
    <n v="72593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6452318"/>
    <n v="4750272.349999999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3954383"/>
    <n v="2930753.2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563648546"/>
    <n v="424983986.3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311292761"/>
    <n v="130800248.7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76227512"/>
    <n v="63253443.87999995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98808.06"/>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9888000"/>
    <n v="16257562.420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253125"/>
    <n v="587063.41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125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671600"/>
    <n v="37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5899208.09"/>
    <n v="13660509.4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790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4779622.91"/>
    <n v="4123951.59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1288439.27"/>
    <n v="105243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005512.17"/>
    <n v="908060.5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0"/>
    <n v="748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2700000"/>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1157000"/>
    <n v="96185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1184000"/>
    <n v="1085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1777500"/>
    <n v="143461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685645.59000000008"/>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897300"/>
    <n v="1149476.2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3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805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16099200"/>
    <n v="93939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697950"/>
    <n v="250210.8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45376.98"/>
    <n v="1519537.5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0450197.09"/>
    <n v="2510945.7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301921340.65999997"/>
    <n v="224042869.6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00765020.2"/>
    <n v="48382258.3200000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6968202.3399999999"/>
    <n v="6324660.03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40542103.059999995"/>
    <n v="32757438.80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14861689.039999999"/>
    <n v="11457502.6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774274.53"/>
    <n v="1938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2976987.62"/>
    <n v="2002257.000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517670.7"/>
    <n v="485990.69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8556118.9199999999"/>
    <n v="2973632.2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1263020"/>
    <n v="9887372.009999997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3792852.4000000004"/>
    <n v="1234069.71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1473826.42"/>
    <n v="8788131.43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1764808.099999998"/>
    <n v="10164343.05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440896.8899999997"/>
    <n v="422865.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1040861.75"/>
    <n v="438339.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689147.78"/>
    <n v="1497461.690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731342.45"/>
    <n v="441597.35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54630.15"/>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1978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9498641.5700000003"/>
    <n v="7624350.750000002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892071.8800000018"/>
    <n v="2765160.7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1363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3510000"/>
    <n v="256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5779658"/>
    <n v="359166.66000000003"/>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519437.74"/>
    <n v="386354.36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153396.46000000002"/>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1832000"/>
    <n v="120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277465"/>
    <n v="24249"/>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27000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78385750.010000005"/>
    <n v="52292069.58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32262950.020000003"/>
    <n v="99591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10362407.850000001"/>
    <n v="7775226.41999999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750000"/>
    <n v="200531.8600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315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300000"/>
    <n v="866964.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496500.59999999963"/>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2368246"/>
    <n v="1147033.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850000"/>
    <n v="150333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3844740"/>
    <n v="25591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1870230"/>
    <n v="71672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00000011"/>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211194474.78"/>
    <n v="151209106.74999997"/>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77536546"/>
    <n v="33084328.16"/>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800000"/>
    <n v="56643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30956628.219999999"/>
    <n v="22588183.85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7989761.440000001"/>
    <n v="11585716.11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2915500"/>
    <n v="1542746.02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450000"/>
    <n v="33786.4800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1549641"/>
    <n v="1083560.75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8573550"/>
    <n v="3024841.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7376352"/>
    <n v="14046258.81000000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4065366"/>
    <n v="3204839.11000000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2265545.560000001"/>
    <n v="3209474.38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2389"/>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23544500"/>
    <n v="16645374.2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1542999"/>
    <n v="871275.8900000001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519392"/>
    <n v="3032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54532744"/>
    <n v="53054186.4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812200"/>
    <n v="740560.8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65460"/>
    <n v="23144.2600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8649990"/>
    <n v="5824761.810000000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7401614"/>
    <n v="6258448.83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322714419"/>
    <n v="246414901.5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20109208"/>
    <n v="56085472.22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44689116"/>
    <n v="37051141.73999998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2007322"/>
    <n v="7200089.16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819852"/>
    <n v="593046.6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980284"/>
    <n v="972427.4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6650"/>
    <n v="465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6290035"/>
    <n v="2348334.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5385265"/>
    <n v="4847704.8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4369058"/>
    <n v="2679304.38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5251901"/>
    <n v="2396284.590000000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5155041"/>
    <n v="9677531.000000001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1338948"/>
    <n v="976047.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3131397.5"/>
    <n v="718699.91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1150433"/>
    <n v="839838.6599999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256301"/>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533577"/>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51991"/>
    <n v="36409.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0670978"/>
    <n v="6830344.2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4015293"/>
    <n v="2784338.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372859659"/>
    <n v="282171923.4000000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63054880"/>
    <n v="70604822.88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7895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51190461"/>
    <n v="41585048.73000000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2750000"/>
    <n v="8614352.49000000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700000"/>
    <n v="276676.8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828346"/>
    <n v="519266.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500000"/>
    <n v="40453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6561000"/>
    <n v="3128321.7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13685532"/>
    <n v="9770362.969999998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3312847"/>
    <n v="2346042.15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6020432"/>
    <n v="2464387.090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25863000"/>
    <n v="12936450.64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570521"/>
    <n v="703270.2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368000"/>
    <n v="86122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1605539"/>
    <n v="932142.3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212868"/>
    <n v="134289.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00000"/>
    <n v="192334.1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35600"/>
    <n v="84542.43000000000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11532000"/>
    <n v="3714674.48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0064359"/>
    <n v="1548800.119999999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51815000"/>
    <n v="36858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24648500"/>
    <n v="8074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7728227"/>
    <n v="5481480.75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3081179"/>
    <n v="2009634.4099999997"/>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000000"/>
    <n v="194808.2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19113835"/>
    <n v="1507072.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150100"/>
    <n v="737090.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2572850"/>
    <n v="114283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4512590"/>
    <n v="2286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3884707"/>
    <n v="1428445.03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346601419.77999991"/>
    <n v="264211945.96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148065340.28"/>
    <n v="74038661.14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100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47929285.329999998"/>
    <n v="39786620.94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3578749"/>
    <n v="11185143.2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345000"/>
    <n v="32015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970766"/>
    <n v="1742301.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234540.06"/>
    <n v="159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38714914.939999998"/>
    <n v="30889303.62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8694173.9399999995"/>
    <n v="7084047.68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717000"/>
    <n v="793906.7299999998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6006089.6299999999"/>
    <n v="4305407.289999999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13515000"/>
    <n v="13032952.9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938486.5"/>
    <n v="834338.3799999998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1475014.3599999999"/>
    <n v="795918.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45400"/>
    <n v="139537.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32900"/>
    <n v="79396.7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9863802.0500000007"/>
    <n v="8344854.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885300.12"/>
    <n v="1112688.8500000001"/>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2639062"/>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5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943325"/>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881398324"/>
    <n v="680041736.07000017"/>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40313087"/>
    <n v="115705588.38000005"/>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45530354.900000006"/>
    <n v="2783296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2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4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39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7044223"/>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3434741.34"/>
    <n v="208544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8639968.0299999975"/>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15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6402980.8400000036"/>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32392062.659999978"/>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89154118873.349991"/>
    <n v="69847216187.850052"/>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4376373324.799999"/>
    <n v="11900050299.979998"/>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546882864.82999992"/>
    <n v="316939663.16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74974374.989999995"/>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8914973.5"/>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11717599.199999999"/>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76301848"/>
    <n v="66198916.180000007"/>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4581188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1162450"/>
    <n v="37465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16268997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1369932.9000000004"/>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1820745"/>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53918481.74000001"/>
    <n v="11704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23787625783.48"/>
    <n v="18367411195.029995"/>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4067532307"/>
    <n v="3137525465.479999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390638028"/>
    <n v="67916681"/>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7892000"/>
    <n v="68950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12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4220296.8299999982"/>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87920128.59999999"/>
    <n v="6738628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5001840.5"/>
    <n v="35164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4116909.9299999988"/>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18820600"/>
    <n v="10628186.189999999"/>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1080883.0499999998"/>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51855532.25"/>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186213442.3800001"/>
    <n v="1435526312.1800003"/>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336232177"/>
    <n v="242176147.10000002"/>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52970126.620000005"/>
    <n v="8606818.3000000026"/>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57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236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24600005"/>
    <n v="10384538"/>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7421416"/>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3564046.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15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25275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9626391985.0200005"/>
    <n v="7361029888.2799978"/>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552155198"/>
    <n v="1257355538.9700003"/>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6051500"/>
    <n v="236250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356185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44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53244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48764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9249265"/>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4080985"/>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892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72373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40000"/>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337942"/>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373668032"/>
    <n v="285395007.43000001"/>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58312896"/>
    <n v="48119351.440000013"/>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1934967"/>
    <n v="516235.83999999997"/>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8709750"/>
    <n v="3193669.4299999997"/>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3379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25911810"/>
    <n v="7559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12163645"/>
    <n v="4123699.99"/>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7076162"/>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7060166"/>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63820"/>
    <n v="2832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3598270"/>
    <n v="61712.82"/>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5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5610050"/>
    <n v="1812575.98"/>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1568579.200000000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1453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225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8637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982814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7511531230.620003"/>
    <n v="13358394444.770006"/>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4090387190.2000003"/>
    <n v="1721144643.319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1680000"/>
    <n v="416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2605159366.21"/>
    <n v="2134122656.2800038"/>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5997029248.3000002"/>
    <n v="5779167787.9800024"/>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891118016.84000003"/>
    <n v="246233008.55000004"/>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173080276.91000009"/>
    <n v="114862439.2100000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488953185"/>
    <n v="1242693434.080000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2423169279.3299999"/>
    <n v="1458888789.7"/>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1128635706.8299999"/>
    <n v="1059084469.5599998"/>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228631044.32000005"/>
    <n v="26274637.339999996"/>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1337345390.25"/>
    <n v="657461403.87999988"/>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2946642571.5799999"/>
    <n v="226373159.40000007"/>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7935340"/>
    <n v="1448117.93"/>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64652348.570000008"/>
    <n v="21605886.619999997"/>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35257027.539999992"/>
    <n v="10382660.609999999"/>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78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10524034.92"/>
    <n v="5090590.24"/>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9762313.82"/>
    <n v="2500261.14"/>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218063212.68000001"/>
    <n v="120963901.04000001"/>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58031606.10999998"/>
    <n v="101328172.90000004"/>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26556230"/>
    <n v="20100622.709999997"/>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3987539"/>
    <n v="3291782.429999998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12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24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5063030"/>
    <n v="1375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4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9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3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4000000"/>
    <n v="2617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3860000"/>
    <n v="2115152.3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4000000"/>
    <n v="1214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9000000"/>
    <n v="26911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29957728"/>
    <n v="1602345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4500000"/>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71587272"/>
    <n v="1043687.279999999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57950000"/>
    <n v="3294465.2100000004"/>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70000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81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10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2038000"/>
    <n v="194296.5"/>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31198431"/>
    <n v="21880375.560000002"/>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8700000"/>
    <n v="3952986.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415628318.03000003"/>
    <n v="297298425.90000015"/>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63874793"/>
    <n v="32949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71628565.629999995"/>
    <n v="46254936.15000000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7015000"/>
    <n v="4472695.310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57073743.799999997"/>
    <n v="34281747.64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12165900"/>
    <n v="95176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7111000"/>
    <n v="5810921.16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89227325.200000003"/>
    <n v="28731890.86000000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7905069"/>
    <n v="6273173.33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88109377"/>
    <n v="81663319.17999999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70503793.900000006"/>
    <n v="45498959.23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134980336.45999998"/>
    <n v="44003009.42000000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8062500"/>
    <n v="2266490.190000000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75725264"/>
    <n v="145882723.81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3580000"/>
    <n v="1848148.8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00000"/>
    <n v="6677.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05800"/>
    <n v="46853.79999999999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8050700"/>
    <n v="6178468.560000000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32516497"/>
    <n v="25916671.61000000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90711997.980000004"/>
    <n v="39850199.2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149816079"/>
    <n v="101486383.05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03812783.17999999"/>
    <n v="71522560.56999999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33756711"/>
    <n v="18776307.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34615052.859999999"/>
    <n v="22005783.29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21095341"/>
    <n v="15469992.14000000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4402462.279999999"/>
    <n v="10859462.25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9182374"/>
    <n v="6577563.2800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336000"/>
    <n v="859169.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135646"/>
    <n v="523011.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616000"/>
    <n v="289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9223255.669999998"/>
    <n v="5638941.259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828782566"/>
    <n v="594805080.5899999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10163755.33"/>
    <n v="6011433.050000000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2854059.300000001"/>
    <n v="2410525.96000000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162880306.23999998"/>
    <n v="120039745.18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11922404.239999998"/>
    <n v="5697786.7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18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626120.3000000003"/>
    <n v="384962.5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2029520"/>
    <n v="1382833.68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2221421.15"/>
    <n v="839576.6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895661"/>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blank)"/>
    <s v="99 - MULTIPROVINCIAL"/>
    <n v="0"/>
    <n v="3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187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32435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9781350"/>
    <n v="61963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570400"/>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5198930.5"/>
    <n v="122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12492947.479999999"/>
    <n v="454176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86495573.56999999"/>
    <n v="139197031.03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34808320"/>
    <n v="10842150.81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25754643.210000001"/>
    <n v="20793108.73999999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4472279"/>
    <n v="3521262.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11882940.420000002"/>
    <n v="6301522.93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6509770"/>
    <n v="4085604.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2515120"/>
    <n v="3826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9211282.6699999999"/>
    <n v="2645678.4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231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6536700"/>
    <n v="464776.2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49758774.410000004"/>
    <n v="12065570.3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3782065.16"/>
    <n v="8014826.26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629397.80000000005"/>
    <n v="436976.7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1352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925405"/>
    <n v="279098.2500000000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29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288902"/>
    <n v="108846.18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7705215.4000000004"/>
    <n v="3571959.2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5698270.9500000002"/>
    <n v="3644127.5400000019"/>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51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43500"/>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blank)"/>
    <s v="99 - MULTIPROVINCIAL"/>
    <n v="0"/>
    <n v="102261300"/>
    <n v="192742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325761014.39999998"/>
    <n v="211925646.06"/>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72196000"/>
    <n v="24899191.72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542031.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45787810"/>
    <n v="31775959.6200000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9840000"/>
    <n v="7055614.779999999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0762600"/>
    <n v="3217542.16000000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3516210"/>
    <n v="3753094.420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0740000"/>
    <n v="414054.0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12246969.83"/>
    <n v="366407.3399999997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59350000"/>
    <n v="39633370.03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6799302"/>
    <n v="10020481.35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889947584.3499999"/>
    <n v="177757791.8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29660796"/>
    <n v="16265749.1"/>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1709815"/>
    <n v="911756.1599999999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4448400"/>
    <n v="399391.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1589765"/>
    <n v="656241.3599999998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730000"/>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243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5430244"/>
    <n v="7907781.059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5259731"/>
    <n v="5339111.2999999989"/>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35310"/>
    <n v="12624.5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4191942.8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1286776461.21"/>
    <n v="997982354.31000042"/>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249466947.05000001"/>
    <n v="102700574.29000002"/>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7671"/>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4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86101167.73999998"/>
    <n v="154709408.8100001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34621905"/>
    <n v="25580206.890000001"/>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9926377.41"/>
    <n v="5368562.4899999993"/>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blank)"/>
    <s v="99 - MULTIPROVINCIAL"/>
    <n v="0"/>
    <n v="5900"/>
    <n v="0"/>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4907130"/>
    <n v="3805540.3000000003"/>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12805496"/>
    <n v="5220996.6799999988"/>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73797055.319999993"/>
    <n v="62869420.890000001"/>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30276440"/>
    <n v="26100645.22000001"/>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8311800"/>
    <n v="19009970.170000006"/>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37507214.39000002"/>
    <n v="182962602.9900000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449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37964048.880000003"/>
    <n v="21569677.770000003"/>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228895"/>
    <n v="2654185.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30397567.71000001"/>
    <n v="47604622.50999999"/>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8216870.59"/>
    <n v="3714068.25"/>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34740047.019999996"/>
    <n v="5167015.2399999993"/>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703153.98"/>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2063093"/>
    <n v="1176541.19"/>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2790544"/>
    <n v="258366.6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33816048.759999998"/>
    <n v="20944299.27"/>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62079176.93999999"/>
    <n v="19010274.890000001"/>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101422.41"/>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677500"/>
    <n v="64875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42549310.569999993"/>
    <n v="9217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1585403.2000000002"/>
    <n v="1413887.7999999998"/>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61789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10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2967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29748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84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358601.62000000011"/>
    <n v="365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160629482.78999999"/>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1333831266"/>
    <n v="755731729.4299998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318000000"/>
    <n v="94839377.68999999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58723650"/>
    <n v="113893609.07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70108967"/>
    <n v="40327326.08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07882925.89"/>
    <n v="23776414.09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11781918"/>
    <n v="3379501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50373793.299999997"/>
    <n v="66519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28450078.30000001"/>
    <n v="68221235.53999997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43854486.719999999"/>
    <n v="18860415.53999999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1798253.24000001"/>
    <n v="21920415.79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18495506.27"/>
    <n v="33726632.41999998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9287048333.310001"/>
    <n v="27239946137.66001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blank)"/>
    <s v="99 - MULTIPROVINCIAL"/>
    <n v="0"/>
    <n v="4000000000"/>
    <n v="3827459179.260000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4327278.4800000004"/>
    <n v="246758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891556833.4400001"/>
    <n v="1522998778.419998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2580082.399999999"/>
    <n v="20040942.62999999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44287106.049999997"/>
    <n v="11496667.6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5248616.8900000006"/>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9582746.6400000006"/>
    <n v="4667207.0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84888667.549999997"/>
    <n v="23226709.00000000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396839495.6299999"/>
    <n v="658142914.49999976"/>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60133021.200000003"/>
    <n v="47751006.05999999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890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9001049.3699999992"/>
    <n v="7294837.6100000022"/>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371124742.17000008"/>
    <n v="260193696.22"/>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64584868"/>
    <n v="29011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48401672.379999995"/>
    <n v="38986851.73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30389763.399999999"/>
    <n v="25637126.7199999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748085"/>
    <n v="648998.4699999998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801440"/>
    <n v="598780.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300000"/>
    <n v="264415.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334136.68"/>
    <n v="326736.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186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3633046.26"/>
    <n v="3631731.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7100000"/>
    <n v="6033196.229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9603174.450000003"/>
    <n v="29460541.4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737060.68"/>
    <n v="2394511.90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8312491.0500000007"/>
    <n v="7737074.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958890.20000000019"/>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269646"/>
    <n v="117231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2621728"/>
    <n v="2359512.23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001480.19"/>
    <n v="646539.5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3518642.5599999996"/>
    <n v="3498539.649999999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blank)"/>
    <s v="99 - MULTIPROVINCIAL"/>
    <n v="0"/>
    <n v="245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74748.4"/>
    <n v="245044.9499999999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301704"/>
    <n v="23737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2245830.84"/>
    <n v="113914.2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01"/>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12809000"/>
    <n v="9315034.720000000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2357216.41"/>
    <n v="10667134.2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1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81259770.280000001"/>
    <n v="63428759.14999999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1122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1843968"/>
    <n v="9663488.6099999975"/>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610265860.64999998"/>
    <n v="301970467.27000004"/>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73146373"/>
    <n v="1656038.5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8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65014334.5"/>
    <n v="45645991.25999999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8173449.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139975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192520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24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28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3287545.5999999996"/>
    <n v="487862.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144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5419557.899999999"/>
    <n v="387630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4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427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636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181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2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101272084.8"/>
    <n v="865146.5"/>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29771239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27786210"/>
    <n v="41064"/>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948797.15999999992"/>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186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blank)"/>
    <s v="99 - MULTIPROVINCIAL"/>
    <n v="0"/>
    <n v="51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9312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990016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321123"/>
    <n v="1860452.980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330196875"/>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222442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41749584.38"/>
    <n v="90694875.61999997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3902929"/>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26000000"/>
    <n v="1813963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908900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132488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483221042.94"/>
    <n v="464763079.6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15389484.73"/>
    <n v="13449717.14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25823153.95"/>
    <n v="122749510.18000001"/>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2030000"/>
    <n v="66255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4516897623.9399996"/>
    <n v="3437533479.5699992"/>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blank)"/>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693999387.29000008"/>
    <n v="637523899.83000004"/>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636274973.93999994"/>
    <n v="520825796.30999994"/>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blank)"/>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306618819.62"/>
    <n v="205574414.7599997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281974261.99000007"/>
    <n v="121571989.78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96935205.730000004"/>
    <n v="33917775.30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blank)"/>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60731872"/>
    <n v="28294924.2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blank)"/>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01733362.52"/>
    <n v="40802940.79999998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1700000"/>
    <n v="2832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blank)"/>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75911724.720000014"/>
    <n v="75721077.98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66150974.68"/>
    <n v="30385331.76999998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59861730.21999997"/>
    <n v="128956176.8499999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25178867.62999999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blank)"/>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91322698.309999987"/>
    <n v="44841990.71999999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75942219.370000005"/>
    <n v="27302457.75999999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46577781.300000004"/>
    <n v="16705188.63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blank)"/>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51989120.390000001"/>
    <n v="19678458.44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8436710.3699999992"/>
    <n v="4394414.2600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022126951.6"/>
    <n v="430946061.50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1052525.810000001"/>
    <n v="5864934.33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4356313.4700000007"/>
    <n v="2428318.2699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402137529.33999997"/>
    <n v="151616107.00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68121096"/>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blank)"/>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86555763.91999999"/>
    <n v="74435653.519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1894927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blank)"/>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112815170"/>
    <n v="85031317.650000006"/>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18828000"/>
    <n v="17350169.5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5352297"/>
    <n v="12725114.88000000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8403000"/>
    <n v="5070157.189999999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000000"/>
    <n v="15367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2400000"/>
    <n v="2279183.6399999997"/>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3345500"/>
    <n v="623249.9399999999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3149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1920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250000"/>
    <n v="1682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450000"/>
    <n v="2628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400000"/>
    <n v="11481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10000000"/>
    <n v="50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000000"/>
    <n v="1307572.589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997655037.23000002"/>
    <n v="740710530.8000000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167846524"/>
    <n v="87725311.35999998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37467669.77000001"/>
    <n v="110546545.98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99884255"/>
    <n v="71958075.14999999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9587516"/>
    <n v="1834290.1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11300000"/>
    <n v="943237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169223931.16"/>
    <n v="108681680.39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47048432.5"/>
    <n v="38561933.29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4882336.5"/>
    <n v="5633229.050000000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57028416.840000004"/>
    <n v="41549633.58000000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83848258"/>
    <n v="61610941.6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4919203"/>
    <n v="3971072.880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91777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2065064.029999999"/>
    <n v="9157024.67000000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0832340133.030001"/>
    <n v="7946764534.200002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38681390"/>
    <n v="142079195.6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6870605"/>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096207"/>
    <n v="587883.329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89064653.28999996"/>
    <n v="193620686.21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944373710.0900002"/>
    <n v="992807474.3100000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247532141.21000001"/>
    <n v="183633511.4499998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0000000"/>
    <n v="3432232.91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38625011.120000005"/>
    <n v="21169473.9800000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34348192.670000002"/>
    <n v="27940352.71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0300000"/>
    <n v="8219031.920000001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2300000"/>
    <n v="4293401.5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1958840"/>
    <n v="670943.56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3200000"/>
    <n v="199622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72900000"/>
    <n v="1512587.6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1799999.999999996"/>
    <n v="5646284.21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000000"/>
    <n v="24251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4000000"/>
    <n v="392479.800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29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28350000"/>
    <n v="4536002.15999999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2648320"/>
    <n v="6314822.6799999997"/>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115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100000"/>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45000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66777700"/>
    <n v="50518028.03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10933814"/>
    <n v="7721842.059999998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85491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10000000"/>
    <n v="8446644.800000000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44061688"/>
    <n v="132092710.6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1978800.59"/>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25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2320000"/>
    <n v="22785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60689169.700000003"/>
    <n v="12472841.35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65871875"/>
    <n v="40057999.18999999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8095041.5600000005"/>
    <n v="6111935.350000004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572822.80000000005"/>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14600000"/>
    <n v="2041565.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34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112004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blank)"/>
    <s v="99 - MULTIPROVINCIAL"/>
    <n v="0"/>
    <n v="82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5450000"/>
    <n v="2485001.180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4835137.2"/>
    <n v="4011063.9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465917.34000000008"/>
    <n v="104073.3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9096232.7800000012"/>
    <n v="4885603.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1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21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5632047.5499999998"/>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782303207.44000006"/>
    <n v="560835291.15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97200000"/>
    <n v="104330362.2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8222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102906362"/>
    <n v="83688519.05999995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216200000"/>
    <n v="190490606.02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30359000"/>
    <n v="18143977.70999999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9358319"/>
    <n v="50858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2059206.46"/>
    <n v="1722155.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34636829.039999999"/>
    <n v="25855913.21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36132000"/>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9360692"/>
    <n v="17735233.50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16696043.640000001"/>
    <n v="10204361.02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5160812"/>
    <n v="11384500.54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556800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52367570"/>
    <n v="46130594.27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6268644"/>
    <n v="47510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593435.5"/>
    <n v="2414395.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18939241"/>
    <n v="43878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425718.65"/>
    <n v="397683.6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117705"/>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887414.7000000002"/>
    <n v="159386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4918315.18"/>
    <n v="3650659.04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10126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42463364.449999996"/>
    <n v="27519598.25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24871417"/>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19731397.879999999"/>
    <n v="14160481.31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39582853.980000004"/>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106721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27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98010.710000000021"/>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67727043"/>
    <n v="48245315.21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6320000"/>
    <n v="4930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9711818"/>
    <n v="7309738.460000000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11568788"/>
    <n v="7877122.130000000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61149632.329999998"/>
    <n v="46076255.4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4546431"/>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8710237.4400000013"/>
    <n v="6910308.30999999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1212842"/>
    <n v="921595.4899999998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700000"/>
    <n v="6814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600000"/>
    <n v="43483.7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1052022"/>
    <n v="6010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675000"/>
    <n v="281577.7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1294281.3300000005"/>
    <n v="175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85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415014.06"/>
    <n v="341991.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365000"/>
    <n v="26213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416444.1"/>
    <n v="335194.0999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4937"/>
    <n v="3462.12000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1051260"/>
    <n v="104996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010258.5"/>
    <n v="1727910.1099999999"/>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3672000"/>
    <n v="3165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558834.12"/>
    <n v="483127.09"/>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65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753220751.28999996"/>
    <n v="546351149.97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9898927"/>
    <n v="15408471.280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40548370"/>
    <n v="77408402.77000001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821074"/>
    <n v="568199.68000000005"/>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6200000"/>
    <n v="3412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08034007.59000002"/>
    <n v="83077357.059999973"/>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37750000"/>
    <n v="30610063.6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8142641.140000001"/>
    <n v="4967625.940000001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805986"/>
    <n v="2368119.1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24666096"/>
    <n v="18371366.140000001"/>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6563878"/>
    <n v="4724082.83999999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42936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25200000"/>
    <n v="16111162.459999995"/>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51777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5122870"/>
    <n v="12419976.579999998"/>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22320096.459999993"/>
    <n v="4451751.810000000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22860324"/>
    <n v="6895813.66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53955933.97"/>
    <n v="137060877.9300000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8655328.4800000004"/>
    <n v="5280255.5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5979188.20000000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16399885"/>
    <n v="1848569.11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4477967.52"/>
    <n v="9884801.62000000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11288.7"/>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928685.28"/>
    <n v="355000.27999999997"/>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68905.89"/>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6894220.1900000004"/>
    <n v="659112.959999999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88362.34000000008"/>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950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3092095.69"/>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207035.00999999995"/>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51801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372919.81"/>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47347303.340000004"/>
    <n v="165011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327224.96"/>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52503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5920865.8300000001"/>
    <n v="1071863.3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4660171.33"/>
    <n v="3101846.7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762581.17999999993"/>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22 - SAN JUAN"/>
    <n v="0"/>
    <n v="16075709"/>
    <n v="804750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290250000"/>
    <n v="223433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22 - SAN JUAN"/>
    <n v="0"/>
    <n v="2168089.15"/>
    <n v="1230084.9799999997"/>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95407533"/>
    <n v="294927277"/>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4859014"/>
    <n v="3012312.8999999994"/>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blank)"/>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blank)"/>
    <s v="99 - MULTIPROVINCIAL"/>
    <n v="0"/>
    <n v="2550141.48"/>
    <n v="2308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blank)"/>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92460488"/>
    <n v="42242045.64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6000000"/>
    <n v="44102521.390000001"/>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127322611"/>
    <n v="104102565.93000002"/>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7794480"/>
    <n v="52250301.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2127954.44"/>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56764000"/>
    <n v="50340759.360000007"/>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blank)"/>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4702"/>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blank)"/>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765000"/>
    <n v="351240.92000000004"/>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03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blank)"/>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blank)"/>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572172"/>
    <n v="7222623.6000000006"/>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blank)"/>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6284908"/>
    <n v="593040.3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blank)"/>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275316990"/>
    <n v="134544947.9400000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40920967.850000001"/>
    <n v="344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6085000"/>
    <n v="5641038.2899999991"/>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blank)"/>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3209226806"/>
    <n v="2384508546.6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480181229"/>
    <n v="447696703.6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443078936"/>
    <n v="364298969.1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11251146"/>
    <n v="5138085.98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6665680"/>
    <n v="508385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209985014"/>
    <n v="166197157.43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18149423"/>
    <n v="12178796.08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50000000"/>
    <n v="12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79230000"/>
    <n v="45728193.76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91787000"/>
    <n v="79830647.78999999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8050675"/>
    <n v="15522349.18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27663000"/>
    <n v="15290899.03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22664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1160000"/>
    <n v="598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75000"/>
    <n v="70734.280000000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57447700"/>
    <n v="192006260.15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16409378"/>
    <n v="9374282.540000001"/>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33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800000"/>
    <n v="14589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1200000"/>
    <n v="1016221.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25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1900000"/>
    <n v="1011236.4"/>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23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350000"/>
    <n v="107459"/>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2220000"/>
    <n v="458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830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20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464178340"/>
    <n v="343354836.85000008"/>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53046756"/>
    <n v="378876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6926642"/>
    <n v="41843133.899999999"/>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200000"/>
    <n v="67672.0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64415322"/>
    <n v="52235155.73000004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6953244"/>
    <n v="5830059.8700000001"/>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5361730"/>
    <n v="11591160.700000001"/>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188508"/>
    <n v="864218.10999999987"/>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5357098"/>
    <n v="4655882.9000000004"/>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3277032"/>
    <n v="2773285.9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129073"/>
    <n v="2993954.58"/>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0605780"/>
    <n v="8462810.7699999996"/>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4063128"/>
    <n v="3357155.199999999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1278091"/>
    <n v="1024756"/>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2470374"/>
    <n v="1477846.6199999999"/>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243"/>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315037"/>
    <n v="857317.28000000014"/>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893265"/>
    <n v="9064563.470000000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786099"/>
    <n v="643682.679999999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41734603"/>
    <n v="31795688.279999997"/>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1231908"/>
    <n v="6324384.7000000011"/>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1427816"/>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2194400"/>
    <n v="8763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2777600"/>
    <n v="2001056.1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730857"/>
    <n v="1314811.2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760092"/>
    <n v="529039.2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234899.14"/>
    <n v="39333.300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747654.24"/>
    <n v="1646968.2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657345.76"/>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780000"/>
    <n v="657375.8999999997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397396"/>
    <n v="27004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852348"/>
    <n v="642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1747238"/>
    <n v="704559.9299999999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00000"/>
    <n v="1464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1967000"/>
    <n v="98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14222611"/>
    <n v="88027577.059999987"/>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20789622"/>
    <n v="11426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5801767"/>
    <n v="12945881.45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4203678"/>
    <n v="2962772.1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500627"/>
    <n v="498248.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3656310"/>
    <n v="1827908.4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612800"/>
    <n v="54457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3211202"/>
    <n v="1633026.4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3580708"/>
    <n v="2794427.27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2914367"/>
    <n v="1172089.36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838669"/>
    <n v="995090.6000000000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016010"/>
    <n v="452553.2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433275"/>
    <n v="33840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349285"/>
    <n v="345278.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250091"/>
    <n v="118598.8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7230"/>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152483"/>
    <n v="139335.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179141"/>
    <n v="165721.1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5156858"/>
    <n v="3112070.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2788447.0000000005"/>
    <n v="1954609.18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40336979.350000001"/>
    <n v="300449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452000"/>
    <n v="1210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5578402"/>
    <n v="4527678.0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449606"/>
    <n v="1321580.360000000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283306.65000000002"/>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40118000"/>
    <n v="26091570.309999999"/>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4787000"/>
    <n v="3965169.6499999994"/>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1800000"/>
    <n v="44525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5200000"/>
    <n v="1647499"/>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2713600000"/>
    <n v="2014367245.9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270000000"/>
    <n v="187893085.3899998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84000000"/>
    <n v="219145768.61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14000000"/>
    <n v="6972960.51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60000000"/>
    <n v="54152968.75000000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15000000"/>
    <n v="14812763.4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6500000"/>
    <n v="473546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6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10000000"/>
    <n v="1697182.2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50000000"/>
    <n v="35764145.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455195993"/>
    <n v="343053072.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30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0008507"/>
    <n v="2634239.96999999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812200000"/>
    <n v="566680282.29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05000000"/>
    <n v="58315130.72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305200000"/>
    <n v="197843609.43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81000000"/>
    <n v="18184006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44000000"/>
    <n v="83510839.850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208800000"/>
    <n v="170801076.17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42330902"/>
    <n v="17836733.9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105000000"/>
    <n v="29478073.9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80000000"/>
    <n v="14980891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66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43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110235000"/>
    <n v="51088355.78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12000000"/>
    <n v="109326410.02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42000000"/>
    <n v="39976363.9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9874965"/>
    <n v="64275379.01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2400000"/>
    <n v="51668835.1799999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62665527"/>
    <n v="17493918.30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27050000"/>
    <n v="6654101.88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8000000"/>
    <n v="3143959.7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10000000"/>
    <n v="2998028.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21000000"/>
    <n v="14817214.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600000"/>
    <n v="133660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38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8300000"/>
    <n v="2072686.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42900000"/>
    <n v="19881488.3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47510290"/>
    <n v="14703149.589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29400000"/>
    <n v="88695662.799999982"/>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2000000"/>
    <n v="13532980.03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228850209.32999998"/>
    <n v="172714847.63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39169398.670000002"/>
    <n v="36278014.059999995"/>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9227674"/>
    <n v="23870567.34000000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7393722"/>
    <n v="5711392.960000001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2437483.2199999997"/>
    <n v="177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2100000"/>
    <n v="156547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783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8425723.960000001"/>
    <n v="13311270.19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878710.11"/>
    <n v="340370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497926.06"/>
    <n v="2246415.5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6308757.4500000002"/>
    <n v="3877243.19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5964121.5499999998"/>
    <n v="3730897.59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5213884.58"/>
    <n v="3375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419836"/>
    <n v="3898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78581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31168"/>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562399.69999999995"/>
    <n v="395089.3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4765304.8999999994"/>
    <n v="3505858.170000000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3864829.84"/>
    <n v="1424194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9707071.4399999995"/>
    <n v="5747628.749999999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083319513.6999998"/>
    <n v="814212698.74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197550300"/>
    <n v="103721857.3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46507709.30000001"/>
    <n v="120303343.9199999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742500000"/>
    <n v="620260209.8699998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000000"/>
    <n v="739364.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521501.4"/>
    <n v="254501.400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59100000"/>
    <n v="34426858.60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11946438.1"/>
    <n v="2366971.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311541802.97000003"/>
    <n v="306635273.96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713610195.10000002"/>
    <n v="619360274.1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732066051"/>
    <n v="1124318537.34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80280166.43000001"/>
    <n v="156499473.4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240000000"/>
    <n v="167989678.86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500000"/>
    <n v="1795436.079999999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3650000"/>
    <n v="2020611.5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2700000"/>
    <n v="2454261.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7373174.4500000002"/>
    <n v="5295672.390000000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72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716408.5899999999"/>
    <n v="152055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30000000"/>
    <n v="100584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9625100"/>
    <n v="2392334.4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21640300"/>
    <n v="13317315.30000000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38582904.159999996"/>
    <n v="21076799.87000000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127000000"/>
    <n v="65068713.850000001"/>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50000000"/>
    <n v="264660747.1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87839404"/>
    <n v="140655057.98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9103800"/>
    <n v="26703137.07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5938780"/>
    <n v="20981161.24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3985051.15"/>
    <n v="2836827.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68815.01"/>
    <n v="168750.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900000"/>
    <n v="7659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8434392.2800000012"/>
    <n v="7038799.72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314"/>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223232.21"/>
    <n v="1206524.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5641268.0899999999"/>
    <n v="3388439.799999999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71619.46"/>
    <n v="935846.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662817.18999999994"/>
    <n v="439897.1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690302"/>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288136.44"/>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629521.64"/>
    <n v="628956.7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6867348.2000000011"/>
    <n v="37403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434813.4200000002"/>
    <n v="1305091.0599999996"/>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36153198"/>
    <n v="138611804.60000002"/>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77763442"/>
    <n v="35325751.770000003"/>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25540000"/>
    <n v="177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24002279"/>
    <n v="94227206.789999992"/>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28453027"/>
    <n v="19469853.960000001"/>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8778000"/>
    <n v="5619650.8900000006"/>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9906000"/>
    <n v="3782352.3400000003"/>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7950000"/>
    <n v="156163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228016"/>
    <n v="11377505.68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19677399"/>
    <n v="14503451.080000002"/>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26385000"/>
    <n v="24933066.57"/>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8603000"/>
    <n v="9971069.1699999999"/>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41059000"/>
    <n v="50368011.469999991"/>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23648000"/>
    <n v="17260059.590000007"/>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1580000"/>
    <n v="1129057.54"/>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1371500"/>
    <n v="924716.79"/>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1712000"/>
    <n v="927745.35999999987"/>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437000"/>
    <n v="40776.4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487174"/>
    <n v="215837.84"/>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15563983"/>
    <n v="9036260.879999999"/>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6695600"/>
    <n v="5505898.839999999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2829425"/>
    <n v="195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385305"/>
    <n v="80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529415"/>
    <n v="4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417370"/>
    <n v="296385.36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99040"/>
    <n v="12232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blank)"/>
    <s v="99 - MULTIPROVINCIAL"/>
    <n v="0"/>
    <n v="250000"/>
    <n v="226226.3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820705734"/>
    <n v="580467511.3699998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707110425"/>
    <n v="542195246.13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49492613"/>
    <n v="136985272.43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200479061"/>
    <n v="151795381.96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000000"/>
    <n v="70814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500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1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16409445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26303470"/>
    <n v="86675910.70999991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99925405"/>
    <n v="80310453.14999993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47939629"/>
    <n v="18256778.89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5497300"/>
    <n v="23514285.64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211250000"/>
    <n v="72990651.17999999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286445.15000000002"/>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36060000"/>
    <n v="23198713.460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41900000"/>
    <n v="4524859.76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44584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330672520"/>
    <n v="212980629.61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83962470"/>
    <n v="67200318.68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330000"/>
    <n v="4269512.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67600000"/>
    <n v="17744003.1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80722400"/>
    <n v="15003815.3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399442"/>
    <n v="45251699.2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9275030.5"/>
    <n v="20865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58800000"/>
    <n v="25689685.57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6100000"/>
    <n v="1771303.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43000000"/>
    <n v="14887465.5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750000"/>
    <n v="33867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124168200"/>
    <n v="36345865.33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192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74101177"/>
    <n v="7483055.92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79940467"/>
    <n v="13219426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43564960"/>
    <n v="32772879.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42089138"/>
    <n v="31054803.27"/>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blank)"/>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7989341"/>
    <n v="4408352.359999999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6081060"/>
    <n v="4978917.409999998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5280000"/>
    <n v="4773004.499999999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23148000"/>
    <n v="1824493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1645000"/>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785900"/>
    <n v="488129.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504100"/>
    <n v="382788.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22472623"/>
    <n v="794283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43353712"/>
    <n v="32015576.1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3042357.84"/>
    <n v="2214889.5"/>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39000"/>
    <n v="56734.40000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076103.44"/>
    <n v="245919.4700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3313448.800000001"/>
    <n v="13091167.97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2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3926983.7600000002"/>
    <n v="2383036.3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blank)"/>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blank)"/>
    <s v="99 - MULTIPROVINCIAL"/>
    <n v="0"/>
    <n v="605000"/>
    <n v="596734.4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93779969"/>
    <n v="71972391.56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700000"/>
    <n v="40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13606200"/>
    <n v="12508540.14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2595000"/>
    <n v="10409930.5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6440000"/>
    <n v="4666986.85999999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1400000"/>
    <n v="963159.2299999998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900000"/>
    <n v="241635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5471000"/>
    <n v="4423486.62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850000"/>
    <n v="5685544.60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14750300"/>
    <n v="11401239.5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296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370000"/>
    <n v="258858.76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32005345"/>
    <n v="26582753.25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38250000"/>
    <n v="29734866.10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6405000"/>
    <n v="5256500.07999999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765000"/>
    <n v="1732428.60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83847516"/>
    <n v="62718344.1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16004533"/>
    <n v="14664427.78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80000"/>
    <n v="66801.8200000000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8117950"/>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11421573"/>
    <n v="9401493.49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4052000"/>
    <n v="3660415.33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1405764.47"/>
    <n v="915761.1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9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912949"/>
    <n v="714576.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15302792.5"/>
    <n v="12901070.1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696288"/>
    <n v="593370.8999999999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blank)"/>
    <s v="99 - MULTIPROVINCIAL"/>
    <n v="0"/>
    <n v="267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1259391.3999999997"/>
    <n v="806300.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1651735"/>
    <n v="23364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1608277.82"/>
    <n v="1000112.429999999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6931779.0099999998"/>
    <n v="4289396.97000000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69141"/>
    <n v="310594.6999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319000"/>
    <n v="237916.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397096"/>
    <n v="25587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3605000"/>
    <n v="3389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2808938.45"/>
    <n v="1932877.33"/>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53783350"/>
    <n v="38301925.01999999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7646850"/>
    <n v="598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7521523"/>
    <n v="5756615.58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2223000"/>
    <n v="1757153.94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600000"/>
    <n v="44569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7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765000"/>
    <n v="463949.4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3181977"/>
    <n v="2586942.8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500000"/>
    <n v="475114.4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250000"/>
    <n v="137844.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14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4900000"/>
    <n v="36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400000"/>
    <n v="1037712.840000000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872651600"/>
    <n v="651658124.83999991"/>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50500000"/>
    <n v="132013626.61000001"/>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72000000"/>
    <n v="59130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108500000"/>
    <n v="92461503.349999994"/>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80802000"/>
    <n v="68220357.389999971"/>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blank)"/>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579511067.16999996"/>
    <n v="391225804.73000002"/>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486971926.8"/>
    <n v="708817945.85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20410000"/>
    <n v="13601966.139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93530109"/>
    <n v="151332373.88000005"/>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37300000"/>
    <n v="30560074.039999999"/>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2352540"/>
    <n v="4839942.4000000004"/>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1385916"/>
    <n v="21965547.04000000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27300000"/>
    <n v="19786395.009999998"/>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300000"/>
    <n v="1141667.29"/>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5832938.0800000001"/>
    <n v="2287997.7799999998"/>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4698313.1999999993"/>
    <n v="739757.03000000014"/>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9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4790880.9399999995"/>
    <n v="1548292.16"/>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4964312.4000000004"/>
    <n v="221969.4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45768044.880000003"/>
    <n v="26224287.280000005"/>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3448783.590000004"/>
    <n v="5706509.180000000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350700000"/>
    <n v="248374461.56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2700000"/>
    <n v="19829096.539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9500000"/>
    <n v="14868245.880000003"/>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350000"/>
    <n v="2335746"/>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4700000"/>
    <n v="5334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20500000"/>
    <n v="11835836.25"/>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1600000"/>
    <n v="662349.88"/>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18800000"/>
    <n v="11459386.84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37000000"/>
    <n v="23004314.17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65800000"/>
    <n v="27530391.66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7620000"/>
    <n v="2652400.1100000003"/>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3650000"/>
    <n v="6320963.16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100000"/>
    <n v="975324.1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200000"/>
    <n v="351398.1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260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4690000"/>
    <n v="1486926.54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20840000"/>
    <n v="5332612.4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6750000"/>
    <n v="4713473.83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5564620218"/>
    <n v="418722554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700000"/>
    <n v="583333.310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1020531223"/>
    <n v="9514902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85382184"/>
    <n v="237818486.68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7236257"/>
    <n v="3103021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6000000"/>
    <n v="5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869864405"/>
    <n v="72424259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72897196"/>
    <n v="310747663.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7800000"/>
    <n v="6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7480169"/>
    <n v="31233474.18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2000000"/>
    <n v="10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3400000"/>
    <n v="11166666.68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33410000"/>
    <n v="1111725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7916000"/>
    <n v="23263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15837602"/>
    <n v="96529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42446699"/>
    <n v="3900273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9873800"/>
    <n v="8222088.430000002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78682987"/>
    <n v="893507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68867353"/>
    <n v="57389460.80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2510679"/>
    <n v="10425565.81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330247222"/>
    <n v="27020227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461802648"/>
    <n v="369763237.9100000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6880000"/>
    <n v="5733333.37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34743946"/>
    <n v="28948316.099999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275866"/>
    <n v="1063221.61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5762449"/>
    <n v="13133985.30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4811653"/>
    <n v="12337671.95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77340775"/>
    <n v="312948079.24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230000369"/>
    <n v="170401497.3400000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459126275"/>
    <n v="121662848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23859000"/>
    <n v="19521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21676327"/>
    <n v="1773517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8714088"/>
    <n v="726174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69484140"/>
    <n v="5790345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335921739"/>
    <n v="243950099"/>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334540078"/>
    <n v="257987846.52000004"/>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60354642"/>
    <n v="31572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22994201"/>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47050940"/>
    <n v="38351420.25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24050000"/>
    <n v="23028334.9400000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2013300"/>
    <n v="1933346.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7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5500000"/>
    <n v="4584777.859999999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150000"/>
    <n v="1994938.09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38528686.670000002"/>
    <n v="31480466.38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4047000"/>
    <n v="4018209.7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7737462"/>
    <n v="4537793.569999999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148129.1"/>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2855763"/>
    <n v="11349351.46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61045"/>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3000000"/>
    <n v="9172900.349999997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2833403"/>
    <n v="1918654.7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32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608726"/>
    <n v="2306509.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26000"/>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421639"/>
    <n v="161442.9000000000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52160"/>
    <n v="25119.48000000000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8135000"/>
    <n v="6506499.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6047135"/>
    <n v="5611885.300000000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92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572417"/>
    <n v="489797.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1000000"/>
    <n v="155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4972874"/>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1337583"/>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2665437.69"/>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1670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211565"/>
    <n v="1594298.9"/>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73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1936415"/>
    <n v="903467.67999999993"/>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106324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716000"/>
    <n v="638693.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4213780"/>
    <n v="18285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9545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396364"/>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blank)"/>
    <s v="99 - MULTIPROVINCIAL"/>
    <n v="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1040000"/>
    <n v="477588.64"/>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75000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26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1079000"/>
    <n v="924798.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480000"/>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400000"/>
    <n v="33060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23196762"/>
    <n v="12309231.380000003"/>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5832204"/>
    <n v="3622866.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2249816"/>
    <n v="1893020.3099999998"/>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50000"/>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11000000"/>
    <n v="7960081.91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3217597"/>
    <n v="28405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1318506"/>
    <n v="179722.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732809"/>
    <n v="262407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435921"/>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32049866"/>
    <n v="19702420.51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650845.86"/>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7200000"/>
    <n v="7089478.12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4315000"/>
    <n v="3299819.7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2692796"/>
    <n v="1760225.4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4055455"/>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4549055"/>
    <n v="2668256.2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531716.49"/>
    <n v="24190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7708278"/>
    <n v="7471747.07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571000"/>
    <n v="432742.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677689"/>
    <n v="658762.860000000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400000"/>
    <n v="347514.3000000000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252099"/>
    <n v="234562.2400000000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8012410"/>
    <n v="5676563.560000001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4291639"/>
    <n v="4058013.47"/>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455000"/>
    <n v="110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270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97532"/>
    <n v="165320.36000000004"/>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765799330.33000004"/>
    <n v="592664661.66000021"/>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165393756.67000002"/>
    <n v="144822079.06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07111177"/>
    <n v="87557580.74000002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07072241"/>
    <n v="78020994.579999968"/>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3934941"/>
    <n v="8531363.57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12510500"/>
    <n v="7039674.54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7693935"/>
    <n v="5677352.450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34291140"/>
    <n v="9028608.819999998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5648318"/>
    <n v="11968021.74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14098736"/>
    <n v="3396752.31"/>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82883392"/>
    <n v="79184300.44999998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52129614"/>
    <n v="27642764.04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4185748"/>
    <n v="1891140.66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1351747"/>
    <n v="903927.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1771318"/>
    <n v="485342.44000000006"/>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18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687642"/>
    <n v="89826.9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879637"/>
    <n v="512552.07999999996"/>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6859228"/>
    <n v="17501293.65999999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17056089"/>
    <n v="8791937.579999996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88608607"/>
    <n v="66599050.609999985"/>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11439052"/>
    <n v="9089601.5800000001"/>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blank)"/>
    <s v="99 - MULTIPROVINCIAL"/>
    <n v="0"/>
    <n v="128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389400"/>
    <n v="3245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5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3132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650508"/>
    <n v="371445.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478414"/>
    <n v="47377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710492"/>
    <n v="1651876.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10000"/>
    <n v="129916.3500000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160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21397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448906"/>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59614338"/>
    <n v="39960868.64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8482967"/>
    <n v="30077868.39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5160226"/>
    <n v="9411871.97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7528200"/>
    <n v="6004820.33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6003131"/>
    <n v="4604947.8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31761000"/>
    <n v="21522441.27999999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770500"/>
    <n v="294512.1399999999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1292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2161000"/>
    <n v="717465.1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2135177"/>
    <n v="4275493.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2244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35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2199000"/>
    <n v="630890.6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650500"/>
    <n v="295334.5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30000"/>
    <n v="1240914.1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666500"/>
    <n v="427553.4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5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137000"/>
    <n v="1586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4405000"/>
    <n v="3260490.55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190000"/>
    <n v="495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4794000"/>
    <n v="2336184.150000000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516735177"/>
    <n v="387203482.30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81784483"/>
    <n v="43271706.06000000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68387076"/>
    <n v="58922470.74999997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37745000"/>
    <n v="31889914.35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2"/>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710113"/>
    <n v="606417.4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295000"/>
    <n v="120166.4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67737.5"/>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1648000"/>
    <n v="1487058.25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88571.51"/>
    <n v="2835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1304267"/>
    <n v="1077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8290134.0499999998"/>
    <n v="24343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750000"/>
    <n v="125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951905"/>
    <n v="3255663.14999999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blank)"/>
    <s v="99 - MULTIPROVINCIAL"/>
    <n v="0"/>
    <n v="5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401818.64"/>
    <n v="23887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933141.35"/>
    <n v="1959471.79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6915525.8200000003"/>
    <n v="5261720.4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2062927.81"/>
    <n v="1730124.7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4407500"/>
    <n v="3469632.0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145390.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915058.8899999999"/>
    <n v="644085.19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285780"/>
    <n v="14467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78894"/>
    <n v="40973.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263051.80000000005"/>
    <n v="1913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698210.74"/>
    <n v="378646.1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37536"/>
    <n v="26372.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23971.200000000012"/>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10249.55"/>
    <n v="308129.5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52073.79999999999"/>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8369800.0399999991"/>
    <n v="3999371.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262702.82"/>
    <n v="67916.0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4993792.199999999"/>
    <n v="1752827.89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1496432.4000000004"/>
    <n v="1216611.28"/>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214102388"/>
    <n v="161616088.8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33607875.5"/>
    <n v="1877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55041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9941007.5"/>
    <n v="24646286.77000000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43231290.920000002"/>
    <n v="40089806.07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1081000"/>
    <n v="965863.8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893"/>
    <n v="2146156.200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2495984"/>
    <n v="1689371.4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43075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200000"/>
    <n v="140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724713.78"/>
    <n v="1604545.5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3636564"/>
    <n v="701718.6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108000"/>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11729114.93"/>
    <n v="26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858274.58"/>
    <n v="1549685.5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493769.74"/>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145136.62"/>
    <n v="162273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4180774.6"/>
    <n v="2329189.3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772769.22"/>
    <n v="772769.2200000000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blank)"/>
    <s v="99 - MULTIPROVINCIAL"/>
    <n v="0"/>
    <n v="885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270992.70999999996"/>
    <n v="203346.70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1102707.06"/>
    <n v="366066.6799999999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blank)"/>
    <s v="99 - MULTIPROVINCIAL"/>
    <n v="0"/>
    <n v="39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blank)"/>
    <s v="99 - MULTIPROVINCIAL"/>
    <n v="0"/>
    <n v="1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2239012.5099999998"/>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24186.13"/>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5670321.4399999995"/>
    <n v="260788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332127.74"/>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166766.75"/>
    <n v="176268.3300000000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2636176.5500000003"/>
    <n v="792620.94"/>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271716077.29999995"/>
    <n v="209841557.06"/>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54896246.819999993"/>
    <n v="28252643.050000004"/>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37523555.839999996"/>
    <n v="29616016.850000001"/>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21200745.57"/>
    <n v="16046426"/>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8127844.6099999994"/>
    <n v="1087095.95"/>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831401.5"/>
    <n v="8902605.5"/>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011464.58"/>
    <n v="1727982.5099999998"/>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19757649.960000001"/>
    <n v="12297475.84"/>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51126.97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7567701.4900000002"/>
    <n v="2042010.13"/>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27710433.18"/>
    <n v="17686259.88000000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4871545.5999999996"/>
    <n v="2379076.399999999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1666856.3800000001"/>
    <n v="1017508.38"/>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1080014.2000000002"/>
    <n v="916410.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840258.47"/>
    <n v="455824.11000000004"/>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064691.0699999998"/>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1291304.8199999998"/>
    <n v="423146.84"/>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12037352.709999999"/>
    <n v="6090699.0099999998"/>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8369457.4900000012"/>
    <n v="4745659.4999999991"/>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6183508"/>
    <n v="3533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2331221"/>
    <n v="2302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189447"/>
    <n v="312079.66000000003"/>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1000000"/>
    <n v="151681.4399999999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2884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7600000"/>
    <n v="6470787.969999999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1400000"/>
    <n v="63676.6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12881560"/>
    <n v="7031035.089999999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8210839"/>
    <n v="5978948.18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20 - FONDOS CON DESTINO ESPECÍFICO"/>
    <s v="(blank)"/>
    <s v="99 - MULTIPROVINCIAL"/>
    <n v="0"/>
    <n v="400000"/>
    <n v="4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1400000"/>
    <n v="159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7625558"/>
    <n v="2850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12132125"/>
    <n v="9943996.58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8192353"/>
    <n v="4465892.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2441275"/>
    <n v="1243479.7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blank)"/>
    <s v="99 - MULTIPROVINCIAL"/>
    <n v="0"/>
    <n v="100000"/>
    <n v="38538.80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2005482"/>
    <n v="657056.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31000"/>
    <n v="2444.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9003394"/>
    <n v="6592267.57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blank)"/>
    <s v="99 - MULTIPROVINCIAL"/>
    <n v="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0"/>
    <n v="713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276125956"/>
    <n v="186540809.47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4745000"/>
    <n v="38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1645578"/>
    <n v="171333.3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907197"/>
    <n v="1511920.8200000005"/>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665840"/>
    <n v="582187.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5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219250"/>
    <n v="4584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24159728"/>
    <n v="14042266.46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3472317"/>
    <n v="2257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7480641"/>
    <n v="4286300.0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3711407"/>
    <n v="1721137.910000000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4245138"/>
    <n v="3432659.82000000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2391527"/>
    <n v="1991466.5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blank)"/>
    <s v="99 - MULTIPROVINCIAL"/>
    <n v="0"/>
    <n v="89013"/>
    <n v="6296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6543920"/>
    <n v="5137805.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300000"/>
    <n v="145352.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828850"/>
    <n v="624252.3300000000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2527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195348"/>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6294900"/>
    <n v="328491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57787244"/>
    <n v="41301537.86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9076042"/>
    <n v="144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10850491"/>
    <n v="9845402.710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8569119"/>
    <n v="6108900.30999999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2783868"/>
    <n v="2212084.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3632000"/>
    <n v="24663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2933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27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2303182"/>
    <n v="7391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502510"/>
    <n v="347631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2103320"/>
    <n v="1960384.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900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71155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800280"/>
    <n v="194341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blank)"/>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1092400"/>
    <n v="8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3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blank)"/>
    <s v="99 - MULTIPROVINCIAL"/>
    <n v="0"/>
    <n v="42685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369709"/>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blank)"/>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7000000"/>
    <n v="3256047.14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1327366"/>
    <n v="11999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1162162"/>
    <n v="1067922.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992500"/>
    <n v="23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926100"/>
    <n v="908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427685"/>
    <n v="341194.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4482100"/>
    <n v="4482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blank)"/>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35952685"/>
    <n v="22591412.8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475500"/>
    <n v="8103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6491400"/>
    <n v="342611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4706949"/>
    <n v="3212870.31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60866"/>
    <n v="1229748.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20 - FONDOS CON DESTINO ESPECÍFICO"/>
    <s v="(blank)"/>
    <s v="99 - MULTIPROVINCIAL"/>
    <n v="0"/>
    <n v="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45000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blank)"/>
    <s v="99 - MULTIPROVINCIAL"/>
    <n v="0"/>
    <n v="157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blank)"/>
    <s v="99 - MULTIPROVINCIAL"/>
    <n v="0"/>
    <n v="3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7690810"/>
    <n v="42941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0"/>
    <n v="2184000"/>
    <n v="956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135000"/>
    <n v="7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blank)"/>
    <s v="99 - MULTIPROVINCIAL"/>
    <n v="0"/>
    <n v="11046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blank)"/>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blank)"/>
    <s v="99 - MULTIPROVINCIAL"/>
    <n v="0"/>
    <n v="20972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271796"/>
    <n v="893484.749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0"/>
    <n v="3339733"/>
    <n v="55871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436828624"/>
    <n v="321184548.5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090483"/>
    <n v="37721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123070653"/>
    <n v="118519298.92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35025412"/>
    <n v="25224619.72999997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6647188"/>
    <n v="5442042.22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0"/>
    <n v="10779250"/>
    <n v="5224426.2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1124342"/>
    <n v="6714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11391475"/>
    <n v="11088474.7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8719750"/>
    <n v="4022947.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8138894"/>
    <n v="13079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1400000"/>
    <n v="599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4476000"/>
    <n v="1738392.2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12257659"/>
    <n v="5734100.93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1019200"/>
    <n v="980155.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11108433"/>
    <n v="70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473924"/>
    <n v="414481.040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8576474"/>
    <n v="2381183.46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373972181"/>
    <n v="297037100.50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91002648"/>
    <n v="679595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32923222"/>
    <n v="32239941.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1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38328033"/>
    <n v="30079375.32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2980316"/>
    <n v="10414084.11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2900000"/>
    <n v="2015421.0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657728"/>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3368714"/>
    <n v="27042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1000000"/>
    <n v="669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4945080"/>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4140000"/>
    <n v="36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2842297"/>
    <n v="208077.55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252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2794137"/>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1500000"/>
    <n v="1360484.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1000000"/>
    <n v="946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9576420"/>
    <n v="53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682917"/>
    <n v="32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3700289"/>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543011"/>
    <n v="717560.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778000"/>
    <n v="494256.07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1951104"/>
    <n v="1354534.5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3447000"/>
    <n v="523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blank)"/>
    <s v="99 - MULTIPROVINCIAL"/>
    <n v="0"/>
    <n v="540000"/>
    <n v="872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661640"/>
    <n v="4598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758503279"/>
    <n v="536499251.98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393276168"/>
    <n v="298906860.17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28430436"/>
    <n v="174502240.670000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1015138"/>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02124757"/>
    <n v="77486339.5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55694945"/>
    <n v="45385193.6499999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62654944"/>
    <n v="57086300.58999998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6975135"/>
    <n v="1641105.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9320750"/>
    <n v="16574828.94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16500000"/>
    <n v="13895321.79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7642900"/>
    <n v="19568818.81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67631367"/>
    <n v="57137223.55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3658050"/>
    <n v="112115080.37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20140000"/>
    <n v="10244287.2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1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3478339"/>
    <n v="34208920.90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3638759"/>
    <n v="2243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4144234"/>
    <n v="2797636.82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9493330"/>
    <n v="148342.5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799798"/>
    <n v="1286039.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2745200"/>
    <n v="875257.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3047731"/>
    <n v="2393050.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2704401"/>
    <n v="2481485.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1609730"/>
    <n v="372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blank)"/>
    <s v="99 - MULTIPROVINCIAL"/>
    <n v="0"/>
    <n v="14900"/>
    <n v="13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788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935000"/>
    <n v="934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647931"/>
    <n v="394461.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533359"/>
    <n v="162051.75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117122417"/>
    <n v="80726607.799999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2230500"/>
    <n v="7561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95944079"/>
    <n v="55715719.5999999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4233241"/>
    <n v="1318647.5"/>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4118872"/>
    <n v="3014170.280000000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927084"/>
    <n v="30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278970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559263"/>
    <n v="451899.88000000006"/>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5543350"/>
    <n v="915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1000000"/>
    <n v="101025.2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9320327"/>
    <n v="4597308.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3270000"/>
    <n v="32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97875"/>
    <n v="109787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433900"/>
    <n v="253443.4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blank)"/>
    <s v="99 - MULTIPROVINCIAL"/>
    <n v="0"/>
    <n v="648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20465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300000"/>
    <n v="1888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6822042"/>
    <n v="4997691.21"/>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9736674"/>
    <n v="359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44517667"/>
    <n v="334662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3383435"/>
    <n v="3338388.88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1643548"/>
    <n v="399347.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6162273"/>
    <n v="5065848.509999998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5920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8729048"/>
    <n v="136652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2645000"/>
    <n v="978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5760729"/>
    <n v="397085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2969326"/>
    <n v="1893235.24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1905000"/>
    <n v="1476982.31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9792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0"/>
    <n v="225500"/>
    <n v="2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5000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345265"/>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418688499.80000001"/>
    <n v="324126593.49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713000"/>
    <n v="237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5745570.2799999993"/>
    <n v="4282852.609999999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25500"/>
    <n v="1902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999001"/>
    <n v="581696.3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328428.91999999993"/>
    <n v="222918.6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747489587"/>
    <n v="524596534.09000003"/>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14363585"/>
    <n v="104452603.8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96173771"/>
    <n v="78925093.83999997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28250000"/>
    <n v="18425219.9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16198023"/>
    <n v="2512724.49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5000000"/>
    <n v="923999.8700000001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1965111"/>
    <n v="2055754.799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4493916"/>
    <n v="1167329.2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49842930"/>
    <n v="29399874.2500000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7882400"/>
    <n v="15992396.3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081410"/>
    <n v="575445.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0600000"/>
    <n v="4539504.3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97776627"/>
    <n v="195791692.9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8100000"/>
    <n v="24827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9077518"/>
    <n v="4202436.2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6850000"/>
    <n v="5149878.600000000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40339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32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10042953"/>
    <n v="4055627.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2355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28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107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1480000"/>
    <n v="62060.0900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35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30715000"/>
    <n v="19082707.46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639363055.56000006"/>
    <n v="483767007.44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49801775.630000003"/>
    <n v="3932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34787210"/>
    <n v="2911998.5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1157200"/>
    <n v="66023.4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87885904.439999998"/>
    <n v="72240785.7100000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79090000"/>
    <n v="78113167.50000001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blank)"/>
    <s v="99 - MULTIPROVINCIAL"/>
    <n v="0"/>
    <n v="670000"/>
    <n v="67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550000"/>
    <n v="5087534.3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027691"/>
    <n v="6925160.37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2592622.44"/>
    <n v="2038879.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17896068.149999999"/>
    <n v="10264377.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71372824.350000009"/>
    <n v="51897590.10999999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4500000"/>
    <n v="3569316.749999999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8918193.0299999993"/>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637733.76"/>
    <n v="637733.7599999998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5557790.110000003"/>
    <n v="10651259.11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7241043.0800000001"/>
    <n v="3676962.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712343.379999999"/>
    <n v="4494307.0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4768281.0600000005"/>
    <n v="2427935.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1400000"/>
    <n v="103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2035181.71"/>
    <n v="1690070.94"/>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691504.75"/>
    <n v="6077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233979.8"/>
    <n v="23376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335030.73"/>
    <n v="274233.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3817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20322715"/>
    <n v="10667600.1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11178412.24"/>
    <n v="10058570.76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463564174"/>
    <n v="326041185.92999995"/>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72455447"/>
    <n v="35085463.84000000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72700000"/>
    <n v="48596739.05000001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30245990.32"/>
    <n v="23186366.77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2006928.7500000005"/>
    <n v="1493439.0399999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2200000"/>
    <n v="986768.5800000000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5650241"/>
    <n v="5786789.140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43635997"/>
    <n v="29149565.739999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3854717.749999998"/>
    <n v="11422541.7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7050008.59"/>
    <n v="10363730.70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379126.19999999995"/>
    <n v="379063.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9305089.9000000004"/>
    <n v="6287064.7999999998"/>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2332160.0999999996"/>
    <n v="1715925.98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2650000"/>
    <n v="2348642.1500000004"/>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150000"/>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90000"/>
    <n v="65868.17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2583363.7000000002"/>
    <n v="1894164.6699999995"/>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6341443.01"/>
    <n v="12401345.85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19204874.57"/>
    <n v="14492596.81000000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9750000"/>
    <n v="69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9254000"/>
    <n v="69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2838000"/>
    <n v="970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9209000"/>
    <n v="68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1083000"/>
    <n v="810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857504015"/>
    <n v="642534901.74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11150199.030000001"/>
    <n v="9557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238714617"/>
    <n v="158189743.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540000"/>
    <n v="175160.43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322009"/>
    <n v="1039506.7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284170.1000000001"/>
    <n v="1039506.7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779244.6"/>
    <n v="1455376.68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275079.3999999999"/>
    <n v="1026174.8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520491.17"/>
    <n v="1211922.15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18334591.58999999"/>
    <n v="94218814.0599997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661115.5"/>
    <n v="1431969.3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37000000"/>
    <n v="30882111.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4873985"/>
    <n v="2534002.09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0300000"/>
    <n v="8450425.85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200000"/>
    <n v="1025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10000"/>
    <n v="2093971.27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46711180.600000001"/>
    <n v="28667496.07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90000"/>
    <n v="723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140000"/>
    <n v="105786.92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140000"/>
    <n v="99065.840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90000"/>
    <n v="63753.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45000"/>
    <n v="33486.92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29446819.399999999"/>
    <n v="26100163.1799999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15736384"/>
    <n v="7030007.78999999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27803616"/>
    <n v="14855829.4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40400000"/>
    <n v="25314856.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3450000"/>
    <n v="2404992.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000000"/>
    <n v="549801.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793000"/>
    <n v="446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8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98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660000"/>
    <n v="5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8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20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29657759"/>
    <n v="1871364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0196446.550000001"/>
    <n v="5029119.21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2238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303414.12"/>
    <n v="181094.3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353940635.64999998"/>
    <n v="268139802.93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59279099.350000001"/>
    <n v="31069927.950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47255416.000000007"/>
    <n v="37502246.689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9947904"/>
    <n v="13758348.0000000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51743934.310000002"/>
    <n v="44019403.05999999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15191804"/>
    <n v="11494659.78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1018962.91"/>
    <n v="5445529.0499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852772.6900000004"/>
    <n v="7061763.71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115430"/>
    <n v="2694066.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4483800"/>
    <n v="2608377.680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3950150.09"/>
    <n v="1102707.4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1192843"/>
    <n v="71790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154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247578"/>
    <n v="725188.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35522.01"/>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11790800.01"/>
    <n v="9324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5225247.99"/>
    <n v="2517526.06"/>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11468425"/>
    <n v="7798461.930000000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5958611"/>
    <n v="117056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425816"/>
    <n v="1177191.70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2970000"/>
    <n v="2164112.31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9613654"/>
    <n v="4877946.7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731715"/>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7538060"/>
    <n v="552343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282669"/>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1033410"/>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764388"/>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305779"/>
    <n v="82629.8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68527"/>
    <n v="7945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4400000"/>
    <n v="3403508.4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2905490"/>
    <n v="1850513.8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66834000"/>
    <n v="124853475.87000002"/>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blank)"/>
    <s v="99 - MULTIPROVINCIAL"/>
    <n v="0"/>
    <n v="544500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28302000"/>
    <n v="27245962.94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22465998"/>
    <n v="18198448.42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7452090"/>
    <n v="23527892.81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blank)"/>
    <s v="99 - MULTIPROVINCIAL"/>
    <n v="0"/>
    <n v="3168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700000"/>
    <n v="1735500.51"/>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blank)"/>
    <s v="99 - MULTIPROVINCIAL"/>
    <n v="0"/>
    <n v="8444550"/>
    <n v="10421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blank)"/>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22593425"/>
    <n v="15272957.600000005"/>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blank)"/>
    <s v="99 - MULTIPROVINCIAL"/>
    <n v="0"/>
    <n v="19005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4270500"/>
    <n v="12943790.52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blank)"/>
    <s v="99 - MULTIPROVINCIAL"/>
    <n v="0"/>
    <n v="3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223200"/>
    <n v="2191714.70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2550393"/>
    <n v="10094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blank)"/>
    <s v="99 - MULTIPROVINCIAL"/>
    <n v="0"/>
    <n v="2855679.1"/>
    <n v="0"/>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3440000"/>
    <n v="2258562.21"/>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blank)"/>
    <s v="99 - MULTIPROVINCIAL"/>
    <n v="0"/>
    <n v="169984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680630.53"/>
    <n v="514354.3600000000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263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blank)"/>
    <s v="99 - MULTIPROVINCIAL"/>
    <n v="0"/>
    <n v="2419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427200"/>
    <n v="388986.73"/>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blank)"/>
    <s v="99 - MULTIPROVINCIAL"/>
    <n v="0"/>
    <n v="186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280369.46999999997"/>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66002"/>
    <n v="167196.98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1333500"/>
    <n v="7063453.41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563087"/>
    <n v="1214782.6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blank)"/>
    <s v="99 - MULTIPROVINCIAL"/>
    <n v="0"/>
    <n v="21985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317432039.13999999"/>
    <n v="241584606.48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145569468.86000001"/>
    <n v="103436675.67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89873151"/>
    <n v="81253395.95999997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33520999"/>
    <n v="29757583.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43147247"/>
    <n v="34750124.71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9763889"/>
    <n v="15145992.26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29080000"/>
    <n v="20136514.48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2950000"/>
    <n v="1859301.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6800000"/>
    <n v="5563187.54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700000"/>
    <n v="2184706.25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550000"/>
    <n v="747401.5900000000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24976000"/>
    <n v="14488307.08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34102000"/>
    <n v="27420605.58000000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7335323"/>
    <n v="13231864.47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29734751"/>
    <n v="11075695.6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38562930"/>
    <n v="20068495.03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2651274"/>
    <n v="6231186.62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260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3538903"/>
    <n v="2806363.3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485000"/>
    <n v="241913.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2728800"/>
    <n v="2578679.8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721997.12"/>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900000"/>
    <n v="302692.460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11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14250000"/>
    <n v="11245133.02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5342165.8800000008"/>
    <n v="4445482.9699999988"/>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500000"/>
    <n v="619316.8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1100000"/>
    <n v="21590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84737095.5"/>
    <n v="56589285.129999995"/>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73287315.75"/>
    <n v="3892857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22667512.5"/>
    <n v="190076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1173986.050000001"/>
    <n v="8323657.6400000006"/>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8450414.8800000008"/>
    <n v="5889606.850000000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12818973.719999999"/>
    <n v="9026858.380000002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309000"/>
    <n v="139101.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521012.85000000009"/>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6751508"/>
    <n v="2445442.80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50000"/>
    <n v="1561120.260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7747000"/>
    <n v="1299975.9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6807329.759999998"/>
    <n v="181607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2576030.96"/>
    <n v="1158320.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480000"/>
    <n v="243326.270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271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619862"/>
    <n v="396443.5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204112"/>
    <n v="130409.0699999999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79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5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4818000"/>
    <n v="2998180.26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4351811.1500000004"/>
    <n v="2616269.940000000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396759242"/>
    <n v="286673855.8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19579007.09"/>
    <n v="79882115.17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60788535.82"/>
    <n v="30537346.79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7717243.759999998"/>
    <n v="23941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58374844.240000002"/>
    <n v="41499641.63999998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9453742"/>
    <n v="12025231.900000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000000"/>
    <n v="7762917.640000000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93500000"/>
    <n v="77621043.7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308996.59999999998"/>
    <n v="131522.799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231135198"/>
    <n v="131865113.7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283331132.72000003"/>
    <n v="215323699.41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6873363"/>
    <n v="5352133.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3986540.12"/>
    <n v="5546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2416600"/>
    <n v="5416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35579466.689999998"/>
    <n v="15024152.64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1160000"/>
    <n v="754705.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3353000"/>
    <n v="278031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1295500"/>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55438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9928355"/>
    <n v="2847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2366620.36"/>
    <n v="1002661.1"/>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245440"/>
    <n v="24543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0"/>
    <n v="718022.92"/>
    <n v="718022.92"/>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466920"/>
    <n v="34971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159090"/>
    <n v="159089.99"/>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1216000"/>
    <n v="936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649620"/>
    <n v="1340063.6399999997"/>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10077606"/>
    <n v="5662741.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blank)"/>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blank)"/>
    <s v="99 - MULTIPROVINCIAL"/>
    <n v="0"/>
    <n v="106410"/>
    <n v="1064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741697802"/>
    <n v="554188772.459999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75936400"/>
    <n v="9766011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07054229"/>
    <n v="80799164.96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51813564"/>
    <n v="35947431.02000001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44594318"/>
    <n v="27527354.3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116369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25833200"/>
    <n v="13348724.12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035186.21"/>
    <n v="1112090.08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113603119.09"/>
    <n v="79624930.3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4217905"/>
    <n v="699006.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49239264"/>
    <n v="26739681.2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4047978.66"/>
    <n v="68251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89155700.79000002"/>
    <n v="40145227.57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307781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47695786.290000007"/>
    <n v="1389064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810500.43"/>
    <n v="6231239.7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9536181"/>
    <n v="5336103.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4390121.57"/>
    <n v="172475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2912588.13"/>
    <n v="2461377.85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414846.6"/>
    <n v="236576.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740568"/>
    <n v="2890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3783301.4199999995"/>
    <n v="2674772.91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3157260"/>
    <n v="3051872.38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6771858.219999999"/>
    <n v="22066561.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6306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39227100.599999994"/>
    <n v="19762273.45999998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56145812.5"/>
    <n v="48192520.54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50704000"/>
    <n v="41854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7629940"/>
    <n v="6292657.7400000012"/>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blank)"/>
    <s v="99 - MULTIPROVINCIAL"/>
    <n v="0"/>
    <n v="1000000"/>
    <n v="999999.98999999987"/>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1436145"/>
    <n v="13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1075285"/>
    <n v="25134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396775"/>
    <n v="396775"/>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31619.279999999999"/>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blank)"/>
    <s v="99 - MULTIPROVINCIAL"/>
    <n v="0"/>
    <n v="343842.95"/>
    <n v="343841.98"/>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92372.77"/>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119148534"/>
    <n v="90776729.720000014"/>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20944546"/>
    <n v="20570506.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6540118"/>
    <n v="13722073.93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3579332"/>
    <n v="2970410.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89980"/>
    <n v="39290.00000000000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6150000"/>
    <n v="4847547.90000000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412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5401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715650"/>
    <n v="2349094.54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140020"/>
    <n v="1036149.67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866000"/>
    <n v="519611.18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5757175"/>
    <n v="3530003.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614400"/>
    <n v="434848.2200000000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225000"/>
    <n v="1025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514600"/>
    <n v="24464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4410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88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4679730"/>
    <n v="3697233.2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2033783"/>
    <n v="1708912.36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408424925.6500001"/>
    <n v="998515958.490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53818584"/>
    <n v="7891737.5700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82778285.34999999"/>
    <n v="15417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66187362"/>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42514639"/>
    <n v="151919259.8499999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52385000"/>
    <n v="35425982.9699999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15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9554579.299999997"/>
    <n v="422438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03005000"/>
    <n v="5577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6800000"/>
    <n v="1058019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6300000"/>
    <n v="15671675.48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7435933.109999999"/>
    <n v="37323403.7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16110240.84999999"/>
    <n v="66937736.15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60008285.309999987"/>
    <n v="49336638.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63365000"/>
    <n v="57015881.44999998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3768532.449999999"/>
    <n v="5899769.74999999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23276698.16"/>
    <n v="18566410.4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93731255.849999994"/>
    <n v="62815753.46000000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48539797.44"/>
    <n v="1289788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16398244.300000001"/>
    <n v="7135386.33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45786523.439999998"/>
    <n v="35393517.07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5145202.8499999996"/>
    <n v="3085126.65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3125769.5600000005"/>
    <n v="127655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758860"/>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2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2125129"/>
    <n v="598580.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3033050"/>
    <n v="2777384.1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196303"/>
    <n v="74191.72000000001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17423350.399999999"/>
    <n v="10970126.42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44596538.5"/>
    <n v="40970807.2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5265927"/>
    <n v="1376034.71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8893000.3399999999"/>
    <n v="7315273.2700000014"/>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701712"/>
    <n v="2852113.6400000006"/>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5529425"/>
    <n v="2140070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2385720"/>
    <n v="198728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591251"/>
    <n v="49261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817757"/>
    <n v="152487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114254"/>
    <n v="9521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505090"/>
    <n v="395281.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749318"/>
    <n v="624430.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7886282"/>
    <n v="6055281.8100000005"/>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7221660563"/>
    <n v="6041129823.3399992"/>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483914922"/>
    <n v="1209172980.86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241684008"/>
    <n v="197125990.17000002"/>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612690810"/>
    <n v="531900075.49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421066063"/>
    <n v="354651518.00999999"/>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7019319"/>
    <n v="608615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68079340"/>
    <n v="55985336.860000014"/>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2302009"/>
    <n v="3113635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462199462"/>
    <n v="391787549.39999992"/>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88222596"/>
    <n v="402289559.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86867717"/>
    <n v="232004491.29999998"/>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30748710"/>
    <n v="180159206.21000004"/>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01013211"/>
    <n v="76915830.62999999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7068764"/>
    <n v="16214167"/>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68850984"/>
    <n v="55841936.580000006"/>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148765"/>
    <n v="192788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40346614"/>
    <n v="3379138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47515907"/>
    <n v="43557213.340000004"/>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3669336537"/>
    <n v="313352995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353060000"/>
    <n v="3059862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12515600"/>
    <n v="108469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1331454000"/>
    <n v="115392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9343900"/>
    <n v="16764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127530900"/>
    <n v="110526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7480800"/>
    <n v="648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287074000"/>
    <n v="24879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114098700"/>
    <n v="988857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10040900"/>
    <n v="8702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70699600"/>
    <n v="147941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206831500"/>
    <n v="179254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5906800"/>
    <n v="511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3311400"/>
    <n v="2870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5326900"/>
    <n v="4617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23270800"/>
    <n v="2016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108386700"/>
    <n v="93935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8663800"/>
    <n v="16176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8943900"/>
    <n v="77515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822600"/>
    <n v="713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5192200"/>
    <n v="4500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209300"/>
    <n v="181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721979096"/>
    <n v="608884005.34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00045885"/>
    <n v="199053426.2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6185808"/>
    <n v="515484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94131647"/>
    <n v="80513581.06000001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6919931"/>
    <n v="22926977.25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2756658"/>
    <n v="21801508.85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50423500"/>
    <n v="47699657.62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3099075"/>
    <n v="2782410.18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7037880.280000001"/>
    <n v="26195487.75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blank)"/>
    <s v="99 - MULTIPROVINCIAL"/>
    <n v="0"/>
    <n v="22744956.199999999"/>
    <n v="22744956.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30802393"/>
    <n v="27901893.2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6524394"/>
    <n v="5761579.460000000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53280142"/>
    <n v="51479246.08999998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5731372.720000001"/>
    <n v="14471839.1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343211"/>
    <n v="1088569.34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5418901"/>
    <n v="5350077.68000000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46400"/>
    <n v="121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21713004"/>
    <n v="21040507.9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2435279"/>
    <n v="12177808.880000001"/>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969168478"/>
    <n v="81597369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25400504"/>
    <n v="10450042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7932000"/>
    <n v="6610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39151428"/>
    <n v="11595952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102161222"/>
    <n v="8513435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6611281"/>
    <n v="221760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5890000"/>
    <n v="1361914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5480000"/>
    <n v="42016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750000"/>
    <n v="208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22767904"/>
    <n v="196596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76186032"/>
    <n v="14719917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01290000"/>
    <n v="9269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9252635"/>
    <n v="330134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7700000"/>
    <n v="14760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955773"/>
    <n v="3296479"/>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345000"/>
    <n v="125277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8670000"/>
    <n v="31306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90000"/>
    <n v="2416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6605618"/>
    <n v="2907606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3440000"/>
    <n v="10732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209693366.92999998"/>
    <n v="161538487.35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25311200"/>
    <n v="22989735.66"/>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840000"/>
    <n v="63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7186030.370000001"/>
    <n v="22463039.43"/>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11137876.17"/>
    <n v="9179370.5699999984"/>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9137470.1099999994"/>
    <n v="9137470.10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10170295.09"/>
    <n v="9636659.419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2539648.5299999998"/>
    <n v="2539648.5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6376390.7099999981"/>
    <n v="6376390.6099999985"/>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5646118.2400000002"/>
    <n v="4225161.9100000011"/>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1769666.87"/>
    <n v="1769666.869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9555655.6500000004"/>
    <n v="9526317.6499999985"/>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682952.46"/>
    <n v="3682952.46"/>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1300499.8799999999"/>
    <n v="1196469.62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1937023.95"/>
    <n v="562308"/>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500000"/>
    <n v="1246475.7"/>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500000"/>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2000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12198635.9"/>
    <n v="9855236.8599999994"/>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3879795.8699999992"/>
    <n v="3879795.86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4700000"/>
    <n v="3821111.11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670000"/>
    <n v="542639.1699999999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435000"/>
    <n v="407249.9999999999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500000"/>
    <n v="489333.329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575973577"/>
    <n v="483352339.26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45800000"/>
    <n v="37937767.14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4800000"/>
    <n v="12710713.95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43400000"/>
    <n v="31853007.41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76583362"/>
    <n v="64842413.43000002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2500000"/>
    <n v="10299861.72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5398500"/>
    <n v="4502912.6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5928000"/>
    <n v="4961888.88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450000"/>
    <n v="2012777.77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7580000"/>
    <n v="6403999.990000001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57400000"/>
    <n v="48001096.45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7590100"/>
    <n v="6554109.999999997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22933271"/>
    <n v="18378077.25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9400000"/>
    <n v="7747266.66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811000"/>
    <n v="2461183.96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700000"/>
    <n v="688356.3099999998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801000"/>
    <n v="1486227.14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100000"/>
    <n v="79444.4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1199000"/>
    <n v="983338.5200000001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900000"/>
    <n v="1522048.75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8697952"/>
    <n v="15583797.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4979923"/>
    <n v="12462222.46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7500000"/>
    <n v="32776131.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10300853451"/>
    <n v="7107979370.6400013"/>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26012212702.860001"/>
    <n v="19956156005.44000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55541667521"/>
    <n v="39261758309.960007"/>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83633960"/>
    <n v="319850696.0199999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39000000"/>
    <n v="11647333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66836778499"/>
    <n v="62525964070.26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515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18583183453"/>
    <n v="18575326610.78000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5057780206"/>
    <n v="55013481641.63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53500000000"/>
    <n v="503813173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46000000000"/>
    <n v="20038006695.39000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78912434"/>
    <n v="50125828.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988413357"/>
    <n v="1485293276.8899996"/>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335516885"/>
    <n v="245915912.759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8479253231"/>
    <n v="8277231774.94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blank)"/>
    <s v="99 - MULTIPROVINCIAL"/>
    <n v="0"/>
    <n v="2120000000"/>
    <n v="1320493052.16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5000000000"/>
    <n v="2644944059.65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7000000"/>
    <n v="1416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2200000"/>
    <n v="1833330"/>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2000000"/>
    <n v="1666666"/>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400500000"/>
    <n v="333750010"/>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100749814"/>
    <n v="84858943.050000012"/>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31800490"/>
    <n v="27352975.84000000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521240570"/>
    <n v="344057927.67000002"/>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4000000"/>
    <n v="260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blank)"/>
    <s v="99 - MULTIPROVINCIAL"/>
    <n v="0"/>
    <n v="197096759"/>
    <n v="59350151.780000001"/>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82276153"/>
    <n v="4950876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1177707842"/>
    <n v="767619333.6700000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285776200"/>
    <n v="1904817175.99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73361802"/>
    <n v="6113483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26000"/>
    <n v="1417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559353239"/>
    <n v="449035077.60000002"/>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33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3000000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79329997.180000007"/>
    <n v="79329997.180000007"/>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8665124"/>
    <n v="7029270"/>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58183936.52000001"/>
    <n v="15818393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811740237.46"/>
    <n v="1363690433.1600001"/>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30537933.119999997"/>
    <n v="30537933.11999999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238514883"/>
    <n v="169850960.55000001"/>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blank)"/>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5600000"/>
    <n v="656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66200000"/>
    <n v="662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67650000"/>
    <n v="1676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189834257.37"/>
    <n v="189834257.36999997"/>
  </r>
  <r>
    <s v="2025"/>
    <x v="0"/>
    <x v="0"/>
    <x v="0"/>
    <x v="4"/>
    <s v="2 - Poder Ejecutivo"/>
    <s v="0201 - PRESIDENCIA DE LA REPÚBLICA"/>
    <s v="0001 - SECRETARIADO ADMINISTRATIVO DE LA PRESIDENCIA"/>
    <s v="4 - SERVICIOS SOCIALES"/>
    <s v="4.4 - Educación"/>
    <s v="4.4.06 - Educación técnica"/>
    <s v="2.4 - TRANSFERENCIAS CORRIENTES"/>
    <s v="2.4.2 - TRANSFERENCIAS CORRIENTES AL  GOBIERNO GENERAL NACIONAL"/>
    <s v="N"/>
    <s v="00 - N/A"/>
    <s v="10 - FONDO GENERAL"/>
    <s v="(blank)"/>
    <s v="99 - MULTIPROVINCIAL"/>
    <n v="0"/>
    <n v="315750"/>
    <n v="315750"/>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blank)"/>
    <s v="99 - MULTIPROVINCIAL"/>
    <n v="0"/>
    <n v="12513860.82"/>
    <n v="125138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416229030"/>
    <n v="318290825.4800000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4118000"/>
    <n v="3122568.07"/>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37325935063"/>
    <n v="28627136560.43999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7281962237"/>
    <n v="5576045837.8299999"/>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254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300000"/>
    <n v="2935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1588000"/>
    <n v="112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48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120000"/>
    <n v="10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44722860.100000001"/>
    <n v="36747009.97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8415446"/>
    <n v="7012871.52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5883571"/>
    <n v="4902976.4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9265829"/>
    <n v="7721524.20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30063468.27"/>
    <n v="23945522.31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4464534"/>
    <n v="372044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9234979"/>
    <n v="7695815.80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28074601.739999995"/>
    <n v="21581333.44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6177560"/>
    <n v="51479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25212144"/>
    <n v="21010119.9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317579372.23000002"/>
    <n v="257715401.41000006"/>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19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40400000"/>
    <n v="36785879.17000000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600000"/>
    <n v="324655.8"/>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5784325"/>
    <n v="481478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8714000"/>
    <n v="4570183.769999999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70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249947745"/>
    <n v="104162312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270201337.36000001"/>
    <n v="249774717.96000001"/>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4888314608"/>
    <n v="1169789945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134488671.50999999"/>
    <n v="1061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491000000"/>
    <n v="342536616.44000006"/>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272719719.43000001"/>
    <n v="165060237"/>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40000"/>
    <n v="61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13059419.27"/>
    <n v="9713085.939999999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51600000"/>
    <n v="77034188.36999999"/>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0700000"/>
    <n v="6224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31261600"/>
    <n v="22617838.329999994"/>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54554777"/>
    <n v="39962115.229999997"/>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50717748"/>
    <n v="48598119.73000000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8669488"/>
    <n v="40456578.6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22528608"/>
    <n v="13079273.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43400000"/>
    <n v="125462840"/>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13000000"/>
    <n v="10598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3251946"/>
    <n v="11043280"/>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550000"/>
    <n v="3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000000"/>
    <n v="287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398974599"/>
    <n v="193390233.79000002"/>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304924000"/>
    <n v="2442123.3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8600000"/>
    <n v="7117621.780000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11574314197"/>
    <n v="9491523383.44001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328308604"/>
    <n v="110692384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50758895"/>
    <n v="39045306.3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49703020"/>
    <n v="62376258.29999999"/>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306441777"/>
    <n v="26272444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3480053.52"/>
    <n v="1090105.8399999999"/>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27639.82"/>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577698"/>
    <n v="750683.73"/>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1006860197.540001"/>
    <n v="7569500660.8699999"/>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68538400"/>
    <n v="306125953.42000002"/>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1568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3577562176.7199993"/>
    <n v="3318349984.4099998"/>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844224767.79999995"/>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329854476.1399999"/>
    <n v="2164439988.8400011"/>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156504848"/>
    <n v="139625543.13"/>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603000000"/>
    <n v="461456888.38"/>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1441266"/>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115069197"/>
    <n v="96365274.849999994"/>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292773115.1999998"/>
    <n v="1562213614.25"/>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24405252"/>
    <n v="18092960.349999998"/>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1278742033.4099998"/>
    <n v="1041182046.96"/>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535891340"/>
    <n v="418999943.70000005"/>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91774600"/>
    <n v="89015063.620000005"/>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5000000"/>
    <n v="54911608.480000004"/>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8309366"/>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4014337.600000001"/>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2352979131.8200002"/>
    <n v="2283792136.4400005"/>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156717600"/>
    <n v="1152368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16670000"/>
    <n v="5778740.7199999988"/>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425905096.45999998"/>
    <n v="403293883.72999996"/>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9148229944.3199997"/>
    <n v="7475645551.9599943"/>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659698150"/>
    <n v="529392030.14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212504665"/>
    <n v="203658754.24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5010567637.4499998"/>
    <n v="4250577999.30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3778829298.7600002"/>
    <n v="3088070451.550001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7733251821"/>
    <n v="6034487581.420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60 - CREDITO EXTERNO"/>
    <s v="(blank)"/>
    <s v="99 - MULTIPROVINCIAL"/>
    <n v="0"/>
    <n v="112263328.18000001"/>
    <n v="56131664.079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61724"/>
    <n v="134770"/>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5130920"/>
    <n v="4275760"/>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1635507046.3700001"/>
    <n v="1036499506.00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77283454271.330002"/>
    <n v="63952994376.61002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10000000000"/>
    <n v="9439848477.6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11333811.440000001"/>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110078278"/>
    <n v="100859848.55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91737910.849999994"/>
    <n v="59458538.269999996"/>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195196408.9299998"/>
    <n v="1067121442.1799999"/>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903424835.39999998"/>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blank)"/>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blank)"/>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blank)"/>
    <s v="99 - MULTIPROVINCIAL"/>
    <n v="0"/>
    <n v="17046325"/>
    <n v="1063864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3000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94234807"/>
    <n v="43926658"/>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67271422"/>
    <n v="22272618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731048489"/>
    <n v="588373737.43999994"/>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326979786"/>
    <n v="26140240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211681887"/>
    <n v="149872746.8600000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3697315858"/>
    <n v="2853020204.1999965"/>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271544267"/>
    <n v="226650639.19999999"/>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1753933658.1700001"/>
    <n v="1247134689.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250002253"/>
    <n v="192309425.39999995"/>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143925000"/>
    <n v="118942990.70000002"/>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10005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75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144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821709386"/>
    <n v="630725519.9999998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2497355080"/>
    <n v="1686716437.6299999"/>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615759669"/>
    <n v="518246129.29000008"/>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blank)"/>
    <s v="99 - MULTIPROVINCIAL"/>
    <n v="0"/>
    <n v="500000"/>
    <n v="500000"/>
  </r>
  <r>
    <s v="2025"/>
    <x v="0"/>
    <x v="0"/>
    <x v="0"/>
    <x v="4"/>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4 - TRANSFERENCIAS CORRIENTES"/>
    <s v="2.4.1 - TRANSFERENCIAS CORRIENTES AL SECTOR PRIVADO"/>
    <s v="N"/>
    <s v="00 - N/A"/>
    <s v="20 - FONDOS CON DESTINO ESPECÍFICO"/>
    <s v="(blank)"/>
    <s v="99 - MULTIPROVINCIAL"/>
    <n v="0"/>
    <n v="15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4350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85346590"/>
    <n v="219497298.14000002"/>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8"/>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51000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0000000"/>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20436988.83000001"/>
    <n v="59795602.66000001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43528000"/>
    <n v="10627842.970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119000000"/>
    <n v="85060367.71999998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1573154267"/>
    <n v="1247433720.569999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9563011.170000009"/>
    <n v="24794430.63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98874606"/>
    <n v="230193227.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40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8900000"/>
    <n v="2305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blank)"/>
    <s v="99 - MULTIPROVINCIAL"/>
    <n v="0"/>
    <n v="40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9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4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91104888"/>
    <n v="73220903.11999999"/>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99433082"/>
    <n v="238061087"/>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220954546"/>
    <n v="123720464.61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582856474"/>
    <n v="482854059.41000009"/>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69657636"/>
    <n v="13272260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234683132"/>
    <n v="189678303.39999995"/>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210646289.21000001"/>
    <n v="144352292.46000004"/>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266985449"/>
    <n v="21053120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836056383"/>
    <n v="214216453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99042000"/>
    <n v="79772336.25999999"/>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50000000"/>
    <n v="40603166.68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66700000"/>
    <n v="132461916.6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59100000"/>
    <n v="128278333.33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3982400"/>
    <n v="13918895.589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119226208"/>
    <n v="97304834.08999998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121500000"/>
    <n v="97876643.17999997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354931723"/>
    <n v="267222260"/>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662042"/>
    <n v="508945.74"/>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21318938"/>
    <n v="1757196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89999995"/>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73671257"/>
    <n v="14472604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574795002"/>
    <n v="2061294063.249999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5440265282"/>
    <n v="11951812471.21999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680727278"/>
    <n v="565354605.64999974"/>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2200000"/>
    <n v="1162318.130000000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blank)"/>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14000000"/>
    <n v="9333333.33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78594062"/>
    <n v="59354551.69000000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22450000"/>
    <n v="22407348.199999996"/>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54039167"/>
    <n v="43812641.899999999"/>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148405218.44999999"/>
    <n v="119052682.29999998"/>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21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1014000"/>
    <n v="845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blank)"/>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18470000"/>
    <n v="753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83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63377397.630000003"/>
    <n v="31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19950000"/>
    <n v="17123493.709999997"/>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83818850"/>
    <n v="60741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450000000"/>
    <n v="33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58868000"/>
    <n v="439972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1"/>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81114258283"/>
    <n v="68839420872.270004"/>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20510734640"/>
    <n v="13216239295.940001"/>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23405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5093710"/>
    <n v="4020712.98"/>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501687700"/>
    <n v="12514627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3586500"/>
    <n v="31083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800000"/>
    <n v="63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440000"/>
    <n v="3259999"/>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590000"/>
    <n v="491667"/>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5289600"/>
    <n v="3968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3400000"/>
    <n v="2445902.43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1699984"/>
    <n v="1645132.88"/>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4839692.18"/>
    <n v="4537692.18"/>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5"/>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8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5570015.9900000002"/>
    <n v="2681883.530000000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218618000"/>
    <n v="21484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10000000"/>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41606395"/>
    <n v="1925245.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0"/>
    <n v="3697985.19"/>
    <n v="693761"/>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0"/>
    <n v="310752337.94"/>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blank)"/>
    <s v="99 - MULTIPROVINCIAL"/>
    <n v="0"/>
    <n v="344148"/>
    <n v="34414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blank)"/>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19472544"/>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9637633"/>
    <n v="37860113.25"/>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0"/>
    <n v="22767"/>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blank)"/>
    <s v="99 - MULTIPROVINCIAL"/>
    <n v="0"/>
    <n v="464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1622"/>
    <n v="0"/>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8943512.5"/>
    <n v="2261071.12"/>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95924000.670000017"/>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522790780.42000002"/>
    <n v="273945521.01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148000000"/>
    <n v="91745840.980000004"/>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173996448.78999999"/>
    <n v="28643230.91"/>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30000001"/>
    <n v="219482643.84000003"/>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blank)"/>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blank)"/>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11536919.779999999"/>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blank)"/>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blank)"/>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blank)"/>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blank)"/>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379611815.19"/>
    <n v="0"/>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blank)"/>
    <s v="99 - MULTIPROVINCIAL"/>
    <n v="0"/>
    <n v="4200000"/>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20876885.86999999"/>
    <n v="118317329.00999999"/>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3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1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20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600000001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4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1037970.91"/>
    <n v="1037970.9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5367319.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15561119.1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n v="16191"/>
    <s v="05 - DAJABON"/>
    <n v="0"/>
    <n v="3455114.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n v="16857"/>
    <s v="18 - PUERTO PLATA"/>
    <n v="0"/>
    <n v="12294476.39000000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33314531.36999999"/>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10000000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23110400"/>
    <n v="7020998.560000000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blank)"/>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5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27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17983.2"/>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293071.40999999997"/>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44124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18832.8"/>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1467410.67"/>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1500000"/>
    <n v="660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35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366020000"/>
    <n v="123227301.88999994"/>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0000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blank)"/>
    <s v="99 - MULTIPROVINCIAL"/>
    <n v="0"/>
    <n v="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280562.61"/>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2427458.6799999997"/>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789040.55"/>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684012.319999999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4816332.16"/>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6573119.1300000008"/>
    <n v="40108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768020"/>
    <n v="530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5175508"/>
    <n v="14955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1154105"/>
    <n v="795938.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4816026.2600000007"/>
    <n v="4342108.3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1361527.99"/>
    <n v="315265.8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9194452.140000001"/>
    <n v="24214667.75999999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56990317.050000012"/>
    <n v="23232317.01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7692250.2200000007"/>
    <n v="4352931.77000000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17792389.280000001"/>
    <n v="16008877.14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9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3174057.59"/>
    <n v="259251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397412.74000000005"/>
    <n v="194381.1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36499659.460000001"/>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4710480.4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5158240.8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791526530.00999999"/>
    <n v="452461144.76999992"/>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blank)"/>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blank)"/>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136650912"/>
    <n v="9968627.6899999995"/>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113332453.23"/>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blank)"/>
    <s v="25 - SANTIAGO"/>
    <n v="0"/>
    <n v="418229.48"/>
    <n v="418229.48"/>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60165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170996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245666.599999999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45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374820.1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1476164.3900000001"/>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305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3036535.61"/>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11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23916.240000000002"/>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449423.6"/>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669229.9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120000"/>
    <n v="228489.2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613271134"/>
    <n v="546602885.81999993"/>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7902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950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46204.99999999997"/>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1265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601012.23999999987"/>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260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398247.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0511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100000.00000000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26621.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164521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106064.3"/>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899999998"/>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58410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9000000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59784169.539999999"/>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95959197"/>
    <n v="220372293.46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116196106.8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1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323174251"/>
    <n v="310578179.78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200516835"/>
    <n v="189738650.78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82387"/>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61152128"/>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39999995"/>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520328"/>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59910.289999992"/>
    <n v="71518377.71000000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2595166145"/>
    <n v="609985968.00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512000001"/>
    <n v="401852494.6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85921621.0000005"/>
    <n v="1083190791.32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126000000"/>
    <n v="125596923.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417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71707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1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364900000"/>
    <n v="155831061.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78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0844312"/>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50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79807313"/>
    <n v="77361482.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099998"/>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659540803"/>
    <n v="1194110683.04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1066821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971"/>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14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1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91056142"/>
    <n v="89497794.5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339531685"/>
    <n v="248593183.04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152189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1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067218"/>
    <n v="3162414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108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6265161.3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3826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42933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62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48134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5000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52876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6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248959965"/>
    <n v="54949895.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53601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7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33218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5921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03549325"/>
    <n v="10318834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566062"/>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8.000000015"/>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8000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2679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6565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50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761450000"/>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5967387"/>
    <n v="205107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292113330"/>
    <n v="181671627.17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4558187"/>
    <n v="128243230.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401"/>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60239940.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79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4208826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41071837"/>
    <n v="50301803.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40998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125343687"/>
    <n v="125315608.6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21820615"/>
    <n v="2182061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83294128.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47645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6"/>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150587251"/>
    <n v="15000518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8000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335928181"/>
    <n v="237452514.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248160482"/>
    <n v="72389660.6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19923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81431831"/>
    <n v="802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8917"/>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6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4425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98744648"/>
    <n v="58561616.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04058600"/>
    <n v="454789307.74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3444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5425159"/>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3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114836146"/>
    <n v="1141389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253257610"/>
    <n v="115655263.52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700000000"/>
    <n v="697354529.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4051"/>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125665550"/>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35000000"/>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5474865"/>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569190028"/>
    <n v="261946535.9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1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6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106000000"/>
    <n v="5485794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63595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728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2591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44077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5000000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600000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23000000"/>
    <n v="1522151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1892455000"/>
    <n v="1859851701.59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100000000"/>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32500000"/>
    <n v="16248583.6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70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21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78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3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650000000"/>
    <n v="605160197.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416849000"/>
    <n v="338559320.89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89967260.36999999"/>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45402221.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00000000"/>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91000000"/>
    <n v="55295548.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29064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15058724"/>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5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931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12800000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33100000"/>
    <n v="33098025.2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36452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59896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41647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160000000"/>
    <n v="156900496.41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38000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151167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1052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23833062"/>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91917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2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49928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89829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28725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431287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75000000"/>
    <n v="38126805.6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3143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29698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40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8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3000000"/>
    <n v="15788867.8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45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9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4652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19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8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4252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94654800"/>
    <n v="83651827.1699999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1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437923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149024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3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113841896"/>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4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7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9391683.7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4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7193589"/>
    <n v="6165296.87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6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5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179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47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99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27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220745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53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4978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5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50000000"/>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10000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7066988"/>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510153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7854059.799999998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70000000"/>
    <n v="20826273.1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13928473.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383052.4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168859593.85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81500000"/>
    <n v="39704524.6199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70994282.51999999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028565459"/>
    <n v="812101002.63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595831961.059999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458986870.909999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305917894.5700000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847599.2200000002"/>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38143643.47999999"/>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262710551.25000003"/>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91452.9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0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49999999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4000000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753458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53439213.42000000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8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76283663.07000000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51974796.100000001"/>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9"/>
    <n v="4063432.73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159173301.66000003"/>
    <n v="60318148.78000000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7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32898513.12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31338739.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1"/>
    <n v="2364649.0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5302755.689999999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700000003"/>
    <n v="31880837.7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800000003"/>
    <n v="5426754.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0000000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4820659.8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699999999"/>
    <n v="17480702.33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6999999993"/>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27805105.98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80754226.900000006"/>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55938114.65000000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46519893.14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799999999"/>
    <n v="8820819.110000001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6999999993"/>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599999996"/>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105211.26"/>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8999999994"/>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8037154.039999999"/>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684646.57"/>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blank)"/>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20033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blank)"/>
    <s v="99 - MULTIPROVINCIAL"/>
    <n v="0"/>
    <n v="37447128"/>
    <n v="37447128"/>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3777227.54000002"/>
    <n v="261498909.58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9729630.020000003"/>
    <n v="15737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7"/>
    <n v="21603064.97999998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75"/>
    <n v="6740764.00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69999999"/>
    <n v="838507.6900000000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400000069"/>
    <n v="7235208.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69999981"/>
    <n v="28624573.6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0000003"/>
    <n v="9725042.830000001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600000005"/>
    <n v="3334778.690000001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0163372.309999995"/>
    <n v="25941803.45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4999991"/>
    <n v="4718362.780000001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69999997"/>
    <n v="4123611.410000000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899999984"/>
    <n v="932761.0999999995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99815.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6000000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2"/>
    <n v="40673.12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7000008"/>
    <n v="301473401.4599999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39999992"/>
    <n v="1897184.34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5153143.529999997"/>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166308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2000000"/>
    <n v="2108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600000"/>
    <n v="161714.07999999999"/>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60000"/>
    <n v="432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164510082.66"/>
    <n v="10231005.57"/>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12590528.390000001"/>
    <n v="240125"/>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709421.95"/>
    <n v="150881.82999999999"/>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119048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13412646.880000001"/>
    <n v="11731446.84"/>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401662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blank)"/>
    <s v="99 - MULTIPROVINCIAL"/>
    <n v="0"/>
    <n v="201819.8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6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4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338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blank)"/>
    <s v="99 - MULTIPROVINCIAL"/>
    <n v="0"/>
    <n v="113050"/>
    <n v="11305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890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3112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31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1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5200027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236655798.28999999"/>
    <n v="53917675.810000002"/>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1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22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13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622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4344265"/>
    <n v="16389816.4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5185315.1099999994"/>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249034.87"/>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93835.01999999999"/>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8379403.1599999992"/>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183083295"/>
    <n v="78519593.35000000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30614.560000000001"/>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30947736.760000002"/>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550566.3399999999"/>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53158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56615487.02999997"/>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325000.279999999"/>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121293352"/>
    <n v="84746448.939999998"/>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4878000"/>
    <n v="11857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91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3822920"/>
    <n v="1759585.930000000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70208.4099999999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4116473"/>
    <n v="2878192.80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83215810"/>
    <n v="35202185.0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5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S"/>
    <s v="01 - INVESTIGACIÓN POTENCIAL DE TIERRAS RARAS EN LA RESERVA FISCAL AVILA, PROVINCIA  PEDERNALES"/>
    <s v="10 - FONDO GENERAL"/>
    <n v="16726"/>
    <s v="16 - PEDERNALES"/>
    <n v="0"/>
    <n v="20000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032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80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867778"/>
    <n v="942685.5700000000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490042293"/>
    <n v="490041384.07000005"/>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43841497"/>
    <n v="3419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58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175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990964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345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208340.5"/>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8482951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387130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1000000"/>
    <n v="1950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5867600.79"/>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14969843.55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6961177.14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18000000"/>
    <n v="8275628.80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77868386.949999988"/>
    <n v="66915239.72000000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626000"/>
    <n v="40320.8399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198548103.22000009"/>
    <n v="129912664.1600000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80233407.060000002"/>
    <n v="16646110.60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53032725.780000001"/>
    <n v="33453919.08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100000000"/>
    <n v="6477397.88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98881004.28"/>
    <n v="156377159.44999999"/>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1000000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70235314"/>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2042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3040172.1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340791718"/>
    <n v="288345065.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57710651"/>
    <n v="760677380.9399999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258864.03999999"/>
    <n v="201197864.99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0999993"/>
    <n v="535273586.10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905611"/>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4600000"/>
    <n v="143914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3000000"/>
    <n v="257865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50000"/>
    <n v="18749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100500000"/>
    <n v="10037500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20100000"/>
    <n v="1820832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7700000"/>
    <n v="6416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6610148"/>
    <n v="29877497.180000003"/>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2955200"/>
    <n v="11367566.33"/>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500000"/>
    <n v="500000"/>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8100000"/>
    <n v="15767984.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500000"/>
    <n v="1299999.0000000002"/>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00000000"/>
    <n v="92485273.23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0650000"/>
    <n v="5080335.059999999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3250000"/>
    <n v="1056818.85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33685429.469999999"/>
    <n v="13132105.2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4529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549000"/>
    <n v="753856.0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blank)"/>
    <s v="99 - MULTIPROVINCIAL"/>
    <n v="0"/>
    <n v="10011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3494629.45"/>
    <n v="1912393.1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445874.54"/>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1209564.04"/>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2509898.510000002"/>
    <n v="10182971.369999999"/>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989847.21"/>
    <n v="705613.40999999992"/>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1397146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4388315"/>
    <n v="3331153.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8607290"/>
    <n v="5966297.8399999999"/>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5169858"/>
    <n v="2120437.2999999998"/>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78875"/>
    <n v="28065.120000000003"/>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17630568"/>
    <n v="5580500.0099999998"/>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12524765"/>
    <n v="4742913.0799999991"/>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95000"/>
    <n v="49996.6"/>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230000"/>
    <n v="77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blank)"/>
    <s v="99 - MULTIPROVINCIAL"/>
    <n v="0"/>
    <n v="13309064.9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180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787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180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32 - SANTO DOMINGO"/>
    <n v="0"/>
    <n v="5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405530.7200000002"/>
    <n v="136530.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2570471.44"/>
    <n v="2088697.7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45311.999999999985"/>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1484889.83"/>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blank)"/>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5473125"/>
    <n v="2968827.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2297000"/>
    <n v="664631.9000000001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70000000"/>
    <n v="22570661.829999998"/>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blank)"/>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56703938.609999999"/>
    <n v="3451339.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5732175.9299999997"/>
    <n v="1506319.8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315476.56000000006"/>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429794668.5"/>
    <n v="45363236.89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37333116.82"/>
    <n v="1409160.609999999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760309.57"/>
    <n v="2383996.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77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7819121.44999999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864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710858000"/>
    <n v="598494208.8599999"/>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28200305"/>
    <n v="207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blank)"/>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27636388.699999999"/>
    <n v="20727060.76000000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7773418.79"/>
    <n v="1912546.3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1924022.97"/>
    <n v="950695.6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blank)"/>
    <s v="99 - MULTIPROVINCIAL"/>
    <n v="0"/>
    <n v="747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51800000"/>
    <n v="30206495.759999998"/>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1068366.079999998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658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236000"/>
    <n v="2185338.949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205600000"/>
    <n v="8281602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623042800"/>
    <n v="593989476.16000009"/>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11074000"/>
    <n v="6022742.349999999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42220000"/>
    <n v="23779675.10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938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3560000"/>
    <n v="412537.57"/>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97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860167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4580.89"/>
    <n v="223594.33"/>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500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6813301.7699999996"/>
    <n v="1915831.5699999998"/>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blank)"/>
    <s v="99 - MULTIPROVINCIAL"/>
    <n v="0"/>
    <n v="19725779.579999998"/>
    <n v="13083537.029999999"/>
  </r>
  <r>
    <s v="2025"/>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3 - RECUPERACION DEL MARGEN ORIENTAL DEL RÍO OZAMA EN EL BARRIO LAS LILAS, MUNICIPIO SANTO DOMINGO ESTE, PROVINCIA SANTO DOMINGO"/>
    <s v="10 - FONDO GENERAL"/>
    <n v="16877"/>
    <s v="32 - SANTO DOMINGO"/>
    <n v="0"/>
    <n v="31410919.210000001"/>
    <n v="6337569.9100000001"/>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2"/>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350000"/>
    <n v="349316.58999999997"/>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38223945"/>
    <n v="9511634.129999999"/>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3034360"/>
    <n v="622917.54999999993"/>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24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1388991.09"/>
    <n v="4275830.74"/>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20825070.390000001"/>
    <n v="8750194.429999999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blank)"/>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blank)"/>
    <s v="99 - MULTIPROVINCIAL"/>
    <n v="0"/>
    <n v="63882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4728103"/>
    <n v="2392826.7600000002"/>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blank)"/>
    <s v="99 - MULTIPROVINCIAL"/>
    <n v="0"/>
    <n v="27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786400"/>
    <n v="707419.4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8525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966000"/>
    <n v="310858.94"/>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2328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447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13053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053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29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33137560.64999997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
    <n v="2168364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5046019.66"/>
    <n v="113517741.8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96670562.86999997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2000002"/>
    <n v="76036455.939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10485524.75"/>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7105494.640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68484605.150000006"/>
    <n v="44259803.15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7389780.7899999991"/>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26700000.379999999"/>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8000000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1609061.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00000000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919842.91999999993"/>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7735175.2599999998"/>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3843194.1"/>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795385.6099999998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4284878.5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0"/>
    <n v="3306492.4"/>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n v="16542"/>
    <s v="01 - DISTRITO NACIONAL"/>
    <n v="0"/>
    <n v="10281221.3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n v="16544"/>
    <s v="32 - SANTO DOMINGO"/>
    <n v="0"/>
    <n v="29481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n v="16691"/>
    <s v="12 - LA ROMANA"/>
    <n v="0"/>
    <n v="2677396.799999999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n v="16696"/>
    <s v="18 - PUERTO PLATA"/>
    <n v="0"/>
    <n v="2606798.1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5 - REMODELACIÓN CLUB DEPORTIVO Y CULTURAL LOS MINA, MUNICIPIO SANTO DOMINGO ESTE, PROVINCIA SANTO DOMINGO"/>
    <s v="10 - FONDO GENERAL"/>
    <n v="16727"/>
    <s v="32 - SANTO DOMINGO"/>
    <n v="0"/>
    <n v="1308511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n v="16755"/>
    <s v="01 - DISTRITO NACIONAL"/>
    <n v="0"/>
    <n v="1864143.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9 - REMODELACIÓN POLIDEPORTIVO JUAN PABLO SOSA VILLANUEVA, MUNICIPIO VILLA GONZÁLEZ, PROVINCIA SANTIAGO"/>
    <s v="10 - FONDO GENERAL"/>
    <n v="16766"/>
    <s v="25 - SANTIAGO"/>
    <n v="0"/>
    <n v="3077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0"/>
    <n v="2427440.9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745520.22"/>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n v="16191"/>
    <s v="05 - DAJABON"/>
    <n v="0"/>
    <n v="76678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n v="16857"/>
    <s v="18 - PUERTO PLATA"/>
    <n v="0"/>
    <n v="2339949.21"/>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5144054.3"/>
    <n v="5109958.5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8440936.769999999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09999999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9609100.43"/>
    <n v="5599939.0199999996"/>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2582000"/>
    <n v="1902782.759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8997830.0099999998"/>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25818000"/>
    <n v="11230536.75000000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8980000"/>
    <n v="2764509.2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44695626.57"/>
    <n v="3027690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3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20000000.530000001"/>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17637134.52"/>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107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7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blank)"/>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8743578.359999999"/>
    <n v="13515513.64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38758369"/>
    <n v="1905813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31906972"/>
    <n v="12695541.4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5958680"/>
    <n v="3672503.590000000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3588940"/>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765123"/>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444548"/>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364253000"/>
    <n v="3567056.6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192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47810000"/>
    <n v="14148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6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16208100"/>
    <n v="4547414"/>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126612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3072000"/>
    <n v="1267801.6800000002"/>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10942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256986"/>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876598"/>
    <n v="807659.59"/>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436080.96"/>
    <n v="359937.08"/>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81800.04000000004"/>
    <n v="358032.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4807778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37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5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12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4782617"/>
    <n v="2326541.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576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15256000"/>
    <n v="113958.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2075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798202.29"/>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853709.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6262180"/>
    <n v="1775399.91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4680500"/>
    <n v="2758032.7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40000"/>
    <n v="39456.4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806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2999500"/>
    <n v="1514491.0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10484227.620000001"/>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603132"/>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873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251436"/>
    <n v="13876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30750"/>
    <n v="3075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50000000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83205517"/>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000068.960000001"/>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221946817"/>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80600000"/>
    <n v="65596530.66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14029826.859999999"/>
    <n v="13526130.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5640088.2300000004"/>
    <n v="5640088.230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112733775"/>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9601991.1899999995"/>
    <n v="4381948.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23956621"/>
    <n v="1490117.77999999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19604877"/>
    <n v="331987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5612298"/>
    <n v="4210154.029999999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7000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3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3811763"/>
    <n v="2937238.3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0000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45423138"/>
    <n v="2664328.050000000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7622275"/>
    <n v="4741691.1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103538629"/>
    <n v="73927284.07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6918700"/>
    <n v="1052437.37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1232400"/>
    <n v="3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01 - DISTRITO NACIONAL"/>
    <n v="0"/>
    <n v="227793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56954043.510000005"/>
    <n v="48777073.279999994"/>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01 - DISTRITO NACIONAL"/>
    <n v="0"/>
    <n v="3228468.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826170324.86000001"/>
    <n v="823571233.97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2077791"/>
    <n v="2077789.93000000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245572236.69999999"/>
    <n v="171269988.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01 - DISTRITO NACIONAL"/>
    <n v="0"/>
    <n v="325455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22400043.370000001"/>
    <n v="15379180.7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1995611172.3"/>
    <n v="159233515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42294954.440000005"/>
    <n v="10080986.87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50334813.24000001"/>
    <n v="1511152.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8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805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blank)"/>
    <s v="99 - MULTIPROVINCIAL"/>
    <n v="0"/>
    <n v="1785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33000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39609.489999998361"/>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23997586"/>
    <n v="523680355.9999999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20909533.690000001"/>
    <n v="7934610.0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9536664.709999999"/>
    <n v="6464845.88999999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27382640.09"/>
    <n v="13885809.4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1052538.9499999993"/>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blank)"/>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3209146"/>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84000000"/>
    <n v="26259469.53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49415441.530000009"/>
    <n v="10931782.340000004"/>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4382295.969999999"/>
    <n v="2163371.7799999998"/>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4576543"/>
    <n v="697703.81"/>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3125227.03"/>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149193.95"/>
    <n v="1141357.1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1226.82"/>
    <n v="111226.150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890535"/>
    <n v="1109514.2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21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7587832.380000003"/>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2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3488440.809999999"/>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60333006.009999998"/>
    <n v="59831174.600000001"/>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8148383.2599999998"/>
    <n v="5729153.8699999992"/>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444310.24"/>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860649.6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93373488.339999989"/>
    <n v="8827519.580000000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8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485775.17000000004"/>
    <n v="323004.71000000002"/>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536483.25"/>
    <n v="529731.58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210000"/>
    <n v="97234.3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29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766680.4"/>
    <n v="757252.1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130069.65999999992"/>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67076.52"/>
    <n v="232266.15000000002"/>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19043.259999999998"/>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62689.599999999999"/>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5895365.1200000001"/>
    <n v="4370778.9800000004"/>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7869696.689999998"/>
    <n v="15882379.26"/>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1749197"/>
    <n v="1564243.4"/>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7527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238610"/>
    <n v="234242.5200000000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49082"/>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4555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3205835.699999999"/>
    <n v="24780157.30000000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49777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658206"/>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918.59999999986"/>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275993.5"/>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202516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24043020.990000002"/>
    <n v="14245971.17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908846.32000000007"/>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1701298"/>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59245986.010000005"/>
    <n v="52059935.469999999"/>
  </r>
  <r>
    <s v="2025"/>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n v="17030"/>
    <s v="09 - ESPAILLAT"/>
    <n v="0"/>
    <n v="16076435.1"/>
    <n v="0"/>
  </r>
  <r>
    <s v="2025"/>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n v="17036"/>
    <s v="04 - BARAHONA"/>
    <n v="0"/>
    <n v="17682490.199999999"/>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7679758.670000002"/>
    <n v="20595148.8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1949725.2400000002"/>
    <n v="1556268.8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737009.46"/>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782899.32000000007"/>
    <n v="34687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85144036.660000011"/>
    <n v="74671500.480000004"/>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8547651.360000003"/>
    <n v="16130522.95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6829933.7400000002"/>
    <n v="6592317.8000000007"/>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8378634.9299999997"/>
    <n v="336696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blank)"/>
    <s v="01 - DISTRITO NACIONAL"/>
    <n v="0"/>
    <n v="1943489.8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24222289.629999999"/>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89125330"/>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00000004"/>
    <n v="0"/>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4519921.99"/>
    <n v="3431390.3"/>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1805851.44"/>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1359962.72"/>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63294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15777881.5"/>
    <n v="11071318.03000000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943042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80758629.649999976"/>
    <n v="38405328.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43829626"/>
    <n v="16360007.77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728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1362528.3"/>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11983248"/>
    <n v="2341164.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5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265972"/>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9491000"/>
    <n v="525063.42000000004"/>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3173950.3100000005"/>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90317718"/>
    <n v="25763677.5"/>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5000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47272772"/>
    <n v="17425838.850000001"/>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783852"/>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2263916.7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77907490"/>
    <n v="142273111.34"/>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74009.600000000006"/>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27000000"/>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704000"/>
    <n v="7390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61370.15"/>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38421179"/>
    <n v="66251467.23000001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09072098.34000015"/>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69041084"/>
    <n v="81369977.949999988"/>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59978040"/>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39989515"/>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38715314"/>
    <n v="36949967.289999999"/>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13978252"/>
    <n v="0"/>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25323479"/>
    <n v="0"/>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535813"/>
    <n v="0"/>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2288200"/>
    <n v="1224455.26"/>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585000"/>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9298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1225000"/>
    <n v="71559.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blank)"/>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815000"/>
    <n v="36275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4022696.379999999"/>
    <n v="9710400.9199999999"/>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465505"/>
    <n v="453114.1"/>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82427"/>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8204366"/>
    <n v="185164.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5011300"/>
    <n v="2177709.2999999998"/>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6303133"/>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80122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395064"/>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1637384"/>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2049477"/>
    <n v="1115477.8400000001"/>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284117"/>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29256246"/>
    <n v="4070062.710000000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9634868"/>
    <n v="6472116.0500000007"/>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blank)"/>
    <s v="99 - MULTIPROVINCIAL"/>
    <n v="0"/>
    <n v="2183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936195"/>
    <n v="1279579.7199999997"/>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9376"/>
    <n v="9375.1"/>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420551.78"/>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300868.21999999997"/>
    <n v="7944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85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68234.5"/>
    <n v="243404.5"/>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243904"/>
    <n v="21712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858824"/>
    <n v="311675.7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200000"/>
    <n v="135983.20000000001"/>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335612"/>
    <n v="688928.52999999991"/>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800000"/>
    <n v="153262.7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2116889.86"/>
    <n v="2116888.58"/>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4131233.48"/>
    <n v="2543537.44"/>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296230.01"/>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2550942.4"/>
    <n v="470619.91000000003"/>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3302139.1799999997"/>
    <n v="2484364.48"/>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2878653.76"/>
    <n v="2878649.5799999996"/>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624159.62"/>
    <n v="2194308.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658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014175.8600000001"/>
    <n v="585075.8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37823463.060000002"/>
    <n v="13573413.87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50472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blank)"/>
    <s v="01 - DISTRITO NACIONAL"/>
    <n v="0"/>
    <n v="22170"/>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90276"/>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2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73041"/>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blank)"/>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89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2367282.5999999996"/>
    <n v="418805.6000000000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412368.43"/>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106919.8"/>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8300000"/>
    <n v="6171573.480000000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blank)"/>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90275"/>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blank)"/>
    <s v="01 - DISTRITO NACIONAL"/>
    <n v="0"/>
    <n v="4591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211965"/>
    <n v="211925.94000000003"/>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517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99000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492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6496443"/>
    <n v="3045519.8099999996"/>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4607432"/>
    <n v="3949413.55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141372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3895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365608"/>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2999725"/>
    <n v="213081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61905"/>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blank)"/>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27343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924800"/>
    <n v="1423342.3099999998"/>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108685"/>
    <n v="10856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2453897"/>
    <n v="1351676.500000000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840060"/>
    <n v="91604.5199999999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3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6634650.390000001"/>
    <n v="21236406.41000000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978016.3399999999"/>
    <n v="5935536.340000000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143528630"/>
    <n v="2238789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9592772.0999999996"/>
    <n v="8113647.179999999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19418000"/>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66386619.140000001"/>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5431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701230"/>
    <n v="1412241.3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556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20500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45673"/>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190541"/>
    <n v="1177302.82999999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608401"/>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1013712"/>
    <n v="633001.4300000000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2085412"/>
    <n v="473129.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16565354"/>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11581000"/>
    <n v="10052447.379999999"/>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7000000"/>
    <n v="463630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24120908"/>
    <n v="1734034.880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6658725"/>
    <n v="1615870.76"/>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7540708.9700000007"/>
    <n v="2153638.4500000002"/>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6112992.4400000004"/>
    <n v="1827946.65"/>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6742228.510000005"/>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3201605.1399999997"/>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65579289.68"/>
    <n v="22622172.1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blank)"/>
    <s v="99 - MULTIPROVINCIAL"/>
    <n v="0"/>
    <n v="4466493.97"/>
    <n v="1653961"/>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17559540"/>
    <n v="5188431.360000000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11623934"/>
    <n v="620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75181934"/>
    <n v="19228367.469999999"/>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4466595"/>
    <n v="1151596.64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2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250000"/>
    <n v="436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39159600"/>
    <n v="299600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337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239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7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10800000"/>
    <n v="61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2544520"/>
    <n v="693345.62"/>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39375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10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71625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1025000"/>
    <n v="399777.24000000005"/>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6807123"/>
    <n v="4260438.3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65000000"/>
    <n v="54885325.3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771500"/>
    <n v="543356.1799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9404944"/>
    <n v="1148915.7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3597344"/>
    <n v="2390829.7300000004"/>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235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60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23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210971.83"/>
    <n v="1425255.9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7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448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0"/>
    <n v="3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6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31727.66999999998"/>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338816851.42000002"/>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83700999.359999999"/>
    <n v="17031459.00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3254717.93"/>
    <n v="1890020.200000000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978904"/>
    <n v="294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7561140.8499999996"/>
    <n v="4575388.4000000004"/>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23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180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2045848.5"/>
    <n v="1192647.509999999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463002"/>
    <n v="167919.93"/>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386407"/>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15263000"/>
    <n v="126487.23"/>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8150000"/>
    <n v="9765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2033000"/>
    <n v="43208.009999999995"/>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2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177663.04"/>
    <n v="1038496.6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381996.79999999999"/>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026134"/>
    <n v="216459.2"/>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6300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31372638.079999983"/>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462406728.25"/>
    <n v="168959142.46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12679095.75"/>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400295534.47000003"/>
    <n v="188444277.82000002"/>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5089582.5"/>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61969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2870704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378991247.99000001"/>
    <n v="252430861.70000005"/>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07623259"/>
    <n v="35743208.04999999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36996341"/>
    <n v="307866.78000000003"/>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5027955"/>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1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8"/>
    <n v="4640468.0000000009"/>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5366500"/>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1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35928668.640000001"/>
    <n v="2711545.599999999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71026832"/>
    <n v="24328726.329999998"/>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2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239800"/>
    <n v="87225.600000000006"/>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1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8982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795266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355693954.89999974"/>
    <n v="68225608.1299999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blank)"/>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8488323"/>
    <n v="7691457.849999999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8006921"/>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031606778.97"/>
    <n v="8892999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144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378282014"/>
    <n v="107913903.3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20048903"/>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9959540.25000003"/>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336065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101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277039708.4599999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137862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13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55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8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19677301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20999997854232788"/>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6656600"/>
    <n v="46131237.10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27692764.210000001"/>
    <n v="26289691.71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39190585.359999999"/>
    <n v="8275938.199999999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558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358657519.09000003"/>
    <n v="243942020.3099999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7213332.5300000003"/>
    <n v="699271.0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628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3561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2621500"/>
    <n v="143437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73142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662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47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7250023"/>
    <n v="5726180.490000000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256000"/>
    <n v="17967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67000"/>
    <n v="64510.6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36120291"/>
    <n v="4503964.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269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6479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4555522"/>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7230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15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2796863.090000004"/>
    <n v="52282855.550000012"/>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5760887"/>
    <n v="2931677.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912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49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4206617.730000004"/>
    <n v="11409675.3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2166003"/>
    <n v="1400064.45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50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95225026.170000002"/>
    <n v="19083195.399999999"/>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12602381.300000001"/>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23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7001922.780000001"/>
    <n v="8437864.950000001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18409057.800000001"/>
    <n v="5755597.19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88360962.43000001"/>
    <n v="4732649.729999999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8875981.739999995"/>
    <n v="5489326.120000000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13035000"/>
    <n v="770817.7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11016972.09"/>
    <n v="7559999.270000002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4746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blank)"/>
    <s v="99 - MULTIPROVINCIAL"/>
    <n v="0"/>
    <n v="52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1461548.3399999999"/>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3505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14556837.65"/>
    <n v="14178012.39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502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110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65458062.789999999"/>
    <n v="45231936.880000003"/>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7999999999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2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363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2884466"/>
    <n v="2443851.970000000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1550466"/>
    <n v="1550198.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24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9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10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500000003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3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0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03"/>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24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2965974"/>
    <n v="290000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98677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2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3534574"/>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60000000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36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819765"/>
    <n v="819764.8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15000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5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886209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574400"/>
    <n v="5744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1469740"/>
    <n v="1467882.26"/>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2149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12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1639531"/>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2008068"/>
    <n v="160000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804740"/>
    <n v="640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09999999963"/>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503.9900000002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1147467"/>
    <n v="1145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86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10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114053.899999999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3449919.3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10379"/>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36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699999998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108520.640000000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1550466"/>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9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6999999955"/>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3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2360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9862676"/>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7600523"/>
    <n v="6051044.730000000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291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258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107591"/>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8886110.08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6053981"/>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106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6584240.4900000002"/>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92146"/>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822342.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600000001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600000001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8"/>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0000000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5520791.9299999997"/>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2816008.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2048667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099999997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3229890"/>
    <n v="2618067.38"/>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110804.68999999994"/>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6439545.939999999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1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27333"/>
    <n v="2962217.1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806527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29999999981"/>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608021"/>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0999999992"/>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97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3427707.08"/>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114458.64000000013"/>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2000000001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3"/>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10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3449919.5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226444.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4676981.26"/>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114459.5600000000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13734787.060000001"/>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1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097.46999999997"/>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3578258.38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3300884"/>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693606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7999999998"/>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345632"/>
    <n v="13456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05"/>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5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6100632"/>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30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383685"/>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2505206"/>
    <n v="2001504.74"/>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4053022"/>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008068"/>
    <n v="4522964.96"/>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6000000015"/>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39999999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5653868"/>
    <n v="4522964.96"/>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12982145"/>
    <n v="4168553.59"/>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60000000009"/>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48"/>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37211140"/>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34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099999997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5999999999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22900059.699999999"/>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3929197"/>
    <n v="392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999031"/>
    <n v="29950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66"/>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6276599"/>
    <n v="6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6079462.0099999998"/>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7"/>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3687992"/>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7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867107"/>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11830070"/>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594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536232"/>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5940846"/>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4035538.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9229580.04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615411.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3970557.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6582164.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611116.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11282103.060000001"/>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5707424.6699999999"/>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7259132.700000000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611695.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12151941.560000001"/>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6805545.5599999996"/>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31636300"/>
    <n v="16595605.55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120000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310000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50000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3510275"/>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230000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2000000"/>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20000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24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45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200000"/>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300000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42816676"/>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25000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6088702"/>
    <n v="6088701.940000000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5670453.5200000005"/>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260000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831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00000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4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150000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504000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2305000"/>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5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596178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360000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8000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37000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7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83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07806396"/>
    <n v="49581167.71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3023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517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66288504"/>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1697805"/>
    <n v="40120401.399999999"/>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5013104"/>
    <n v="924802.88"/>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500000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20475556"/>
    <n v="4678465.6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5790444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7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41876287"/>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66863600"/>
    <n v="27379302.170000002"/>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27467939"/>
    <n v="16155027.710000001"/>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39655804"/>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26127073"/>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81094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21906783"/>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96932870"/>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1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18873496"/>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01897533"/>
    <n v="59903972.75"/>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26445061"/>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13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29029792"/>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20412345"/>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2736243"/>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5254338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30783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4746701.640000001"/>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8762462"/>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103945.919999998"/>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28582531.370000005"/>
    <n v="17050899.300000001"/>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20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2235993.92"/>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4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4219487"/>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5842258"/>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10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167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03104138"/>
    <n v="56409178.270000011"/>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19105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5000000"/>
    <n v="14991196.199999999"/>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10749160"/>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0200603"/>
    <n v="15259459.360000001"/>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43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73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87425413.24000001"/>
    <n v="288609805.54000002"/>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953439.03"/>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02463641"/>
    <n v="73878488.329999998"/>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25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322116633"/>
    <n v="191953118"/>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47238452"/>
    <n v="31944368.030000001"/>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5186237"/>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11140000"/>
    <n v="3202161.85"/>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41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325773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2947520"/>
    <n v="2101135.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25850406"/>
    <n v="20979037.28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6406793"/>
    <n v="9199199.830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4762189"/>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42388114"/>
    <n v="21989526.890000001"/>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37857099"/>
    <n v="25597052.560000002"/>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500000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4456248"/>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95316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000000"/>
    <n v="4030237.37"/>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33623689"/>
    <n v="29776583.149999999"/>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21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4834381"/>
    <n v="32757371.200000003"/>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9412912"/>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8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9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60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25978095"/>
    <n v="5854983.9800000004"/>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1155883.78"/>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2274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23283855"/>
    <n v="232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28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6512392"/>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496938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11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1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1600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7426535"/>
    <n v="142780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72977362"/>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2670226107.6999998"/>
    <n v="515363103.59000003"/>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3493000"/>
    <n v="2603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395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28273366.449999996"/>
    <n v="9793914.380000000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1439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1473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4856594.129999999"/>
    <n v="13614615.7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19677564.57"/>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41042619.799999997"/>
    <n v="31212471.40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3242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310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18960054"/>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blank)"/>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6451021.1100000003"/>
    <n v="3813714.05"/>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715257.9500000002"/>
    <n v="5715257.9499999993"/>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5551118.1399999997"/>
    <n v="4811739.140000000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blank)"/>
    <s v="99 - MULTIPROVINCIAL"/>
    <n v="0"/>
    <n v="107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6421533"/>
    <n v="45828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40150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2870655"/>
    <n v="8893486.670000001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3106759.9699999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31759218.030000001"/>
    <n v="28451570.8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9735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5750000"/>
    <n v="4683788.389999999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40981900"/>
    <n v="377006.579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26650000"/>
    <n v="1409742.1099999999"/>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22000000"/>
    <n v="524999.9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54353001"/>
    <n v="11074482.72000000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769175"/>
    <n v="19175"/>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blank)"/>
    <s v="99 - MULTIPROVINCIAL"/>
    <n v="0"/>
    <n v="25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N"/>
    <s v="00 - N/A"/>
    <s v="10 - FONDO GENERAL"/>
    <s v="(blank)"/>
    <s v="99 - MULTIPROVINCIAL"/>
    <n v="0"/>
    <n v="845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4000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N"/>
    <s v="00 - N/A"/>
    <s v="10 - FONDO GENERAL"/>
    <s v="(blank)"/>
    <s v="99 - MULTIPROVINCIAL"/>
    <n v="0"/>
    <n v="3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3403570"/>
    <n v="294694.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1459806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900000"/>
    <n v="129862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510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33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blank)"/>
    <s v="99 - MULTIPROVINCIAL"/>
    <n v="0"/>
    <n v="1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3856307"/>
    <n v="1770881.3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196494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1908640.01"/>
    <n v="1842315.5899999999"/>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49833625.42000000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2301723.2599999998"/>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699208.6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8934959.330000000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35978.2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284990.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7258223.210000001"/>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8366708.0399999991"/>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3241015.24"/>
    <n v="2008550.7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67673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210481.32000000007"/>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5302648.3099999996"/>
    <n v="51965.240000000005"/>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blank)"/>
    <s v="25 - SANTIAGO"/>
    <n v="0"/>
    <n v="206258.69"/>
    <n v="206258.69"/>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17080000"/>
    <n v="5915130.9399999985"/>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blank)"/>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11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blank)"/>
    <s v="99 - MULTIPROVINCIAL"/>
    <n v="0"/>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5474995"/>
    <n v="13891234.2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22740000"/>
    <n v="9804295.0300000012"/>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329930000"/>
    <n v="1832109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283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87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6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4293778.22000000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50000"/>
    <n v="192402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700000"/>
    <n v="2291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99 - MULTIPROVINCIAL"/>
    <n v="0"/>
    <n v="8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400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25400000"/>
    <n v="22024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3220799.86"/>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23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83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20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6000000"/>
    <n v="564273.95000000007"/>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900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4235000"/>
    <n v="1464434.6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800000"/>
    <n v="429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1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355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853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blank)"/>
    <s v="99 - MULTIPROVINCIAL"/>
    <n v="0"/>
    <n v="10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975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4560891"/>
    <n v="3401218.85"/>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1563789"/>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1010187"/>
    <n v="695822.0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50200.86"/>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0"/>
    <n v="1255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873956"/>
    <n v="821122.90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748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967372"/>
    <n v="816698.78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600000003"/>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3757721.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150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9228552"/>
    <n v="47892147.13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180830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6165691"/>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68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54000000"/>
    <n v="3853877.4099999997"/>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blank)"/>
    <s v="99 - MULTIPROVINCIAL"/>
    <n v="0"/>
    <n v="2358515729"/>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76000000"/>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43137289.02000000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8978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40458539"/>
    <n v="30742046.879999999"/>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2787404.24"/>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86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2825891.19"/>
    <n v="1623389.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741387.98"/>
    <n v="540135.29"/>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86644.2"/>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2207334.8200000003"/>
    <n v="1630181.89"/>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1336178"/>
    <n v="234883.050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500000"/>
    <n v="4215034.27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4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45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704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816424186"/>
    <n v="382878053.3399999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808079889.5699999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4208777"/>
    <n v="1379987.04"/>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25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1581750"/>
    <n v="1222251.4300000002"/>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913000"/>
    <n v="75643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9923431"/>
    <n v="6124868.950000000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784000"/>
    <n v="172383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2033315"/>
    <n v="31590313.219999999"/>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762545"/>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58010403"/>
    <n v="2494764.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3827500"/>
    <n v="2066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893000"/>
    <n v="98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15729500"/>
    <n v="3043756.77"/>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25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1500000"/>
    <n v="784503.6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4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450000"/>
    <n v="166343.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680000"/>
    <n v="520086.05"/>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200000"/>
    <n v="1953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1195000"/>
    <n v="105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22500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460000"/>
    <n v="2721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15000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185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900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219700"/>
    <n v="905604.62"/>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1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137200"/>
    <n v="124136"/>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261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blank)"/>
    <s v="99 - MULTIPROVINCIAL"/>
    <n v="0"/>
    <n v="56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14249874.16"/>
    <n v="5773682.9400000004"/>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4374970"/>
    <n v="476299.68"/>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802710.699999999"/>
    <n v="1449310.0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1958198.899999999"/>
    <n v="3978199.5799999996"/>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1423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2095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200000"/>
    <n v="1097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108971029.09999999"/>
    <n v="94162582.07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21950000"/>
    <n v="12390148.67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135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13200000"/>
    <n v="7141747.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84099999.599999994"/>
    <n v="19532420.839999996"/>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86668558.62999999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2348816.92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3000673.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3007261.5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4534344.01"/>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77958701.67000000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3771458.92"/>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6639023"/>
    <n v="4426015.2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200000"/>
    <n v="133333.35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950000"/>
    <n v="633333.360000000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2085000"/>
    <n v="1389997.6000000006"/>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300000000"/>
    <n v="25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7394663"/>
    <n v="24798221"/>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4308679"/>
    <n v="4044020.2999999993"/>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66947"/>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8500000"/>
    <n v="7279990.820000002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5049000"/>
    <n v="1286534.94"/>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blank)"/>
    <s v="99 - MULTIPROVINCIAL"/>
    <n v="0"/>
    <n v="400000"/>
    <n v="0"/>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blank)"/>
    <s v="99 - MULTIPROVINCIAL"/>
    <n v="0"/>
    <n v="98636"/>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645000"/>
    <n v="635936.3000000000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200000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6033613"/>
    <n v="4668258.5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blank)"/>
    <s v="99 - MULTIPROVINCIAL"/>
    <n v="0"/>
    <n v="93951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636000"/>
    <n v="634586.22"/>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718500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6106345"/>
    <n v="296894.6500000000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5167087"/>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25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21029113"/>
    <n v="17048630.77999999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3636872"/>
    <n v="947810.5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401569"/>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1238742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3600000"/>
    <n v="35988.229999999996"/>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4495500"/>
    <n v="322522.3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3 - EQUIPO E INSTRUMENTAL, CIENTÍFICO Y LABORATORIO"/>
    <s v="N"/>
    <s v="00 - Dirección y coordinación de servicios bibliotecarios a los productos 02, 06 y 07"/>
    <s v="10 - FONDO GENERAL"/>
    <s v="(blank)"/>
    <s v="99 - MULTIPROVINCIAL"/>
    <n v="0"/>
    <n v="113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1095000"/>
    <n v="773191.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70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911473.5"/>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88271.01"/>
    <n v="287072.70999999996"/>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52600"/>
    <n v="23594.79999999999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73589.29"/>
    <n v="1373588.2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902848.3"/>
    <n v="372768.2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6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3904431.48"/>
    <n v="2298657.3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40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145727.1"/>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8598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4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606187.49"/>
    <n v="96736.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74135"/>
    <n v="6833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81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8464193.5"/>
    <n v="6148457.6600000001"/>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142655.350000001"/>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972525.95"/>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77362"/>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298700"/>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11437"/>
    <n v="52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365890"/>
    <n v="328511.84999999998"/>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6818953"/>
    <n v="14104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14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15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21288507.52"/>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9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26584787"/>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blank)"/>
    <s v="99 - MULTIPROVINCIAL"/>
    <n v="0"/>
    <n v="124858711"/>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7953494"/>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5085500"/>
    <n v="37228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22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1727325"/>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8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9418327"/>
    <n v="28374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53222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3044834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9812659"/>
    <n v="5709466.59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11466814.560000001"/>
    <n v="7590274.7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6568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15776000"/>
    <n v="13391754.38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536763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29028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11517758"/>
    <n v="10409012.36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1049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21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9821232"/>
    <n v="27348258.26000000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101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blank)"/>
    <s v="99 - MULTIPROVINCIAL"/>
    <n v="0"/>
    <n v="170000"/>
    <n v="152999.39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68715000"/>
    <n v="16508214.78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200000"/>
    <n v="197874.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7000000"/>
    <n v="4931640.65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35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2000000"/>
    <n v="105454.4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blank)"/>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blank)"/>
    <s v="99 - MULTIPROVINCIAL"/>
    <n v="0"/>
    <n v="20670000"/>
    <n v="206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1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blank)"/>
    <s v="99 - MULTIPROVINCIAL"/>
    <n v="0"/>
    <n v="6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433835"/>
    <n v="381246.579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1026510.199999999"/>
    <n v="11476354.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14784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64712.3200000003"/>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361828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19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61721060.900000006"/>
    <n v="39165300.20000000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26441217"/>
    <n v="15104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3919638"/>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123647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blank)"/>
    <s v="99 - MULTIPROVINCIAL"/>
    <n v="0"/>
    <n v="340000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00000017"/>
    <n v="3438490.7700000009"/>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59999999998"/>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96"/>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79999921"/>
    <n v="27236912.10000000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2999997"/>
    <n v="80852816.00000003"/>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4685607"/>
    <n v="2250234.9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25587803.810000002"/>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4572842.279999999"/>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1058543"/>
    <n v="289595.2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199999999"/>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861.51000000536"/>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3000"/>
    <n v="118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27809839.02"/>
    <n v="22718768.8799999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64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900000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56656016.559999995"/>
    <n v="41845802.59999999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74221064.379999995"/>
    <n v="73816104.37999999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24844.000000000698"/>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6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08088023.06999999"/>
    <n v="30871422.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9638435.1699999981"/>
    <n v="19276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3812000"/>
    <n v="916527.41999999993"/>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15900000.02"/>
    <n v="815155.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17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36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156601"/>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26700.01"/>
    <n v="166268.7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280000"/>
    <n v="174510.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6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1119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2352637"/>
    <n v="19306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454949"/>
    <n v="195249.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blank)"/>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1280000"/>
    <n v="1184786.68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27500"/>
    <n v="16647.9900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5608000"/>
    <n v="2569450.1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458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562463.54"/>
    <n v="717378.4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221500"/>
    <n v="973056.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326960"/>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22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01 - DISTRITO NACIONAL"/>
    <n v="0"/>
    <n v="193500"/>
    <n v="5605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blank)"/>
    <s v="01 - DISTRITO NACIONAL"/>
    <n v="0"/>
    <n v="7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364000"/>
    <n v="274709.71999999997"/>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3069917"/>
    <n v="4265526.4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1840039.06"/>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3505860.01"/>
    <n v="1434216.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2448380.08"/>
    <n v="760801.280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391893"/>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1850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95052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1077570.840000002"/>
    <n v="3417868.759999999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21266042.439999998"/>
    <n v="18416351.2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2919674.2699999996"/>
    <n v="52500.5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2361764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37275475"/>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928769"/>
    <n v="936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669627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58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901658"/>
    <n v="4529111.05999999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1055834"/>
    <n v="751254.47"/>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blank)"/>
    <s v="99 - MULTIPROVINCIAL"/>
    <n v="0"/>
    <n v="70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281000"/>
    <n v="164304.93"/>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5243810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29887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22235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5916558"/>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59999999"/>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2199522"/>
    <n v="15649329.07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428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65274559.000000007"/>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20766451"/>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110742137"/>
    <n v="5568209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90.430000007"/>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135000000"/>
    <n v="1350000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92379162"/>
    <n v="22494422.57"/>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557934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33991072"/>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43944389.45000005"/>
    <n v="372329467.72999996"/>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47296947.72000003"/>
    <n v="247277986.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6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3971179.62"/>
    <n v="201655.6799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24418997"/>
    <n v="2183970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629562109.04999995"/>
    <n v="67065210.2599999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832291585.33000004"/>
    <n v="667070823.1200003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04"/>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2120995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21404153"/>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9002354.859999999"/>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00000001.13"/>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8127961"/>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400000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13276814.25999999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2453032.7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221914251.88999999"/>
    <n v="219748402.52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697461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7.999999999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428253415"/>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3726120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799999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42395111"/>
    <n v="70052045.30000001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1847643.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1756793.9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5126821.600000001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8552772"/>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9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77000000.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3016"/>
    <n v="13502768.32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124778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54507002.78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8825064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11450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93649533"/>
    <n v="188447979.6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179592871.95999998"/>
    <n v="179592871.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330076182"/>
    <n v="1330076180.67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3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5352155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74926225"/>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8999999"/>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2"/>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561885040.21"/>
    <n v="1561885040.11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7659528"/>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1999999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5299222"/>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3982059.5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32680645.119999997"/>
    <n v="27721464.42999999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10485621"/>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176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71734415.07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10299878"/>
    <n v="210299746.2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1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62500000"/>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17999990.989999998"/>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4150189.1500000004"/>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5249862.5399999991"/>
    <n v="3575107.280000000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53794.4"/>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105610164.04000001"/>
    <n v="9875343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3884517.530000001"/>
    <n v="12285568.37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25893405.600000001"/>
    <n v="19129219.21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2500000"/>
    <n v="159461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127016592.01999998"/>
    <n v="20756983.93"/>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800000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440330268"/>
    <n v="357605199.58000004"/>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206897780"/>
    <n v="174671823.35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78285500"/>
    <n v="678483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263400"/>
    <n v="228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5678600"/>
    <n v="49216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71889200"/>
    <n v="62304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34285338"/>
    <n v="27766415.25999999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403420"/>
    <n v="200285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560209"/>
    <n v="1332996.930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6239743"/>
    <n v="24079150.60999999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8294000"/>
    <n v="6911662"/>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3000000"/>
    <n v="2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250000"/>
    <n v="633044.5500000000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550000"/>
    <n v="493682.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50000"/>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29391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10000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851000"/>
    <n v="3207821.28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100000"/>
    <n v="83922.2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500000"/>
    <n v="415643.9600000001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1000000"/>
    <n v="834555.5299999999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4000000"/>
    <n v="3333888.89"/>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21000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5876400"/>
    <n v="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2500000"/>
    <n v="0"/>
  </r>
  <r>
    <s v="2025"/>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2655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193578"/>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0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34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8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325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00000000"/>
    <n v="94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16206168"/>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9243263.6899999976"/>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7216931.199999996"/>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139900900"/>
    <n v="3832560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64965414"/>
    <n v="34610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472192775"/>
    <n v="408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1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605790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5000000"/>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11319358.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810838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384592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36000000"/>
    <n v="154899269.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305286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06893047"/>
    <n v="2813795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8000000"/>
    <n v="42875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350000000"/>
    <n v="4477359.75"/>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71590884"/>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6147087"/>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300000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43222063.50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57861451.780000001"/>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4402500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2920001"/>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50000000"/>
    <n v="43887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1079429894.71"/>
    <n v="1079429894.7100005"/>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8200000"/>
    <n v="82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46399893.329999998"/>
    <n v="38783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blank)"/>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blank)"/>
    <s v="99 - MULTIPROVINCIAL"/>
    <n v="0"/>
    <n v="42484272.420000002"/>
    <n v="42484272.420000002"/>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1827520.390000001"/>
    <n v="418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342141335.75999999"/>
    <n v="342141335.75999993"/>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76297399.59000003"/>
    <n v="176297399.59"/>
  </r>
  <r>
    <s v="2025"/>
    <x v="0"/>
    <x v="0"/>
    <x v="1"/>
    <x v="10"/>
    <s v="2 - Poder Ejecutivo"/>
    <s v="0201 - PRESIDENCIA DE LA REPÚBLICA"/>
    <s v="0001 - SECRETARIADO ADMINISTRATIVO DE LA PRESIDENCIA"/>
    <s v="4 - SERVICIOS SOCIALES"/>
    <s v="4.4 - Educación"/>
    <s v="4.4.06 - Educación técnica"/>
    <s v="2.5 - TRANSFERENCIAS DE CAPITAL"/>
    <s v="2.5.2 - TRANSFERENCIAS DE CAPITAL AL GOBIERNO GENERAL  NACIONAL"/>
    <s v="N"/>
    <s v="00 - N/A"/>
    <s v="10 - FONDO GENERAL"/>
    <s v="(blank)"/>
    <s v="99 - MULTIPROVINCIAL"/>
    <n v="0"/>
    <n v="4000000"/>
    <n v="4000000"/>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84455139.230000004"/>
    <n v="84455139.23000000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blank)"/>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026189339.5700035"/>
    <n v="5026189339.5100021"/>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9925543008"/>
    <n v="826903760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334978964"/>
    <n v="292762481"/>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n v="370166339.7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1226569952"/>
    <n v="8892558924.389999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3000000000"/>
    <n v="2333333333.299999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89945850"/>
    <n v="1163929034.82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51623900"/>
    <n v="22724245.3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43235585"/>
    <n v="36029650.79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17828148"/>
    <n v="10997553.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561316640.81999993"/>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625001149.96000004"/>
    <n v="450458333.2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6340704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113333805"/>
    <n v="90278170.769999981"/>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60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6000000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blank)"/>
    <s v="99 - MULTIPROVINCIAL"/>
    <n v="0"/>
    <n v="202000000"/>
    <n v="202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072870000"/>
    <n v="658756030.97000003"/>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31500000"/>
    <n v="2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550000000"/>
    <n v="5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26000000"/>
    <n v="19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20000000"/>
    <n v="16666666.69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2185082873"/>
    <n v="1932133333.3400002"/>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2506335921"/>
    <n v="159888143.41000009"/>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6300000"/>
    <n v="52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7200000"/>
    <n v="6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10000000"/>
    <n v="8333333.2999999998"/>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391445385"/>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29686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35815876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194190871.63"/>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1114017094.48"/>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11579300000"/>
    <n v="225782100"/>
  </r>
  <r>
    <s v="2025"/>
    <x v="0"/>
    <x v="1"/>
    <x v="2"/>
    <x v="13"/>
    <s v="2 - Poder Ejecutivo"/>
    <s v="0206 - MINISTERIO DE EDUCACIÓN"/>
    <s v="0001 - MINISTERIO DE EDUCACION"/>
    <s v="0 - N/A"/>
    <s v="0.0 - N/A"/>
    <s v="0.0.00 - N/A"/>
    <s v="4.2 - Disminución de pasivos"/>
    <s v="4.2.1 - Disminución de pasivos corrientes"/>
    <s v="N"/>
    <s v="00 - N/A"/>
    <s v="10 - FONDO GENERAL"/>
    <s v="(blank)"/>
    <s v="00 - NO CLASIFICADO"/>
    <n v="0"/>
    <n v="50000000"/>
    <n v="0"/>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blank)"/>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6201400000"/>
    <n v="5193033196.9099989"/>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79502788653"/>
    <n v="57317262911.95999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538965908"/>
    <n v="3117931583.7799983"/>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5248055974"/>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5CB74AD-D80D-4600-A6C8-926E54F70EC0}" name="PivotTable7"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D32"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1">
    <i>
      <x/>
    </i>
    <i r="1">
      <x/>
    </i>
    <i r="2">
      <x/>
    </i>
    <i r="3">
      <x/>
    </i>
    <i r="3">
      <x v="1"/>
    </i>
    <i r="3">
      <x v="2"/>
    </i>
    <i r="3">
      <x v="3"/>
    </i>
    <i r="3">
      <x v="4"/>
    </i>
    <i r="3">
      <x v="5"/>
    </i>
    <i r="2">
      <x v="1"/>
    </i>
    <i r="3">
      <x v="6"/>
    </i>
    <i r="3">
      <x v="7"/>
    </i>
    <i r="3">
      <x v="8"/>
    </i>
    <i r="3">
      <x v="9"/>
    </i>
    <i r="3">
      <x v="10"/>
    </i>
    <i r="3">
      <x v="11"/>
    </i>
    <i r="1">
      <x v="1"/>
    </i>
    <i r="2">
      <x v="2"/>
    </i>
    <i r="3">
      <x v="12"/>
    </i>
    <i r="3">
      <x v="13"/>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2559-627A-4DA9-A279-8AB68AB552DE}">
  <dimension ref="A1:F140"/>
  <sheetViews>
    <sheetView showGridLines="0" workbookViewId="0">
      <selection activeCell="B19" sqref="B19"/>
    </sheetView>
  </sheetViews>
  <sheetFormatPr baseColWidth="10" defaultColWidth="11.5703125" defaultRowHeight="15"/>
  <cols>
    <col min="1" max="1" width="60.42578125" style="12" bestFit="1" customWidth="1"/>
    <col min="2" max="2" width="14.42578125" style="12" bestFit="1" customWidth="1"/>
    <col min="3" max="3" width="26.42578125" style="12" bestFit="1" customWidth="1"/>
    <col min="4" max="4" width="16.140625" style="12" bestFit="1" customWidth="1"/>
    <col min="5" max="5" width="9" style="12" customWidth="1"/>
    <col min="6" max="6" width="8" style="12" bestFit="1" customWidth="1"/>
    <col min="7" max="8" width="11.28515625" style="12" bestFit="1" customWidth="1"/>
    <col min="9" max="9" width="6.285156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703125" style="12"/>
  </cols>
  <sheetData>
    <row r="1" spans="1:6" ht="27.75">
      <c r="A1" s="182" t="s">
        <v>1987</v>
      </c>
      <c r="B1" s="182"/>
      <c r="C1" s="182"/>
      <c r="D1" s="182"/>
      <c r="E1" s="182"/>
      <c r="F1" s="182"/>
    </row>
    <row r="2" spans="1:6" ht="20.25">
      <c r="A2" s="183" t="s">
        <v>0</v>
      </c>
      <c r="B2" s="183"/>
      <c r="C2" s="183"/>
      <c r="D2" s="183"/>
      <c r="E2" s="183"/>
      <c r="F2" s="183"/>
    </row>
    <row r="3" spans="1:6">
      <c r="A3" s="184" t="s">
        <v>1</v>
      </c>
      <c r="B3" s="184"/>
      <c r="C3" s="184"/>
      <c r="D3" s="184"/>
      <c r="E3" s="184"/>
      <c r="F3" s="184"/>
    </row>
    <row r="5" spans="1:6" ht="18.75">
      <c r="A5" s="185" t="s">
        <v>22</v>
      </c>
      <c r="B5" s="185"/>
      <c r="C5" s="185"/>
      <c r="D5" s="185"/>
      <c r="E5" s="185"/>
      <c r="F5" s="185"/>
    </row>
    <row r="6" spans="1:6" ht="18.75">
      <c r="A6" s="185" t="s">
        <v>303</v>
      </c>
      <c r="B6" s="185"/>
      <c r="C6" s="185"/>
      <c r="D6" s="185"/>
      <c r="E6" s="185"/>
      <c r="F6" s="185"/>
    </row>
    <row r="7" spans="1:6">
      <c r="A7" s="180" t="s">
        <v>1994</v>
      </c>
      <c r="B7" s="180"/>
      <c r="C7" s="180"/>
      <c r="D7" s="180"/>
      <c r="E7" s="180"/>
      <c r="F7" s="180"/>
    </row>
    <row r="8" spans="1:6">
      <c r="A8" s="180" t="s">
        <v>1996</v>
      </c>
      <c r="B8" s="180"/>
      <c r="C8" s="180"/>
      <c r="D8" s="180"/>
      <c r="E8" s="180"/>
      <c r="F8" s="180"/>
    </row>
    <row r="9" spans="1:6" ht="15.75">
      <c r="A9" s="181" t="s">
        <v>1993</v>
      </c>
      <c r="B9" s="181"/>
      <c r="C9" s="181"/>
      <c r="D9" s="181"/>
      <c r="E9" s="181"/>
      <c r="F9" s="181"/>
    </row>
    <row r="11" spans="1:6">
      <c r="A11" s="179" t="s">
        <v>1998</v>
      </c>
      <c r="B11" s="179" t="s">
        <v>360</v>
      </c>
      <c r="C11" s="173" t="s">
        <v>1986</v>
      </c>
      <c r="D11" s="173" t="s">
        <v>361</v>
      </c>
    </row>
    <row r="12" spans="1:6">
      <c r="A12" s="174" t="s">
        <v>304</v>
      </c>
      <c r="B12" s="175">
        <v>1592355121494</v>
      </c>
      <c r="C12" s="175">
        <v>1664228419489.8103</v>
      </c>
      <c r="D12" s="175">
        <v>1224928607386.2109</v>
      </c>
    </row>
    <row r="13" spans="1:6">
      <c r="A13" s="176" t="s">
        <v>10</v>
      </c>
      <c r="B13" s="175">
        <v>1484234610959</v>
      </c>
      <c r="C13" s="175">
        <v>1556107908954.8103</v>
      </c>
      <c r="D13" s="175">
        <v>1159074597593.561</v>
      </c>
    </row>
    <row r="14" spans="1:6">
      <c r="A14" s="177" t="s">
        <v>11</v>
      </c>
      <c r="B14" s="175">
        <v>1308196684792</v>
      </c>
      <c r="C14" s="175">
        <v>1348072762791.6804</v>
      </c>
      <c r="D14" s="175">
        <v>1031640903708.651</v>
      </c>
    </row>
    <row r="15" spans="1:6">
      <c r="A15" s="178" t="s">
        <v>24</v>
      </c>
      <c r="B15" s="175">
        <v>516919627204</v>
      </c>
      <c r="C15" s="175">
        <v>529195902893.69055</v>
      </c>
      <c r="D15" s="175">
        <v>389583441863.55103</v>
      </c>
    </row>
    <row r="16" spans="1:6">
      <c r="A16" s="178" t="s">
        <v>25</v>
      </c>
      <c r="B16" s="175">
        <v>90986168678</v>
      </c>
      <c r="C16" s="175">
        <v>92414867634.860001</v>
      </c>
      <c r="D16" s="175">
        <v>66794993844.240005</v>
      </c>
    </row>
    <row r="17" spans="1:4">
      <c r="A17" s="178" t="s">
        <v>12</v>
      </c>
      <c r="B17" s="175">
        <v>298486441612</v>
      </c>
      <c r="C17" s="175">
        <v>295128665637</v>
      </c>
      <c r="D17" s="175">
        <v>222656558218.50003</v>
      </c>
    </row>
    <row r="18" spans="1:4">
      <c r="A18" s="178" t="s">
        <v>26</v>
      </c>
      <c r="B18" s="175">
        <v>13500000000</v>
      </c>
      <c r="C18" s="175">
        <v>15934770116</v>
      </c>
      <c r="D18" s="175">
        <v>12488584799.519999</v>
      </c>
    </row>
    <row r="19" spans="1:4">
      <c r="A19" s="178" t="s">
        <v>27</v>
      </c>
      <c r="B19" s="175">
        <v>388252040903</v>
      </c>
      <c r="C19" s="175">
        <v>413406759754.44</v>
      </c>
      <c r="D19" s="175">
        <v>338493428066.99994</v>
      </c>
    </row>
    <row r="20" spans="1:4">
      <c r="A20" s="178" t="s">
        <v>28</v>
      </c>
      <c r="B20" s="175">
        <v>52406395</v>
      </c>
      <c r="C20" s="175">
        <v>1991796755.6900001</v>
      </c>
      <c r="D20" s="175">
        <v>1623896915.8399999</v>
      </c>
    </row>
    <row r="21" spans="1:4">
      <c r="A21" s="177" t="s">
        <v>13</v>
      </c>
      <c r="B21" s="175">
        <v>176037926167</v>
      </c>
      <c r="C21" s="175">
        <v>208035146163.13004</v>
      </c>
      <c r="D21" s="175">
        <v>127433693884.91</v>
      </c>
    </row>
    <row r="22" spans="1:4">
      <c r="A22" s="178" t="s">
        <v>29</v>
      </c>
      <c r="B22" s="175">
        <v>53162528542</v>
      </c>
      <c r="C22" s="175">
        <v>69733515662.139984</v>
      </c>
      <c r="D22" s="175">
        <v>46910837470.140022</v>
      </c>
    </row>
    <row r="23" spans="1:4">
      <c r="A23" s="178" t="s">
        <v>30</v>
      </c>
      <c r="B23" s="175">
        <v>60255319620</v>
      </c>
      <c r="C23" s="175">
        <v>59773885182.490005</v>
      </c>
      <c r="D23" s="175">
        <v>29714451556.059975</v>
      </c>
    </row>
    <row r="24" spans="1:4">
      <c r="A24" s="178" t="s">
        <v>31</v>
      </c>
      <c r="B24" s="175">
        <v>10094704</v>
      </c>
      <c r="C24" s="175">
        <v>132422443.60000001</v>
      </c>
      <c r="D24" s="175">
        <v>83169796.260000005</v>
      </c>
    </row>
    <row r="25" spans="1:4">
      <c r="A25" s="178" t="s">
        <v>32</v>
      </c>
      <c r="B25" s="175">
        <v>1045835769</v>
      </c>
      <c r="C25" s="175">
        <v>4408677933.6900005</v>
      </c>
      <c r="D25" s="175">
        <v>2004266966.2499998</v>
      </c>
    </row>
    <row r="26" spans="1:4">
      <c r="A26" s="178" t="s">
        <v>33</v>
      </c>
      <c r="B26" s="175">
        <v>60117023257</v>
      </c>
      <c r="C26" s="175">
        <v>72872627846.730011</v>
      </c>
      <c r="D26" s="175">
        <v>48720968096.200005</v>
      </c>
    </row>
    <row r="27" spans="1:4">
      <c r="A27" s="178" t="s">
        <v>34</v>
      </c>
      <c r="B27" s="175">
        <v>1447124275</v>
      </c>
      <c r="C27" s="175">
        <v>1114017094.48</v>
      </c>
      <c r="D27" s="175">
        <v>0</v>
      </c>
    </row>
    <row r="28" spans="1:4">
      <c r="A28" s="176" t="s">
        <v>305</v>
      </c>
      <c r="B28" s="175">
        <v>108120510535</v>
      </c>
      <c r="C28" s="175">
        <v>108120510535</v>
      </c>
      <c r="D28" s="175">
        <v>65854009792.649994</v>
      </c>
    </row>
    <row r="29" spans="1:4">
      <c r="A29" s="177" t="s">
        <v>21</v>
      </c>
      <c r="B29" s="175">
        <v>108120510535</v>
      </c>
      <c r="C29" s="175">
        <v>108120510535</v>
      </c>
      <c r="D29" s="175">
        <v>65854009792.649994</v>
      </c>
    </row>
    <row r="30" spans="1:4">
      <c r="A30" s="178" t="s">
        <v>36</v>
      </c>
      <c r="B30" s="175">
        <v>5117721882</v>
      </c>
      <c r="C30" s="175">
        <v>11579300000</v>
      </c>
      <c r="D30" s="175">
        <v>225782100</v>
      </c>
    </row>
    <row r="31" spans="1:4">
      <c r="A31" s="178" t="s">
        <v>37</v>
      </c>
      <c r="B31" s="175">
        <v>103002788653</v>
      </c>
      <c r="C31" s="175">
        <v>96541210535</v>
      </c>
      <c r="D31" s="175">
        <v>65628227692.649994</v>
      </c>
    </row>
    <row r="32" spans="1:4">
      <c r="A32" s="174" t="s">
        <v>1999</v>
      </c>
      <c r="B32" s="175">
        <v>1592355121494</v>
      </c>
      <c r="C32" s="175">
        <v>1664228419489.8103</v>
      </c>
      <c r="D32" s="175">
        <v>1224928607386.2109</v>
      </c>
    </row>
    <row r="33" spans="1:3">
      <c r="A33"/>
      <c r="B33"/>
      <c r="C33"/>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tabSelected="1" zoomScaleNormal="100" workbookViewId="0">
      <selection activeCell="I10" sqref="I10"/>
    </sheetView>
  </sheetViews>
  <sheetFormatPr baseColWidth="10" defaultColWidth="11.42578125" defaultRowHeight="15"/>
  <cols>
    <col min="1" max="1" width="12.42578125" style="12" customWidth="1"/>
    <col min="2" max="2" width="21.5703125" style="12" customWidth="1"/>
    <col min="3" max="3" width="40.85546875" style="12" customWidth="1"/>
    <col min="4" max="7" width="17.42578125" style="12" customWidth="1"/>
    <col min="8" max="8" width="10.85546875" style="12" bestFit="1" customWidth="1"/>
    <col min="9" max="9" width="13" style="12" bestFit="1" customWidth="1"/>
    <col min="10" max="10" width="23.42578125" style="12" customWidth="1"/>
    <col min="11" max="11" width="24.85546875" style="12" bestFit="1" customWidth="1"/>
    <col min="12" max="12" width="18.42578125" style="12" bestFit="1" customWidth="1"/>
    <col min="13" max="13" width="15.7109375" style="12" bestFit="1" customWidth="1"/>
    <col min="14" max="14" width="30.5703125" style="12" customWidth="1"/>
    <col min="15" max="15" width="32" style="12" customWidth="1"/>
    <col min="16" max="16384" width="11.42578125" style="12"/>
  </cols>
  <sheetData>
    <row r="1" spans="1:15" ht="28.5" customHeight="1">
      <c r="A1" s="182" t="s">
        <v>1967</v>
      </c>
      <c r="B1" s="182"/>
      <c r="C1" s="182"/>
      <c r="D1" s="182"/>
      <c r="E1" s="182"/>
      <c r="F1" s="182"/>
      <c r="G1" s="182"/>
      <c r="H1" s="182"/>
      <c r="I1" s="182"/>
      <c r="J1" s="182"/>
    </row>
    <row r="2" spans="1:15" ht="20.25">
      <c r="A2" s="183" t="s">
        <v>0</v>
      </c>
      <c r="B2" s="183"/>
      <c r="C2" s="183"/>
      <c r="D2" s="183"/>
      <c r="E2" s="183"/>
      <c r="F2" s="183"/>
      <c r="G2" s="183"/>
      <c r="H2" s="183"/>
      <c r="I2" s="183"/>
      <c r="J2" s="183"/>
    </row>
    <row r="3" spans="1:15" s="13" customFormat="1" ht="28.5" customHeight="1">
      <c r="A3" s="197" t="s">
        <v>1</v>
      </c>
      <c r="B3" s="197"/>
      <c r="C3" s="197"/>
      <c r="D3" s="197"/>
      <c r="E3" s="197"/>
      <c r="F3" s="197"/>
      <c r="G3" s="197"/>
      <c r="H3" s="197"/>
      <c r="I3" s="197"/>
      <c r="J3" s="197"/>
      <c r="O3" s="14"/>
    </row>
    <row r="4" spans="1:15" ht="18.75" customHeight="1">
      <c r="A4" s="198" t="s">
        <v>2</v>
      </c>
      <c r="B4" s="198"/>
      <c r="C4" s="198"/>
      <c r="D4" s="198"/>
      <c r="E4" s="198"/>
      <c r="F4" s="198"/>
      <c r="G4" s="198"/>
      <c r="H4" s="198"/>
      <c r="I4" s="198"/>
      <c r="J4" s="198"/>
    </row>
    <row r="5" spans="1:15" ht="18.75" customHeight="1">
      <c r="A5" s="198" t="s">
        <v>3</v>
      </c>
      <c r="B5" s="198"/>
      <c r="C5" s="198"/>
      <c r="D5" s="198"/>
      <c r="E5" s="198"/>
      <c r="F5" s="198"/>
      <c r="G5" s="198"/>
      <c r="H5" s="198"/>
      <c r="I5" s="198"/>
      <c r="J5" s="198"/>
    </row>
    <row r="6" spans="1:15" ht="18.75">
      <c r="A6" s="196" t="s">
        <v>1995</v>
      </c>
      <c r="B6" s="196"/>
      <c r="C6" s="196"/>
      <c r="D6" s="196"/>
      <c r="E6" s="196"/>
      <c r="F6" s="196"/>
      <c r="G6" s="196"/>
      <c r="H6" s="196"/>
      <c r="I6" s="196"/>
      <c r="J6" s="196"/>
    </row>
    <row r="7" spans="1:15" ht="18.75">
      <c r="A7" s="189" t="s">
        <v>275</v>
      </c>
      <c r="B7" s="189"/>
      <c r="C7" s="189"/>
      <c r="D7" s="189"/>
      <c r="E7" s="189"/>
      <c r="F7" s="189"/>
      <c r="G7" s="189"/>
      <c r="H7" s="189"/>
      <c r="I7" s="189"/>
      <c r="J7" s="189"/>
    </row>
    <row r="8" spans="1:15" ht="15.75">
      <c r="A8" s="190" t="s">
        <v>4</v>
      </c>
      <c r="B8" s="190"/>
      <c r="C8" s="190"/>
      <c r="D8" s="190"/>
      <c r="E8" s="190"/>
      <c r="F8" s="190"/>
      <c r="G8" s="190"/>
      <c r="H8" s="190"/>
      <c r="I8" s="190"/>
      <c r="J8" s="190"/>
    </row>
    <row r="9" spans="1:15" ht="15.75">
      <c r="A9" s="15"/>
      <c r="B9" s="15"/>
      <c r="C9" s="15"/>
      <c r="D9" s="15"/>
      <c r="E9" s="15"/>
      <c r="F9" s="15"/>
      <c r="G9" s="15"/>
    </row>
    <row r="10" spans="1:15">
      <c r="C10" s="191" t="s">
        <v>5</v>
      </c>
      <c r="D10" s="16" t="s">
        <v>312</v>
      </c>
      <c r="E10" s="194" t="s">
        <v>1962</v>
      </c>
      <c r="F10" s="192" t="s">
        <v>299</v>
      </c>
      <c r="G10" s="192" t="s">
        <v>300</v>
      </c>
      <c r="H10" s="192" t="s">
        <v>274</v>
      </c>
    </row>
    <row r="11" spans="1:15" ht="15.75" thickBot="1">
      <c r="C11" s="191"/>
      <c r="D11" s="166" t="s">
        <v>275</v>
      </c>
      <c r="E11" s="195"/>
      <c r="F11" s="193"/>
      <c r="G11" s="193"/>
      <c r="H11" s="193"/>
    </row>
    <row r="12" spans="1:15" s="167" customFormat="1" ht="15" customHeight="1">
      <c r="C12" s="191"/>
      <c r="D12" s="168">
        <v>1</v>
      </c>
      <c r="E12" s="168">
        <v>2</v>
      </c>
      <c r="F12" s="168">
        <v>3</v>
      </c>
      <c r="G12" s="168" t="s">
        <v>1960</v>
      </c>
      <c r="H12" s="168" t="s">
        <v>1961</v>
      </c>
    </row>
    <row r="13" spans="1:15">
      <c r="C13" s="19" t="s">
        <v>6</v>
      </c>
      <c r="D13" s="20">
        <f>D14+D16</f>
        <v>1241364.7314939999</v>
      </c>
      <c r="E13" s="20">
        <f>E14+E16</f>
        <v>1281696.9164095698</v>
      </c>
      <c r="F13" s="20">
        <f>F14+F16</f>
        <v>1018208</v>
      </c>
      <c r="G13" s="107">
        <f>IFERROR(F13/E13,"-")</f>
        <v>0.79442182232310909</v>
      </c>
      <c r="H13" s="116">
        <f>F13/$D$34</f>
        <v>0.12778556045937503</v>
      </c>
      <c r="J13" s="159"/>
    </row>
    <row r="14" spans="1:15">
      <c r="C14" s="158" t="s">
        <v>7</v>
      </c>
      <c r="D14" s="159">
        <v>1240428.3720559999</v>
      </c>
      <c r="E14" s="159">
        <v>1279152.4648444098</v>
      </c>
      <c r="F14" s="159">
        <v>1017946</v>
      </c>
      <c r="G14" s="160">
        <f t="shared" ref="G14:G21" si="0">IFERROR(F14/E14,"-")</f>
        <v>0.79579723916946699</v>
      </c>
      <c r="H14" s="161">
        <f t="shared" ref="H14:H20" si="1">F14/$D$34</f>
        <v>0.12775267934192128</v>
      </c>
      <c r="I14" s="165"/>
      <c r="J14" s="159"/>
      <c r="K14" s="157"/>
    </row>
    <row r="15" spans="1:15">
      <c r="C15" s="155" t="s">
        <v>8</v>
      </c>
      <c r="D15" s="117">
        <v>535.15810899999997</v>
      </c>
      <c r="E15" s="117">
        <v>954.51483868000003</v>
      </c>
      <c r="F15" s="117">
        <v>323</v>
      </c>
      <c r="G15" s="118">
        <f t="shared" si="0"/>
        <v>0.33839180587980922</v>
      </c>
      <c r="H15" s="119">
        <f t="shared" si="1"/>
        <v>4.0536644799862246E-5</v>
      </c>
      <c r="I15" s="65"/>
      <c r="J15" s="163"/>
      <c r="K15" s="48"/>
    </row>
    <row r="16" spans="1:15">
      <c r="C16" s="158" t="s">
        <v>9</v>
      </c>
      <c r="D16" s="159">
        <v>936.35943799999995</v>
      </c>
      <c r="E16" s="159">
        <v>2544.45156516</v>
      </c>
      <c r="F16" s="159">
        <f>95+F17</f>
        <v>262</v>
      </c>
      <c r="G16" s="160">
        <f t="shared" si="0"/>
        <v>0.10296914415170837</v>
      </c>
      <c r="H16" s="161">
        <f t="shared" si="1"/>
        <v>3.2881117453758232E-5</v>
      </c>
      <c r="I16" s="65"/>
      <c r="J16" s="156"/>
      <c r="K16" s="157"/>
    </row>
    <row r="17" spans="3:13">
      <c r="C17" s="155" t="s">
        <v>313</v>
      </c>
      <c r="D17" s="117">
        <v>0</v>
      </c>
      <c r="E17" s="117">
        <v>1241.39876908</v>
      </c>
      <c r="F17" s="117">
        <v>167</v>
      </c>
      <c r="G17" s="118">
        <f t="shared" si="0"/>
        <v>0.13452566907550878</v>
      </c>
      <c r="H17" s="119">
        <f t="shared" si="1"/>
        <v>2.0958574865563452E-5</v>
      </c>
      <c r="I17" s="65"/>
      <c r="J17" s="162"/>
    </row>
    <row r="18" spans="3:13">
      <c r="C18" s="19" t="s">
        <v>10</v>
      </c>
      <c r="D18" s="20">
        <f>D19+D21</f>
        <v>1484234.6109590002</v>
      </c>
      <c r="E18" s="20">
        <f>E19+E21</f>
        <v>1556107.9089548104</v>
      </c>
      <c r="F18" s="20">
        <f>F19+F21</f>
        <v>1159074.5975935608</v>
      </c>
      <c r="G18" s="107">
        <f t="shared" si="0"/>
        <v>0.74485489786635395</v>
      </c>
      <c r="H18" s="116">
        <f>F18/$D$34</f>
        <v>0.14546438160741004</v>
      </c>
    </row>
    <row r="19" spans="3:13">
      <c r="C19" s="158" t="s">
        <v>11</v>
      </c>
      <c r="D19" s="159">
        <v>1308196.6847920001</v>
      </c>
      <c r="E19" s="159">
        <f>Económica!D14</f>
        <v>1348072.7627916804</v>
      </c>
      <c r="F19" s="159">
        <f>Económica!E14</f>
        <v>1031640.9037086508</v>
      </c>
      <c r="G19" s="160">
        <f t="shared" si="0"/>
        <v>0.7652709350586232</v>
      </c>
      <c r="H19" s="161">
        <f t="shared" si="1"/>
        <v>0.12947139589673831</v>
      </c>
      <c r="J19" s="65"/>
    </row>
    <row r="20" spans="3:13">
      <c r="C20" s="114" t="s">
        <v>12</v>
      </c>
      <c r="D20" s="117">
        <v>298486.441612</v>
      </c>
      <c r="E20" s="117">
        <f>Económica!D17</f>
        <v>295128.665637</v>
      </c>
      <c r="F20" s="117">
        <f>Económica!E17</f>
        <v>222656.55821850002</v>
      </c>
      <c r="G20" s="118">
        <f t="shared" si="0"/>
        <v>0.75443894186937899</v>
      </c>
      <c r="H20" s="119">
        <f t="shared" si="1"/>
        <v>2.7943497872641439E-2</v>
      </c>
    </row>
    <row r="21" spans="3:13">
      <c r="C21" s="158" t="s">
        <v>13</v>
      </c>
      <c r="D21" s="159">
        <v>176037.926167</v>
      </c>
      <c r="E21" s="159">
        <f>Económica!D21</f>
        <v>208035.14616312989</v>
      </c>
      <c r="F21" s="159">
        <f>Económica!E21</f>
        <v>127433.69388491003</v>
      </c>
      <c r="G21" s="160">
        <f t="shared" si="0"/>
        <v>0.61255848463693452</v>
      </c>
      <c r="H21" s="161">
        <f>F21/$D$34</f>
        <v>1.5992985710671752E-2</v>
      </c>
      <c r="K21" s="17"/>
    </row>
    <row r="22" spans="3:13">
      <c r="C22" s="120" t="s">
        <v>14</v>
      </c>
      <c r="D22" s="120"/>
      <c r="E22" s="120"/>
      <c r="F22" s="120"/>
      <c r="G22" s="121"/>
      <c r="H22" s="18"/>
    </row>
    <row r="23" spans="3:13">
      <c r="C23" s="122" t="s">
        <v>15</v>
      </c>
      <c r="D23" s="123">
        <f>(D14-D19)</f>
        <v>-67768.312736000167</v>
      </c>
      <c r="E23" s="123">
        <f>(E14-E19)</f>
        <v>-68920.297947270563</v>
      </c>
      <c r="F23" s="123">
        <f>(F14-F19)</f>
        <v>-13694.903708650847</v>
      </c>
      <c r="G23" s="118">
        <f>IFERROR(F23/E23,"-")</f>
        <v>0.19870639153545916</v>
      </c>
      <c r="H23" s="124">
        <f>F23/$D$34</f>
        <v>-1.7187165548170141E-3</v>
      </c>
      <c r="J23" s="10"/>
      <c r="K23" s="65"/>
    </row>
    <row r="24" spans="3:13">
      <c r="C24" s="122" t="s">
        <v>16</v>
      </c>
      <c r="D24" s="123">
        <f>(D16-D21)</f>
        <v>-175101.56672899998</v>
      </c>
      <c r="E24" s="123">
        <f>(E16-E21)</f>
        <v>-205490.69459796988</v>
      </c>
      <c r="F24" s="123">
        <f>(F16-F21)</f>
        <v>-127171.69388491003</v>
      </c>
      <c r="G24" s="118">
        <f>IFERROR(F24/E24,"-")</f>
        <v>0.61886838298791946</v>
      </c>
      <c r="H24" s="124">
        <f>F24/$D$34</f>
        <v>-1.5960104593217991E-2</v>
      </c>
    </row>
    <row r="25" spans="3:13">
      <c r="C25" s="122" t="s">
        <v>17</v>
      </c>
      <c r="D25" s="123">
        <f>(D13-(D18-D20))</f>
        <v>55616.56214699964</v>
      </c>
      <c r="E25" s="123">
        <f>(E13-(E18-E20))</f>
        <v>20717.67309175944</v>
      </c>
      <c r="F25" s="123">
        <f>(F13-(F18-F20))</f>
        <v>81789.96062493918</v>
      </c>
      <c r="G25" s="118">
        <f>IFERROR(F25/E25,"-")</f>
        <v>3.9478352739078382</v>
      </c>
      <c r="H25" s="124">
        <f>F25/$D$34</f>
        <v>1.0264676724606436E-2</v>
      </c>
    </row>
    <row r="26" spans="3:13">
      <c r="C26" s="122" t="s">
        <v>18</v>
      </c>
      <c r="D26" s="123">
        <f>D13-D18</f>
        <v>-242869.87946500024</v>
      </c>
      <c r="E26" s="123">
        <f>E13-E18</f>
        <v>-274410.99254524056</v>
      </c>
      <c r="F26" s="123">
        <f>F13-F18</f>
        <v>-140866.59759356081</v>
      </c>
      <c r="G26" s="118">
        <f>IFERROR(F26/E26,"-")</f>
        <v>0.51334167150879328</v>
      </c>
      <c r="H26" s="124">
        <f>F26/$D$34</f>
        <v>-1.7678821148034998E-2</v>
      </c>
    </row>
    <row r="27" spans="3:13">
      <c r="C27" s="120" t="s">
        <v>19</v>
      </c>
      <c r="D27" s="125">
        <f>D29-D31</f>
        <v>242869.87946500001</v>
      </c>
      <c r="E27" s="125">
        <f>E29-E31</f>
        <v>276610.08847800002</v>
      </c>
      <c r="F27" s="125">
        <f>F29-F31</f>
        <v>181196.99020735</v>
      </c>
      <c r="G27" s="121">
        <f>IFERROR(F27/E27,"-")</f>
        <v>0.65506284027583961</v>
      </c>
      <c r="H27" s="126">
        <f>F27/$D$34</f>
        <v>2.2740303501050975E-2</v>
      </c>
    </row>
    <row r="28" spans="3:13">
      <c r="C28" s="127"/>
      <c r="D28" s="127"/>
      <c r="E28" s="127"/>
      <c r="F28" s="127"/>
      <c r="G28" s="128"/>
      <c r="H28" s="124"/>
    </row>
    <row r="29" spans="3:13" ht="17.25" customHeight="1">
      <c r="C29" s="19" t="s">
        <v>20</v>
      </c>
      <c r="D29" s="20">
        <v>350990.39</v>
      </c>
      <c r="E29" s="20">
        <v>384730.59901300003</v>
      </c>
      <c r="F29" s="20">
        <v>247051</v>
      </c>
      <c r="G29" s="107">
        <f>IFERROR(F29/E29,"-")</f>
        <v>0.64214024211693166</v>
      </c>
      <c r="H29" s="100">
        <f>F29/$D$34</f>
        <v>3.1005011252169562E-2</v>
      </c>
    </row>
    <row r="30" spans="3:13">
      <c r="C30" s="129"/>
      <c r="D30" s="130"/>
      <c r="E30" s="130"/>
      <c r="F30" s="130"/>
      <c r="G30" s="131"/>
      <c r="H30" s="124"/>
    </row>
    <row r="31" spans="3:13">
      <c r="C31" s="19" t="s">
        <v>21</v>
      </c>
      <c r="D31" s="20">
        <v>108120.51053499999</v>
      </c>
      <c r="E31" s="20">
        <f>Económica!D29</f>
        <v>108120.51053500001</v>
      </c>
      <c r="F31" s="20">
        <f>Económica!E29</f>
        <v>65854.009792649988</v>
      </c>
      <c r="G31" s="107">
        <f>IFERROR(F31/E31,"-")</f>
        <v>0.60907971546557016</v>
      </c>
      <c r="H31" s="101">
        <f>F31/$D$34</f>
        <v>8.2647077511185836E-3</v>
      </c>
    </row>
    <row r="32" spans="3:13">
      <c r="G32" s="108"/>
      <c r="M32" s="10"/>
    </row>
    <row r="33" spans="3:12" ht="15.75" thickBot="1">
      <c r="F33" s="65"/>
    </row>
    <row r="34" spans="3:12" ht="15.75" thickBot="1">
      <c r="C34" s="115" t="s">
        <v>267</v>
      </c>
      <c r="D34" s="152">
        <v>7968099.0273052305</v>
      </c>
      <c r="L34" s="10"/>
    </row>
    <row r="35" spans="3:12" ht="19.149999999999999" customHeight="1">
      <c r="C35" s="136" t="s">
        <v>308</v>
      </c>
      <c r="F35" s="21"/>
      <c r="G35" s="22"/>
      <c r="H35" s="23"/>
      <c r="I35" s="24"/>
      <c r="J35" s="10"/>
      <c r="K35" s="54"/>
    </row>
    <row r="36" spans="3:12" ht="12.75" customHeight="1">
      <c r="C36" s="137" t="s">
        <v>301</v>
      </c>
      <c r="I36" s="24"/>
    </row>
    <row r="37" spans="3:12">
      <c r="C37" s="187" t="s">
        <v>1969</v>
      </c>
      <c r="D37" s="187"/>
      <c r="E37" s="187"/>
      <c r="F37" s="187"/>
      <c r="G37" s="187"/>
      <c r="H37" s="187"/>
      <c r="I37" s="24"/>
    </row>
    <row r="38" spans="3:12" ht="24.75" customHeight="1">
      <c r="C38" s="188" t="s">
        <v>1997</v>
      </c>
      <c r="D38" s="188"/>
      <c r="E38" s="188"/>
      <c r="F38" s="188"/>
      <c r="G38" s="188"/>
      <c r="H38" s="188"/>
      <c r="I38" s="140"/>
    </row>
    <row r="39" spans="3:12" ht="36" customHeight="1">
      <c r="C39" s="188" t="s">
        <v>1964</v>
      </c>
      <c r="D39" s="188"/>
      <c r="E39" s="188"/>
      <c r="F39" s="188"/>
      <c r="G39" s="188"/>
      <c r="H39" s="139"/>
      <c r="I39" s="140"/>
    </row>
    <row r="40" spans="3:12" ht="27" customHeight="1">
      <c r="C40" s="188" t="s">
        <v>1984</v>
      </c>
      <c r="D40" s="188"/>
      <c r="E40" s="188"/>
      <c r="F40" s="188"/>
      <c r="G40" s="188"/>
      <c r="H40" s="188"/>
      <c r="I40" s="140"/>
    </row>
    <row r="41" spans="3:12">
      <c r="C41" s="188" t="s">
        <v>1968</v>
      </c>
      <c r="D41" s="188"/>
      <c r="E41" s="188"/>
      <c r="F41" s="188"/>
      <c r="G41" s="188"/>
      <c r="H41" s="188"/>
      <c r="I41" s="188"/>
    </row>
    <row r="42" spans="3:12">
      <c r="C42" s="186" t="s">
        <v>309</v>
      </c>
      <c r="D42" s="186"/>
      <c r="E42" s="21"/>
    </row>
  </sheetData>
  <mergeCells count="19">
    <mergeCell ref="A6:J6"/>
    <mergeCell ref="A1:J1"/>
    <mergeCell ref="A2:J2"/>
    <mergeCell ref="A3:J3"/>
    <mergeCell ref="A4:J4"/>
    <mergeCell ref="A5:J5"/>
    <mergeCell ref="C42:D42"/>
    <mergeCell ref="C37:H37"/>
    <mergeCell ref="C38:H38"/>
    <mergeCell ref="C41:I41"/>
    <mergeCell ref="A7:J7"/>
    <mergeCell ref="A8:J8"/>
    <mergeCell ref="C10:C12"/>
    <mergeCell ref="F10:F11"/>
    <mergeCell ref="G10:G11"/>
    <mergeCell ref="H10:H11"/>
    <mergeCell ref="E10:E11"/>
    <mergeCell ref="C39:G39"/>
    <mergeCell ref="C40:H40"/>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zoomScaleNormal="100" workbookViewId="0">
      <selection activeCell="E11" sqref="E11:E12"/>
    </sheetView>
  </sheetViews>
  <sheetFormatPr baseColWidth="10" defaultColWidth="11.42578125" defaultRowHeight="15"/>
  <cols>
    <col min="1" max="1" width="17.42578125" style="12" customWidth="1"/>
    <col min="2" max="2" width="69.140625" style="12" customWidth="1"/>
    <col min="3" max="3" width="15.28515625" style="12" bestFit="1" customWidth="1"/>
    <col min="4" max="4" width="15" style="12" customWidth="1"/>
    <col min="5" max="5" width="15.140625" style="12" customWidth="1"/>
    <col min="6" max="6" width="37.5703125" style="12" customWidth="1"/>
    <col min="7" max="7" width="18.85546875" style="12" customWidth="1"/>
    <col min="8" max="8" width="25.42578125" style="12" bestFit="1" customWidth="1"/>
    <col min="9" max="9" width="14.140625" style="12" bestFit="1" customWidth="1"/>
    <col min="10" max="10" width="21.85546875" style="12" bestFit="1" customWidth="1"/>
    <col min="11" max="12" width="20.42578125" style="12" bestFit="1" customWidth="1"/>
    <col min="13" max="16384" width="11.42578125" style="12"/>
  </cols>
  <sheetData>
    <row r="1" spans="1:10" ht="28.5" customHeight="1">
      <c r="A1" s="182" t="s">
        <v>1967</v>
      </c>
      <c r="B1" s="182"/>
      <c r="C1" s="182"/>
      <c r="D1" s="182"/>
      <c r="E1" s="182"/>
      <c r="F1" s="182"/>
      <c r="G1" s="28"/>
      <c r="H1" s="28"/>
    </row>
    <row r="2" spans="1:10" ht="21" customHeight="1">
      <c r="A2" s="183" t="s">
        <v>0</v>
      </c>
      <c r="B2" s="183"/>
      <c r="C2" s="183"/>
      <c r="D2" s="183"/>
      <c r="E2" s="183"/>
      <c r="F2" s="183"/>
      <c r="G2" s="29"/>
      <c r="H2" s="29"/>
    </row>
    <row r="3" spans="1:10" ht="15" customHeight="1">
      <c r="A3" s="184" t="s">
        <v>1</v>
      </c>
      <c r="B3" s="184"/>
      <c r="C3" s="184"/>
      <c r="D3" s="184"/>
      <c r="E3" s="184"/>
      <c r="F3" s="184"/>
      <c r="G3" s="30"/>
      <c r="H3" s="31"/>
    </row>
    <row r="4" spans="1:10" ht="18.75">
      <c r="A4" s="199" t="s">
        <v>22</v>
      </c>
      <c r="B4" s="199"/>
      <c r="C4" s="199"/>
      <c r="D4" s="199"/>
      <c r="E4" s="199"/>
      <c r="F4" s="199"/>
      <c r="G4" s="32"/>
      <c r="H4" s="33"/>
    </row>
    <row r="5" spans="1:10" ht="18.75" customHeight="1">
      <c r="A5" s="185" t="s">
        <v>23</v>
      </c>
      <c r="B5" s="185"/>
      <c r="C5" s="185"/>
      <c r="D5" s="185"/>
      <c r="E5" s="185"/>
      <c r="F5" s="185"/>
      <c r="G5" s="32"/>
      <c r="H5" s="32"/>
    </row>
    <row r="6" spans="1:10" ht="18.75">
      <c r="A6" s="201" t="s">
        <v>1995</v>
      </c>
      <c r="B6" s="201"/>
      <c r="C6" s="201"/>
      <c r="D6" s="201"/>
      <c r="E6" s="201"/>
      <c r="F6" s="201"/>
      <c r="G6" s="10"/>
      <c r="H6" s="34"/>
    </row>
    <row r="7" spans="1:10" ht="18.75">
      <c r="A7" s="189" t="s">
        <v>275</v>
      </c>
      <c r="B7" s="189"/>
      <c r="C7" s="189"/>
      <c r="D7" s="189"/>
      <c r="E7" s="189"/>
      <c r="F7" s="189"/>
      <c r="G7" s="35"/>
      <c r="H7" s="35"/>
      <c r="I7" s="35"/>
      <c r="J7" s="35"/>
    </row>
    <row r="8" spans="1:10" ht="15.75">
      <c r="A8" s="181" t="s">
        <v>4</v>
      </c>
      <c r="B8" s="181"/>
      <c r="C8" s="181"/>
      <c r="D8" s="181"/>
      <c r="E8" s="181"/>
      <c r="F8" s="181"/>
      <c r="G8" s="10"/>
      <c r="H8" s="36"/>
    </row>
    <row r="9" spans="1:10">
      <c r="G9" s="10"/>
    </row>
    <row r="10" spans="1:10">
      <c r="G10" s="10"/>
      <c r="H10" s="10"/>
    </row>
    <row r="11" spans="1:10" ht="15" customHeight="1">
      <c r="B11" s="200" t="s">
        <v>5</v>
      </c>
      <c r="C11" s="38" t="s">
        <v>312</v>
      </c>
      <c r="D11" s="202" t="s">
        <v>1962</v>
      </c>
      <c r="E11" s="202" t="s">
        <v>299</v>
      </c>
      <c r="G11" s="10"/>
    </row>
    <row r="12" spans="1:10" ht="15" customHeight="1">
      <c r="B12" s="200"/>
      <c r="C12" s="16" t="s">
        <v>275</v>
      </c>
      <c r="D12" s="202"/>
      <c r="E12" s="202"/>
      <c r="F12" s="10"/>
      <c r="G12" s="10"/>
      <c r="H12" s="10"/>
      <c r="I12" s="10"/>
    </row>
    <row r="13" spans="1:10">
      <c r="B13" s="39" t="s">
        <v>10</v>
      </c>
      <c r="C13" s="40">
        <f>+C14+C21</f>
        <v>1484234.610959</v>
      </c>
      <c r="D13" s="40">
        <f>+D14+D21</f>
        <v>1556107.9089548104</v>
      </c>
      <c r="E13" s="40">
        <f>+E14+E21</f>
        <v>1159074.5975935608</v>
      </c>
      <c r="G13" s="10"/>
      <c r="H13" s="10"/>
      <c r="I13" s="10"/>
    </row>
    <row r="14" spans="1:10">
      <c r="B14" s="41" t="s">
        <v>11</v>
      </c>
      <c r="C14" s="42">
        <f>SUM(C15:C20)</f>
        <v>1308196.6847919999</v>
      </c>
      <c r="D14" s="42">
        <f>SUM(D15:D20)</f>
        <v>1348072.7627916804</v>
      </c>
      <c r="E14" s="42">
        <f>SUM(E15:E20)</f>
        <v>1031640.9037086508</v>
      </c>
      <c r="F14" s="109"/>
      <c r="G14" s="10"/>
      <c r="H14" s="10"/>
      <c r="I14" s="10"/>
    </row>
    <row r="15" spans="1:10" ht="12.75" customHeight="1">
      <c r="B15" s="43" t="s">
        <v>24</v>
      </c>
      <c r="C15" s="44">
        <v>516919.62720400002</v>
      </c>
      <c r="D15" s="44">
        <v>529195.90289369063</v>
      </c>
      <c r="E15" s="44">
        <v>389583.44186355075</v>
      </c>
      <c r="F15" s="44"/>
      <c r="G15" s="10"/>
      <c r="H15" s="10"/>
      <c r="I15" s="10"/>
    </row>
    <row r="16" spans="1:10">
      <c r="B16" s="43" t="s">
        <v>25</v>
      </c>
      <c r="C16" s="44">
        <v>90986.168678000002</v>
      </c>
      <c r="D16" s="44">
        <v>92414.867634859998</v>
      </c>
      <c r="E16" s="44">
        <v>66794.993844240002</v>
      </c>
      <c r="F16" s="45"/>
      <c r="G16" s="10"/>
      <c r="H16" s="10"/>
    </row>
    <row r="17" spans="2:10">
      <c r="B17" s="43" t="s">
        <v>12</v>
      </c>
      <c r="C17" s="44">
        <v>298486.441612</v>
      </c>
      <c r="D17" s="44">
        <v>295128.665637</v>
      </c>
      <c r="E17" s="44">
        <v>222656.55821850002</v>
      </c>
      <c r="F17" s="44"/>
      <c r="G17" s="10"/>
      <c r="H17" s="10"/>
    </row>
    <row r="18" spans="2:10">
      <c r="B18" s="43" t="s">
        <v>26</v>
      </c>
      <c r="C18" s="46">
        <v>13500</v>
      </c>
      <c r="D18" s="46">
        <v>15934.770116</v>
      </c>
      <c r="E18" s="46">
        <v>12488.58479952</v>
      </c>
      <c r="F18" s="47"/>
      <c r="G18" s="10"/>
      <c r="H18" s="10"/>
    </row>
    <row r="19" spans="2:10">
      <c r="B19" s="43" t="s">
        <v>27</v>
      </c>
      <c r="C19" s="44">
        <v>388252.04090299999</v>
      </c>
      <c r="D19" s="44">
        <v>413406.75975444005</v>
      </c>
      <c r="E19" s="44">
        <v>338493.42806700012</v>
      </c>
      <c r="F19" s="44"/>
      <c r="G19" s="10"/>
      <c r="H19" s="10"/>
    </row>
    <row r="20" spans="2:10">
      <c r="B20" s="43" t="s">
        <v>28</v>
      </c>
      <c r="C20" s="44">
        <v>52.406395000000003</v>
      </c>
      <c r="D20" s="44">
        <v>1991.7967556900001</v>
      </c>
      <c r="E20" s="44">
        <v>1623.8969158400002</v>
      </c>
      <c r="F20" s="44"/>
      <c r="G20" s="10"/>
      <c r="H20" s="10"/>
      <c r="J20" s="10"/>
    </row>
    <row r="21" spans="2:10">
      <c r="B21" s="41" t="s">
        <v>13</v>
      </c>
      <c r="C21" s="42">
        <f>SUM(C22:C27)</f>
        <v>176037.92616700003</v>
      </c>
      <c r="D21" s="42">
        <f>SUM(D22:D27)</f>
        <v>208035.14616312989</v>
      </c>
      <c r="E21" s="42">
        <f>SUM(E22:E27)</f>
        <v>127433.69388491003</v>
      </c>
      <c r="F21" s="151"/>
      <c r="G21" s="10"/>
      <c r="H21" s="10"/>
      <c r="I21" s="10"/>
    </row>
    <row r="22" spans="2:10">
      <c r="B22" s="43" t="s">
        <v>29</v>
      </c>
      <c r="C22" s="44">
        <v>53162.528542</v>
      </c>
      <c r="D22" s="44">
        <v>69733.515662139966</v>
      </c>
      <c r="E22" s="44">
        <v>46910.837470140046</v>
      </c>
      <c r="F22" s="44"/>
      <c r="G22" s="10"/>
      <c r="H22" s="10"/>
      <c r="I22" s="48"/>
    </row>
    <row r="23" spans="2:10">
      <c r="B23" s="43" t="s">
        <v>30</v>
      </c>
      <c r="C23" s="44">
        <v>60255.319620000002</v>
      </c>
      <c r="D23" s="44">
        <v>59773.885182490005</v>
      </c>
      <c r="E23" s="44">
        <v>29714.451556059983</v>
      </c>
      <c r="F23" s="44"/>
      <c r="G23" s="10"/>
      <c r="H23" s="10"/>
    </row>
    <row r="24" spans="2:10">
      <c r="B24" s="43" t="s">
        <v>31</v>
      </c>
      <c r="C24" s="44">
        <v>10.094704</v>
      </c>
      <c r="D24" s="44">
        <v>132.42244360000001</v>
      </c>
      <c r="E24" s="44">
        <v>83.169796259999998</v>
      </c>
      <c r="F24" s="44"/>
      <c r="G24" s="10"/>
      <c r="H24" s="10"/>
    </row>
    <row r="25" spans="2:10">
      <c r="B25" s="43" t="s">
        <v>32</v>
      </c>
      <c r="C25" s="44">
        <v>1045.835769</v>
      </c>
      <c r="D25" s="44">
        <v>4408.6779336900008</v>
      </c>
      <c r="E25" s="44">
        <v>2004.26696625</v>
      </c>
      <c r="F25" s="44"/>
      <c r="G25" s="10"/>
      <c r="H25" s="10"/>
    </row>
    <row r="26" spans="2:10">
      <c r="B26" s="43" t="s">
        <v>33</v>
      </c>
      <c r="C26" s="44">
        <v>60117.023257000001</v>
      </c>
      <c r="D26" s="44">
        <v>72872.627846729942</v>
      </c>
      <c r="E26" s="44">
        <v>48720.968096199998</v>
      </c>
      <c r="F26" s="44"/>
      <c r="G26" s="10"/>
      <c r="H26" s="10"/>
    </row>
    <row r="27" spans="2:10">
      <c r="B27" s="43" t="s">
        <v>34</v>
      </c>
      <c r="C27" s="44">
        <v>1447.1242749999999</v>
      </c>
      <c r="D27" s="44">
        <v>1114.01709448</v>
      </c>
      <c r="E27" s="49">
        <v>0</v>
      </c>
      <c r="F27" s="44"/>
      <c r="G27" s="10"/>
      <c r="H27" s="10"/>
    </row>
    <row r="28" spans="2:10">
      <c r="B28" s="39" t="s">
        <v>35</v>
      </c>
      <c r="C28" s="40">
        <f>C29</f>
        <v>108120.51053499999</v>
      </c>
      <c r="D28" s="40">
        <f>D29</f>
        <v>108120.51053500001</v>
      </c>
      <c r="E28" s="40">
        <f>E29</f>
        <v>65854.009792649988</v>
      </c>
      <c r="F28" s="44"/>
      <c r="G28" s="10"/>
      <c r="H28" s="10"/>
    </row>
    <row r="29" spans="2:10">
      <c r="B29" s="41" t="s">
        <v>21</v>
      </c>
      <c r="C29" s="42">
        <f>SUM(C30:C32)</f>
        <v>108120.51053499999</v>
      </c>
      <c r="D29" s="42">
        <f>SUM(D30:D32)</f>
        <v>108120.51053500001</v>
      </c>
      <c r="E29" s="42">
        <f>SUM(E30:E32)</f>
        <v>65854.009792649988</v>
      </c>
      <c r="F29" s="44"/>
      <c r="G29" s="10"/>
      <c r="H29" s="10"/>
    </row>
    <row r="30" spans="2:10">
      <c r="B30" s="43" t="s">
        <v>36</v>
      </c>
      <c r="C30" s="44">
        <v>5117.7218819999998</v>
      </c>
      <c r="D30" s="44">
        <v>11579.3</v>
      </c>
      <c r="E30" s="49">
        <v>225.78210000000001</v>
      </c>
      <c r="F30" s="44"/>
      <c r="G30" s="10"/>
      <c r="H30" s="10"/>
    </row>
    <row r="31" spans="2:10">
      <c r="B31" s="43" t="s">
        <v>37</v>
      </c>
      <c r="C31" s="44">
        <v>103002.788653</v>
      </c>
      <c r="D31" s="44">
        <v>96541.210535000006</v>
      </c>
      <c r="E31" s="44">
        <v>65628.227692649991</v>
      </c>
      <c r="F31" s="44"/>
      <c r="G31" s="10"/>
      <c r="H31" s="10"/>
    </row>
    <row r="32" spans="2:10">
      <c r="B32" s="43" t="s">
        <v>273</v>
      </c>
      <c r="C32" s="49">
        <v>0</v>
      </c>
      <c r="D32" s="49">
        <v>0</v>
      </c>
      <c r="E32" s="49">
        <v>0</v>
      </c>
      <c r="H32" s="10"/>
    </row>
    <row r="33" spans="2:20" ht="15" customHeight="1">
      <c r="B33" s="50" t="s">
        <v>38</v>
      </c>
      <c r="C33" s="51">
        <f>C13+C28</f>
        <v>1592355.1214939998</v>
      </c>
      <c r="D33" s="51">
        <f>D13+D28</f>
        <v>1664228.4194898102</v>
      </c>
      <c r="E33" s="51">
        <f>E13+E28</f>
        <v>1224928.6073862107</v>
      </c>
      <c r="H33" s="10"/>
      <c r="I33" s="23"/>
      <c r="J33" s="23"/>
      <c r="K33" s="23"/>
      <c r="L33" s="23"/>
      <c r="M33" s="23"/>
      <c r="N33" s="23"/>
      <c r="O33" s="23"/>
    </row>
    <row r="34" spans="2:20" ht="19.149999999999999" customHeight="1">
      <c r="B34" s="136" t="s">
        <v>308</v>
      </c>
      <c r="E34" s="21"/>
      <c r="F34" s="22"/>
      <c r="G34" s="23"/>
      <c r="H34" s="24"/>
      <c r="I34" s="23"/>
      <c r="J34" s="23"/>
      <c r="K34" s="23"/>
      <c r="L34" s="23"/>
      <c r="M34" s="23"/>
      <c r="N34" s="23"/>
      <c r="O34" s="23"/>
      <c r="P34" s="23"/>
      <c r="Q34" s="23"/>
      <c r="R34" s="23"/>
      <c r="S34" s="23"/>
      <c r="T34" s="23"/>
    </row>
    <row r="35" spans="2:20">
      <c r="B35" s="137" t="s">
        <v>301</v>
      </c>
      <c r="C35" s="138"/>
      <c r="D35" s="138"/>
      <c r="E35" s="138"/>
      <c r="F35" s="138"/>
      <c r="G35" s="26"/>
      <c r="H35" s="24"/>
    </row>
    <row r="36" spans="2:20" ht="35.25" customHeight="1">
      <c r="B36" s="188" t="s">
        <v>1997</v>
      </c>
      <c r="C36" s="188"/>
      <c r="D36" s="188"/>
      <c r="E36" s="188"/>
      <c r="F36" s="141"/>
      <c r="G36" s="141"/>
      <c r="H36" s="140"/>
    </row>
    <row r="37" spans="2:20" ht="35.25" customHeight="1">
      <c r="B37" s="188" t="s">
        <v>1964</v>
      </c>
      <c r="C37" s="188"/>
      <c r="D37" s="188"/>
      <c r="E37" s="188"/>
      <c r="F37" s="141"/>
      <c r="G37" s="141"/>
      <c r="H37" s="140"/>
    </row>
    <row r="38" spans="2:20">
      <c r="B38" s="186" t="s">
        <v>309</v>
      </c>
      <c r="C38" s="186"/>
      <c r="D38" s="21"/>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E11" sqref="E11:E12"/>
    </sheetView>
  </sheetViews>
  <sheetFormatPr baseColWidth="10" defaultColWidth="11.42578125" defaultRowHeight="15"/>
  <cols>
    <col min="1" max="1" width="29.42578125" style="12" customWidth="1"/>
    <col min="2" max="2" width="69.5703125" style="12" customWidth="1"/>
    <col min="3" max="5" width="19" style="12" customWidth="1"/>
    <col min="6" max="6" width="14.140625" style="12" bestFit="1" customWidth="1"/>
    <col min="7" max="7" width="13.42578125" style="12" bestFit="1" customWidth="1"/>
    <col min="8" max="8" width="14.140625" style="12" bestFit="1" customWidth="1"/>
    <col min="9" max="16384" width="11.42578125" style="12"/>
  </cols>
  <sheetData>
    <row r="1" spans="1:9" ht="28.5" customHeight="1">
      <c r="A1" s="182" t="s">
        <v>1967</v>
      </c>
      <c r="B1" s="182"/>
      <c r="C1" s="182"/>
      <c r="D1" s="182"/>
      <c r="E1" s="182"/>
      <c r="F1" s="182"/>
    </row>
    <row r="2" spans="1:9" ht="21" customHeight="1">
      <c r="A2" s="183" t="s">
        <v>0</v>
      </c>
      <c r="B2" s="183"/>
      <c r="C2" s="183"/>
      <c r="D2" s="183"/>
      <c r="E2" s="183"/>
      <c r="F2" s="183"/>
    </row>
    <row r="3" spans="1:9" ht="15" customHeight="1">
      <c r="A3" s="184" t="s">
        <v>1</v>
      </c>
      <c r="B3" s="184"/>
      <c r="C3" s="184"/>
      <c r="D3" s="184"/>
      <c r="E3" s="184"/>
      <c r="F3" s="184"/>
    </row>
    <row r="4" spans="1:9" ht="18.75" customHeight="1">
      <c r="A4" s="185" t="s">
        <v>22</v>
      </c>
      <c r="B4" s="185"/>
      <c r="C4" s="185"/>
      <c r="D4" s="185"/>
      <c r="E4" s="185"/>
      <c r="F4" s="185"/>
    </row>
    <row r="5" spans="1:9" ht="18.75" customHeight="1">
      <c r="A5" s="185" t="s">
        <v>39</v>
      </c>
      <c r="B5" s="185"/>
      <c r="C5" s="185"/>
      <c r="D5" s="185"/>
      <c r="E5" s="185"/>
      <c r="F5" s="185"/>
    </row>
    <row r="6" spans="1:9" ht="18.75">
      <c r="A6" s="201" t="s">
        <v>1995</v>
      </c>
      <c r="B6" s="201"/>
      <c r="C6" s="201"/>
      <c r="D6" s="201"/>
      <c r="E6" s="201"/>
      <c r="F6" s="201"/>
    </row>
    <row r="7" spans="1:9" ht="18.75">
      <c r="A7" s="189" t="s">
        <v>275</v>
      </c>
      <c r="B7" s="189"/>
      <c r="C7" s="189"/>
      <c r="D7" s="189"/>
      <c r="E7" s="189"/>
      <c r="F7" s="189"/>
    </row>
    <row r="8" spans="1:9" ht="15.75">
      <c r="A8" s="181" t="s">
        <v>4</v>
      </c>
      <c r="B8" s="181"/>
      <c r="C8" s="181"/>
      <c r="D8" s="181"/>
      <c r="E8" s="181"/>
      <c r="F8" s="181"/>
    </row>
    <row r="10" spans="1:9">
      <c r="H10" s="48"/>
    </row>
    <row r="11" spans="1:9" ht="15" customHeight="1">
      <c r="B11" s="200" t="s">
        <v>5</v>
      </c>
      <c r="C11" s="37" t="s">
        <v>312</v>
      </c>
      <c r="D11" s="200" t="s">
        <v>1962</v>
      </c>
      <c r="E11" s="200" t="s">
        <v>299</v>
      </c>
    </row>
    <row r="12" spans="1:9">
      <c r="B12" s="200"/>
      <c r="C12" s="16" t="s">
        <v>275</v>
      </c>
      <c r="D12" s="200"/>
      <c r="E12" s="200"/>
    </row>
    <row r="13" spans="1:9">
      <c r="B13" s="52" t="s">
        <v>10</v>
      </c>
      <c r="C13" s="53">
        <f>C14+C17+C43+C45+C47+C49+C51+C53+C55</f>
        <v>1484234.6109590004</v>
      </c>
      <c r="D13" s="53">
        <f>D14+D17+D43+D45+D47+D49+D51+D53+D55</f>
        <v>1556107.9089548097</v>
      </c>
      <c r="E13" s="53">
        <f>E14+E17+E43+E45+E47+E49+E51+E53+E55</f>
        <v>1159074.5975935599</v>
      </c>
      <c r="H13" s="10"/>
      <c r="I13" s="54"/>
    </row>
    <row r="14" spans="1:9">
      <c r="B14" s="55" t="s">
        <v>40</v>
      </c>
      <c r="C14" s="56">
        <f>SUM(C15:C16)</f>
        <v>8907.1543020000008</v>
      </c>
      <c r="D14" s="56">
        <f>SUM(D15:D16)</f>
        <v>8907.1543020000008</v>
      </c>
      <c r="E14" s="56">
        <f>SUM(E15:E16)</f>
        <v>7422.6277193699989</v>
      </c>
      <c r="H14" s="10"/>
    </row>
    <row r="15" spans="1:9">
      <c r="B15" s="57" t="s">
        <v>41</v>
      </c>
      <c r="C15" s="46">
        <v>3010.7791240000001</v>
      </c>
      <c r="D15" s="46">
        <v>3010.7791240000001</v>
      </c>
      <c r="E15" s="46">
        <v>2508.981918</v>
      </c>
      <c r="F15" s="46"/>
      <c r="H15" s="10"/>
    </row>
    <row r="16" spans="1:9">
      <c r="B16" s="57" t="s">
        <v>42</v>
      </c>
      <c r="C16" s="46">
        <v>5896.3751780000002</v>
      </c>
      <c r="D16" s="46">
        <v>5896.3751780000002</v>
      </c>
      <c r="E16" s="46">
        <v>4913.6458013699985</v>
      </c>
      <c r="F16" s="46"/>
      <c r="H16" s="10"/>
    </row>
    <row r="17" spans="2:10">
      <c r="B17" s="55" t="s">
        <v>43</v>
      </c>
      <c r="C17" s="56">
        <f>SUM(C18:C42)</f>
        <v>1449825.2822310003</v>
      </c>
      <c r="D17" s="56">
        <f>SUM(D18:D42)</f>
        <v>1520089.6162076094</v>
      </c>
      <c r="E17" s="56">
        <f>SUM(E18:E42)</f>
        <v>1129002.3435545699</v>
      </c>
      <c r="F17" s="46"/>
    </row>
    <row r="18" spans="2:10">
      <c r="B18" s="57" t="s">
        <v>44</v>
      </c>
      <c r="C18" s="46">
        <v>127178.682615</v>
      </c>
      <c r="D18" s="46">
        <v>128800.16877327996</v>
      </c>
      <c r="E18" s="46">
        <v>85021.900127820001</v>
      </c>
      <c r="F18" s="58"/>
    </row>
    <row r="19" spans="2:10">
      <c r="B19" s="57" t="s">
        <v>314</v>
      </c>
      <c r="C19" s="46">
        <v>73721.962713999994</v>
      </c>
      <c r="D19" s="46">
        <v>80512.052830450033</v>
      </c>
      <c r="E19" s="46">
        <v>61594.809869089986</v>
      </c>
      <c r="F19" s="58"/>
    </row>
    <row r="20" spans="2:10">
      <c r="B20" s="57" t="s">
        <v>45</v>
      </c>
      <c r="C20" s="46">
        <v>64622.485397999997</v>
      </c>
      <c r="D20" s="46">
        <v>66965.619496569998</v>
      </c>
      <c r="E20" s="46">
        <v>48282.449151009954</v>
      </c>
      <c r="F20" s="58"/>
    </row>
    <row r="21" spans="2:10">
      <c r="B21" s="57" t="s">
        <v>46</v>
      </c>
      <c r="C21" s="46">
        <v>15344.286414</v>
      </c>
      <c r="D21" s="46">
        <v>15469.2635274</v>
      </c>
      <c r="E21" s="46">
        <v>11089.988734529998</v>
      </c>
      <c r="F21" s="58"/>
      <c r="H21" s="59"/>
    </row>
    <row r="22" spans="2:10">
      <c r="B22" s="57" t="s">
        <v>47</v>
      </c>
      <c r="C22" s="46">
        <v>21512.650364000001</v>
      </c>
      <c r="D22" s="46">
        <v>23952.001032639993</v>
      </c>
      <c r="E22" s="46">
        <v>16721.792623449997</v>
      </c>
      <c r="F22" s="58"/>
    </row>
    <row r="23" spans="2:10">
      <c r="B23" s="57" t="s">
        <v>48</v>
      </c>
      <c r="C23" s="59">
        <v>309832.15000000002</v>
      </c>
      <c r="D23" s="59">
        <v>309912.23124880966</v>
      </c>
      <c r="E23" s="59">
        <v>232380.69322956982</v>
      </c>
      <c r="F23" s="58"/>
    </row>
    <row r="24" spans="2:10">
      <c r="B24" s="57" t="s">
        <v>49</v>
      </c>
      <c r="C24" s="59">
        <v>150968.273193</v>
      </c>
      <c r="D24" s="59">
        <v>164034.51863494</v>
      </c>
      <c r="E24" s="59">
        <v>128901.65157589996</v>
      </c>
      <c r="F24" s="58"/>
    </row>
    <row r="25" spans="2:10">
      <c r="B25" s="60" t="s">
        <v>50</v>
      </c>
      <c r="C25" s="59">
        <v>5502.585634</v>
      </c>
      <c r="D25" s="59">
        <v>5913.0696369799998</v>
      </c>
      <c r="E25" s="59">
        <v>3655.9723282199993</v>
      </c>
      <c r="F25" s="58"/>
      <c r="H25" s="59"/>
    </row>
    <row r="26" spans="2:10">
      <c r="B26" s="60" t="s">
        <v>51</v>
      </c>
      <c r="C26" s="59">
        <v>3023.3434499999998</v>
      </c>
      <c r="D26" s="59">
        <v>3199.997718000001</v>
      </c>
      <c r="E26" s="59">
        <v>1930.3777750400004</v>
      </c>
      <c r="F26" s="58"/>
      <c r="H26" s="59"/>
      <c r="J26" s="59"/>
    </row>
    <row r="27" spans="2:10">
      <c r="B27" s="60" t="s">
        <v>52</v>
      </c>
      <c r="C27" s="59">
        <v>18535.516531000001</v>
      </c>
      <c r="D27" s="59">
        <v>19561.376975170002</v>
      </c>
      <c r="E27" s="59">
        <v>12598.330737229999</v>
      </c>
      <c r="F27" s="58"/>
      <c r="H27" s="59"/>
    </row>
    <row r="28" spans="2:10">
      <c r="B28" s="60" t="s">
        <v>53</v>
      </c>
      <c r="C28" s="59">
        <v>64208.597908000003</v>
      </c>
      <c r="D28" s="59">
        <v>81490.439435669992</v>
      </c>
      <c r="E28" s="59">
        <v>55649.318532229976</v>
      </c>
      <c r="F28" s="58"/>
      <c r="H28" s="59"/>
    </row>
    <row r="29" spans="2:10">
      <c r="B29" s="60" t="s">
        <v>54</v>
      </c>
      <c r="C29" s="59">
        <v>21563.980144000001</v>
      </c>
      <c r="D29" s="59">
        <v>23782.691243410001</v>
      </c>
      <c r="E29" s="59">
        <v>17504.673426359997</v>
      </c>
      <c r="F29" s="58"/>
    </row>
    <row r="30" spans="2:10">
      <c r="B30" s="60" t="s">
        <v>55</v>
      </c>
      <c r="C30" s="59">
        <v>9400.0550249999997</v>
      </c>
      <c r="D30" s="59">
        <v>9314.4457327999935</v>
      </c>
      <c r="E30" s="59">
        <v>4711.355177780003</v>
      </c>
      <c r="F30" s="58"/>
    </row>
    <row r="31" spans="2:10">
      <c r="B31" s="60" t="s">
        <v>56</v>
      </c>
      <c r="C31" s="59">
        <v>11681.565715000001</v>
      </c>
      <c r="D31" s="59">
        <v>12761.423419999999</v>
      </c>
      <c r="E31" s="59">
        <v>10164.067842700002</v>
      </c>
      <c r="F31" s="58"/>
      <c r="G31" s="54"/>
    </row>
    <row r="32" spans="2:10">
      <c r="B32" s="60" t="s">
        <v>57</v>
      </c>
      <c r="C32" s="59">
        <v>1254.3081549999999</v>
      </c>
      <c r="D32" s="59">
        <v>1270.5648931399999</v>
      </c>
      <c r="E32" s="59">
        <v>909.49195843999996</v>
      </c>
      <c r="F32" s="58"/>
    </row>
    <row r="33" spans="2:6">
      <c r="B33" s="60" t="s">
        <v>58</v>
      </c>
      <c r="C33" s="59">
        <v>4163.0385219999998</v>
      </c>
      <c r="D33" s="59">
        <v>4351.3174501899994</v>
      </c>
      <c r="E33" s="59">
        <v>3121.5817030800008</v>
      </c>
      <c r="F33" s="58"/>
    </row>
    <row r="34" spans="2:6">
      <c r="B34" s="60" t="s">
        <v>59</v>
      </c>
      <c r="C34" s="59">
        <v>754.73537499999998</v>
      </c>
      <c r="D34" s="59">
        <v>765.17219400000022</v>
      </c>
      <c r="E34" s="59">
        <v>508.35830600999992</v>
      </c>
      <c r="F34" s="58"/>
    </row>
    <row r="35" spans="2:6">
      <c r="B35" s="60" t="s">
        <v>60</v>
      </c>
      <c r="C35" s="59">
        <v>17321.712416999999</v>
      </c>
      <c r="D35" s="59">
        <v>17354.908767000008</v>
      </c>
      <c r="E35" s="59">
        <v>10258.315817020006</v>
      </c>
      <c r="F35" s="58"/>
    </row>
    <row r="36" spans="2:6">
      <c r="B36" s="60" t="s">
        <v>61</v>
      </c>
      <c r="C36" s="59">
        <v>22851.776170000001</v>
      </c>
      <c r="D36" s="59">
        <v>22898.778096399998</v>
      </c>
      <c r="E36" s="59">
        <v>17363.358806239994</v>
      </c>
      <c r="F36" s="58"/>
    </row>
    <row r="37" spans="2:6">
      <c r="B37" s="60" t="s">
        <v>62</v>
      </c>
      <c r="C37" s="59">
        <v>4007.4039579999999</v>
      </c>
      <c r="D37" s="59">
        <v>4594.7348057599993</v>
      </c>
      <c r="E37" s="59">
        <v>2411.2479305899992</v>
      </c>
      <c r="F37" s="58"/>
    </row>
    <row r="38" spans="2:6">
      <c r="B38" s="60" t="s">
        <v>63</v>
      </c>
      <c r="C38" s="59">
        <v>2714.3816029999998</v>
      </c>
      <c r="D38" s="59">
        <v>2826.4493689999995</v>
      </c>
      <c r="E38" s="59">
        <v>1851.9522909100003</v>
      </c>
      <c r="F38" s="58"/>
    </row>
    <row r="39" spans="2:6">
      <c r="B39" s="60" t="s">
        <v>64</v>
      </c>
      <c r="C39" s="59">
        <v>5749.8536160000003</v>
      </c>
      <c r="D39" s="59">
        <v>6039.8536160000012</v>
      </c>
      <c r="E39" s="59">
        <v>2851.2604789800007</v>
      </c>
      <c r="F39" s="58"/>
    </row>
    <row r="40" spans="2:6">
      <c r="B40" s="60" t="s">
        <v>65</v>
      </c>
      <c r="C40" s="59">
        <v>17535.521616999999</v>
      </c>
      <c r="D40" s="59">
        <v>21435.521617000002</v>
      </c>
      <c r="E40" s="59">
        <v>15932.010177059999</v>
      </c>
      <c r="F40" s="58"/>
    </row>
    <row r="41" spans="2:6">
      <c r="B41" s="60" t="s">
        <v>320</v>
      </c>
      <c r="C41" s="59">
        <v>333486.47113800002</v>
      </c>
      <c r="D41" s="59">
        <v>330136.47113800002</v>
      </c>
      <c r="E41" s="59">
        <v>257664.36371850004</v>
      </c>
      <c r="F41" s="58"/>
    </row>
    <row r="42" spans="2:6">
      <c r="B42" s="60" t="s">
        <v>67</v>
      </c>
      <c r="C42" s="59">
        <v>142889.94455499999</v>
      </c>
      <c r="D42" s="59">
        <v>162746.544555</v>
      </c>
      <c r="E42" s="59">
        <v>125923.02123681</v>
      </c>
      <c r="F42" s="58"/>
    </row>
    <row r="43" spans="2:6">
      <c r="B43" s="55" t="s">
        <v>68</v>
      </c>
      <c r="C43" s="56">
        <f>C44</f>
        <v>12921.593863</v>
      </c>
      <c r="D43" s="56">
        <f>D44</f>
        <v>12921.593863</v>
      </c>
      <c r="E43" s="56">
        <f>E44</f>
        <v>10762.119757869999</v>
      </c>
      <c r="F43" s="58"/>
    </row>
    <row r="44" spans="2:6">
      <c r="B44" s="57" t="s">
        <v>69</v>
      </c>
      <c r="C44" s="46">
        <v>12921.593863</v>
      </c>
      <c r="D44" s="46">
        <v>12921.593863</v>
      </c>
      <c r="E44" s="46">
        <v>10762.119757869999</v>
      </c>
      <c r="F44" s="58"/>
    </row>
    <row r="45" spans="2:6">
      <c r="B45" s="55" t="s">
        <v>70</v>
      </c>
      <c r="C45" s="56">
        <f>C46</f>
        <v>6750.8917369999999</v>
      </c>
      <c r="D45" s="56">
        <f>D46</f>
        <v>8150.8917369999999</v>
      </c>
      <c r="E45" s="56">
        <f>E46</f>
        <v>6967.5583539999998</v>
      </c>
      <c r="F45" s="58"/>
    </row>
    <row r="46" spans="2:6">
      <c r="B46" s="57" t="s">
        <v>71</v>
      </c>
      <c r="C46" s="46">
        <v>6750.8917369999999</v>
      </c>
      <c r="D46" s="46">
        <v>8150.8917369999999</v>
      </c>
      <c r="E46" s="46">
        <v>6967.5583539999998</v>
      </c>
      <c r="F46" s="58"/>
    </row>
    <row r="47" spans="2:6">
      <c r="B47" s="55" t="s">
        <v>72</v>
      </c>
      <c r="C47" s="56">
        <f>C48</f>
        <v>1524.2480869999999</v>
      </c>
      <c r="D47" s="56">
        <f>D48</f>
        <v>1546.9930432000001</v>
      </c>
      <c r="E47" s="56">
        <f>E48</f>
        <v>1291.9515841100001</v>
      </c>
      <c r="F47" s="58"/>
    </row>
    <row r="48" spans="2:6">
      <c r="B48" s="57" t="s">
        <v>73</v>
      </c>
      <c r="C48" s="46">
        <v>1524.2480869999999</v>
      </c>
      <c r="D48" s="46">
        <v>1546.9930432000001</v>
      </c>
      <c r="E48" s="46">
        <v>1291.9515841100001</v>
      </c>
      <c r="F48" s="58"/>
    </row>
    <row r="49" spans="2:6">
      <c r="B49" s="55" t="s">
        <v>74</v>
      </c>
      <c r="C49" s="56">
        <f>C50</f>
        <v>1900.371875</v>
      </c>
      <c r="D49" s="56">
        <f>D50</f>
        <v>2000.371875</v>
      </c>
      <c r="E49" s="56">
        <f>E50</f>
        <v>1683.1264650000001</v>
      </c>
      <c r="F49" s="58"/>
    </row>
    <row r="50" spans="2:6">
      <c r="B50" s="57" t="s">
        <v>75</v>
      </c>
      <c r="C50" s="46">
        <v>1900.371875</v>
      </c>
      <c r="D50" s="46">
        <v>2000.371875</v>
      </c>
      <c r="E50" s="46">
        <v>1683.1264650000001</v>
      </c>
      <c r="F50" s="58"/>
    </row>
    <row r="51" spans="2:6">
      <c r="B51" s="55" t="s">
        <v>76</v>
      </c>
      <c r="C51" s="56">
        <f>C52</f>
        <v>375</v>
      </c>
      <c r="D51" s="56">
        <f>D52</f>
        <v>375.18087099999997</v>
      </c>
      <c r="E51" s="56">
        <f>E52</f>
        <v>305.19298096000011</v>
      </c>
      <c r="F51" s="58"/>
    </row>
    <row r="52" spans="2:6">
      <c r="B52" s="57" t="s">
        <v>77</v>
      </c>
      <c r="C52" s="46">
        <v>375</v>
      </c>
      <c r="D52" s="46">
        <v>375.18087099999997</v>
      </c>
      <c r="E52" s="46">
        <v>305.19298096000011</v>
      </c>
      <c r="F52" s="58"/>
    </row>
    <row r="53" spans="2:6">
      <c r="B53" s="55" t="s">
        <v>78</v>
      </c>
      <c r="C53" s="56">
        <f>C54</f>
        <v>1193.3993809999999</v>
      </c>
      <c r="D53" s="56">
        <f>D54</f>
        <v>1193.3993809999999</v>
      </c>
      <c r="E53" s="56">
        <f>E54</f>
        <v>1034.6697640699997</v>
      </c>
      <c r="F53" s="58"/>
    </row>
    <row r="54" spans="2:6">
      <c r="B54" s="57" t="s">
        <v>315</v>
      </c>
      <c r="C54" s="46">
        <v>1193.3993809999999</v>
      </c>
      <c r="D54" s="46">
        <v>1193.3993809999999</v>
      </c>
      <c r="E54" s="46">
        <v>1034.6697640699997</v>
      </c>
      <c r="F54" s="58"/>
    </row>
    <row r="55" spans="2:6">
      <c r="B55" s="61" t="s">
        <v>79</v>
      </c>
      <c r="C55" s="56">
        <f>C56</f>
        <v>836.66948300000001</v>
      </c>
      <c r="D55" s="56">
        <f>D56</f>
        <v>922.70767499999999</v>
      </c>
      <c r="E55" s="56">
        <f>E56</f>
        <v>605.00741360999973</v>
      </c>
      <c r="F55" s="58"/>
    </row>
    <row r="56" spans="2:6">
      <c r="B56" s="57" t="s">
        <v>306</v>
      </c>
      <c r="C56" s="46">
        <v>836.66948300000001</v>
      </c>
      <c r="D56" s="46">
        <v>922.70767499999999</v>
      </c>
      <c r="E56" s="46">
        <v>605.00741360999973</v>
      </c>
      <c r="F56" s="58"/>
    </row>
    <row r="57" spans="2:6">
      <c r="B57" s="62" t="s">
        <v>35</v>
      </c>
      <c r="C57" s="63">
        <f>C58</f>
        <v>108120.51053500001</v>
      </c>
      <c r="D57" s="63">
        <f>D58</f>
        <v>108120.51053499999</v>
      </c>
      <c r="E57" s="63">
        <f>E58</f>
        <v>65854.009792649988</v>
      </c>
      <c r="F57" s="58"/>
    </row>
    <row r="58" spans="2:6">
      <c r="B58" s="55" t="s">
        <v>43</v>
      </c>
      <c r="C58" s="56">
        <f>SUM(C59:C63)</f>
        <v>108120.51053500001</v>
      </c>
      <c r="D58" s="56">
        <f>SUM(D59:D63)</f>
        <v>108120.51053499999</v>
      </c>
      <c r="E58" s="56">
        <f>SUM(E59:E63)</f>
        <v>65854.009792649988</v>
      </c>
      <c r="F58" s="58"/>
    </row>
    <row r="59" spans="2:6">
      <c r="B59" s="57" t="s">
        <v>48</v>
      </c>
      <c r="C59" s="46">
        <v>0</v>
      </c>
      <c r="D59" s="46">
        <v>50</v>
      </c>
      <c r="E59" s="46">
        <v>0</v>
      </c>
      <c r="F59" s="58"/>
    </row>
    <row r="60" spans="2:6">
      <c r="B60" s="57" t="s">
        <v>52</v>
      </c>
      <c r="C60" s="46">
        <v>0</v>
      </c>
      <c r="D60" s="46">
        <v>0</v>
      </c>
      <c r="E60" s="46">
        <v>0</v>
      </c>
      <c r="F60" s="58"/>
    </row>
    <row r="61" spans="2:6">
      <c r="B61" s="57" t="s">
        <v>62</v>
      </c>
      <c r="C61" s="46">
        <v>835.789266</v>
      </c>
      <c r="D61" s="46">
        <v>0</v>
      </c>
      <c r="E61" s="46">
        <v>0</v>
      </c>
      <c r="F61" s="58"/>
    </row>
    <row r="62" spans="2:6">
      <c r="B62" s="57" t="s">
        <v>66</v>
      </c>
      <c r="C62" s="46">
        <v>93784.721269000001</v>
      </c>
      <c r="D62" s="46">
        <v>97283.488652999993</v>
      </c>
      <c r="E62" s="46">
        <v>62736.078208869993</v>
      </c>
      <c r="F62" s="58"/>
    </row>
    <row r="63" spans="2:6">
      <c r="B63" s="57" t="s">
        <v>67</v>
      </c>
      <c r="C63" s="46">
        <v>13500</v>
      </c>
      <c r="D63" s="46">
        <v>10787.021881999999</v>
      </c>
      <c r="E63" s="46">
        <v>3117.93158378</v>
      </c>
    </row>
    <row r="64" spans="2:6">
      <c r="B64" s="50" t="s">
        <v>80</v>
      </c>
      <c r="C64" s="51">
        <f>C13+C57</f>
        <v>1592355.1214940003</v>
      </c>
      <c r="D64" s="51">
        <f>D13+D57</f>
        <v>1664228.4194898095</v>
      </c>
      <c r="E64" s="51">
        <f>(E13+E57)</f>
        <v>1224928.6073862098</v>
      </c>
    </row>
    <row r="65" spans="2:6">
      <c r="B65" s="136" t="s">
        <v>308</v>
      </c>
      <c r="E65" s="21"/>
      <c r="F65" s="58"/>
    </row>
    <row r="66" spans="2:6">
      <c r="B66" s="137" t="s">
        <v>301</v>
      </c>
      <c r="C66" s="138"/>
      <c r="D66" s="138"/>
      <c r="E66" s="138"/>
    </row>
    <row r="67" spans="2:6" ht="32.450000000000003" customHeight="1">
      <c r="B67" s="188" t="s">
        <v>1997</v>
      </c>
      <c r="C67" s="188"/>
      <c r="D67" s="188"/>
      <c r="E67" s="188"/>
    </row>
    <row r="68" spans="2:6" ht="39" customHeight="1">
      <c r="B68" s="188" t="s">
        <v>1964</v>
      </c>
      <c r="C68" s="188"/>
      <c r="D68" s="188"/>
      <c r="E68" s="188"/>
    </row>
    <row r="69" spans="2:6">
      <c r="B69" s="186" t="s">
        <v>310</v>
      </c>
      <c r="C69" s="186"/>
      <c r="D69" s="21"/>
    </row>
    <row r="70" spans="2:6">
      <c r="C70" s="65"/>
      <c r="D70" s="65"/>
      <c r="E70" s="65"/>
    </row>
    <row r="71" spans="2:6">
      <c r="C71" s="65"/>
      <c r="D71" s="65"/>
      <c r="E71" s="65"/>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L171" sqref="L171"/>
    </sheetView>
  </sheetViews>
  <sheetFormatPr baseColWidth="10" defaultColWidth="11.5703125" defaultRowHeight="15"/>
  <cols>
    <col min="1" max="1" width="11.5703125" style="12"/>
    <col min="2" max="2" width="101.7109375" style="12" bestFit="1" customWidth="1"/>
    <col min="3" max="5" width="16.7109375" style="12" customWidth="1"/>
    <col min="6" max="16384" width="11.5703125" style="12"/>
  </cols>
  <sheetData>
    <row r="1" spans="1:6" ht="28.15" customHeight="1">
      <c r="A1" s="182" t="s">
        <v>1967</v>
      </c>
      <c r="B1" s="182"/>
      <c r="C1" s="182"/>
      <c r="D1" s="182"/>
      <c r="E1" s="182"/>
    </row>
    <row r="2" spans="1:6" ht="21" customHeight="1">
      <c r="A2" s="183" t="s">
        <v>0</v>
      </c>
      <c r="B2" s="183"/>
      <c r="C2" s="183"/>
      <c r="D2" s="183"/>
      <c r="E2" s="183"/>
    </row>
    <row r="3" spans="1:6" ht="14.45" customHeight="1">
      <c r="A3" s="184" t="s">
        <v>1</v>
      </c>
      <c r="B3" s="184"/>
      <c r="C3" s="184"/>
      <c r="D3" s="184"/>
      <c r="E3" s="184"/>
    </row>
    <row r="5" spans="1:6" ht="18" customHeight="1">
      <c r="A5" s="185" t="s">
        <v>22</v>
      </c>
      <c r="B5" s="185"/>
      <c r="C5" s="185"/>
      <c r="D5" s="185"/>
      <c r="E5" s="185"/>
      <c r="F5" s="185"/>
    </row>
    <row r="6" spans="1:6" ht="18" customHeight="1">
      <c r="A6" s="185" t="s">
        <v>81</v>
      </c>
      <c r="B6" s="185"/>
      <c r="C6" s="185"/>
      <c r="D6" s="185"/>
      <c r="E6" s="185"/>
      <c r="F6" s="185"/>
    </row>
    <row r="7" spans="1:6" ht="18.75">
      <c r="A7" s="201" t="s">
        <v>1995</v>
      </c>
      <c r="B7" s="201"/>
      <c r="C7" s="201"/>
      <c r="D7" s="201"/>
      <c r="E7" s="201"/>
      <c r="F7" s="201"/>
    </row>
    <row r="8" spans="1:6" ht="18.75">
      <c r="A8" s="189" t="s">
        <v>275</v>
      </c>
      <c r="B8" s="189"/>
      <c r="C8" s="189"/>
      <c r="D8" s="189"/>
      <c r="E8" s="189"/>
      <c r="F8" s="189"/>
    </row>
    <row r="9" spans="1:6" ht="15.75">
      <c r="A9" s="181" t="s">
        <v>4</v>
      </c>
      <c r="B9" s="181"/>
      <c r="C9" s="181"/>
      <c r="D9" s="181"/>
      <c r="E9" s="181"/>
      <c r="F9" s="181"/>
    </row>
    <row r="11" spans="1:6">
      <c r="B11" s="200" t="s">
        <v>5</v>
      </c>
      <c r="C11" s="37" t="s">
        <v>312</v>
      </c>
      <c r="D11" s="200" t="s">
        <v>1962</v>
      </c>
      <c r="E11" s="200" t="s">
        <v>299</v>
      </c>
    </row>
    <row r="12" spans="1:6">
      <c r="B12" s="200"/>
      <c r="C12" s="16" t="s">
        <v>275</v>
      </c>
      <c r="D12" s="200"/>
      <c r="E12" s="200"/>
    </row>
    <row r="13" spans="1:6">
      <c r="B13" s="66" t="s">
        <v>239</v>
      </c>
      <c r="C13" s="133">
        <f>C14+C38+C74+C104+C150</f>
        <v>1484234.610959</v>
      </c>
      <c r="D13" s="133">
        <f>D14+D38+D74+D104+D150</f>
        <v>1556107.9089548099</v>
      </c>
      <c r="E13" s="133">
        <f>E14+E38+E74+E104+E150</f>
        <v>1159074.5975935601</v>
      </c>
    </row>
    <row r="14" spans="1:6">
      <c r="B14" s="110" t="s">
        <v>302</v>
      </c>
      <c r="C14" s="134">
        <f>C15+C22+C25+C30</f>
        <v>239464.28887499997</v>
      </c>
      <c r="D14" s="134">
        <f>D15+D22+D25+D30</f>
        <v>256122.43810572993</v>
      </c>
      <c r="E14" s="134">
        <f>E15+E22+E25+E30</f>
        <v>190872.68390154996</v>
      </c>
    </row>
    <row r="15" spans="1:6">
      <c r="B15" s="111" t="s">
        <v>82</v>
      </c>
      <c r="C15" s="134">
        <f>SUM(C16:C21)</f>
        <v>92986.411967000007</v>
      </c>
      <c r="D15" s="134">
        <f>SUM(D16:D21)</f>
        <v>104708.53877696999</v>
      </c>
      <c r="E15" s="134">
        <f>SUM(E16:E21)</f>
        <v>78714.649302660007</v>
      </c>
    </row>
    <row r="16" spans="1:6">
      <c r="B16" s="60" t="s">
        <v>83</v>
      </c>
      <c r="C16" s="132">
        <v>7957.6912179999999</v>
      </c>
      <c r="D16" s="132">
        <v>8530.9555349999991</v>
      </c>
      <c r="E16" s="132">
        <v>7255.9114774800018</v>
      </c>
    </row>
    <row r="17" spans="2:5">
      <c r="B17" s="60" t="s">
        <v>84</v>
      </c>
      <c r="C17" s="132">
        <v>50979.967939000002</v>
      </c>
      <c r="D17" s="132">
        <v>54409.671552790001</v>
      </c>
      <c r="E17" s="132">
        <v>36245.419387170012</v>
      </c>
    </row>
    <row r="18" spans="2:5">
      <c r="B18" s="60" t="s">
        <v>85</v>
      </c>
      <c r="C18" s="132">
        <v>26405.736634000001</v>
      </c>
      <c r="D18" s="132">
        <v>32788.08878998999</v>
      </c>
      <c r="E18" s="132">
        <v>27641.93366635999</v>
      </c>
    </row>
    <row r="19" spans="2:5">
      <c r="B19" s="60" t="s">
        <v>86</v>
      </c>
      <c r="C19" s="132">
        <v>6738.7567369999997</v>
      </c>
      <c r="D19" s="132">
        <v>8135.7237370000003</v>
      </c>
      <c r="E19" s="132">
        <v>6954.4123540000001</v>
      </c>
    </row>
    <row r="20" spans="2:5">
      <c r="B20" s="60" t="s">
        <v>87</v>
      </c>
      <c r="C20" s="132">
        <v>813.15455099999997</v>
      </c>
      <c r="D20" s="132">
        <v>752.99427418999994</v>
      </c>
      <c r="E20" s="132">
        <v>543.75151453000012</v>
      </c>
    </row>
    <row r="21" spans="2:5">
      <c r="B21" s="60" t="s">
        <v>276</v>
      </c>
      <c r="C21" s="132">
        <v>91.104888000000003</v>
      </c>
      <c r="D21" s="132">
        <v>91.104888000000003</v>
      </c>
      <c r="E21" s="132">
        <v>73.220903120000003</v>
      </c>
    </row>
    <row r="22" spans="2:5">
      <c r="B22" s="111" t="s">
        <v>88</v>
      </c>
      <c r="C22" s="134">
        <f>SUM(C23:C24)</f>
        <v>15166.993748999999</v>
      </c>
      <c r="D22" s="134">
        <f>SUM(D23:D24)</f>
        <v>15292.044762400001</v>
      </c>
      <c r="E22" s="134">
        <f>SUM(E23:E24)</f>
        <v>10973.616005160002</v>
      </c>
    </row>
    <row r="23" spans="2:5">
      <c r="B23" s="60" t="s">
        <v>89</v>
      </c>
      <c r="C23" s="132">
        <v>5679.9169469999997</v>
      </c>
      <c r="D23" s="132">
        <v>5931.8996112800005</v>
      </c>
      <c r="E23" s="132">
        <v>3554.9675063600002</v>
      </c>
    </row>
    <row r="24" spans="2:5">
      <c r="B24" s="60" t="s">
        <v>90</v>
      </c>
      <c r="C24" s="132">
        <v>9487.0768019999996</v>
      </c>
      <c r="D24" s="132">
        <v>9360.1451511199994</v>
      </c>
      <c r="E24" s="132">
        <v>7418.6484988000011</v>
      </c>
    </row>
    <row r="25" spans="2:5">
      <c r="B25" s="111" t="s">
        <v>91</v>
      </c>
      <c r="C25" s="134">
        <f>SUM(C26:C29)</f>
        <v>53706.951427000007</v>
      </c>
      <c r="D25" s="134">
        <f>SUM(D26:D29)</f>
        <v>56161.171060589986</v>
      </c>
      <c r="E25" s="134">
        <f>SUM(E26:E29)</f>
        <v>40617.970211409971</v>
      </c>
    </row>
    <row r="26" spans="2:5">
      <c r="B26" s="60" t="s">
        <v>92</v>
      </c>
      <c r="C26" s="132">
        <v>49289.055265000003</v>
      </c>
      <c r="D26" s="132">
        <v>51272.206547919988</v>
      </c>
      <c r="E26" s="132">
        <v>37221.023381549974</v>
      </c>
    </row>
    <row r="27" spans="2:5">
      <c r="B27" s="60" t="s">
        <v>93</v>
      </c>
      <c r="C27" s="132">
        <v>4065.0264830000001</v>
      </c>
      <c r="D27" s="132">
        <v>4526.0064480000001</v>
      </c>
      <c r="E27" s="132">
        <v>3119.0066615499995</v>
      </c>
    </row>
    <row r="28" spans="2:5">
      <c r="B28" s="60" t="s">
        <v>249</v>
      </c>
      <c r="C28" s="132">
        <v>280.480234</v>
      </c>
      <c r="D28" s="132">
        <v>281.70055266999998</v>
      </c>
      <c r="E28" s="132">
        <v>216.29646819000004</v>
      </c>
    </row>
    <row r="29" spans="2:5">
      <c r="B29" s="60" t="s">
        <v>94</v>
      </c>
      <c r="C29" s="132">
        <v>72.389444999999995</v>
      </c>
      <c r="D29" s="132">
        <v>81.257512000000006</v>
      </c>
      <c r="E29" s="132">
        <v>61.643700120000005</v>
      </c>
    </row>
    <row r="30" spans="2:5">
      <c r="B30" s="111" t="s">
        <v>95</v>
      </c>
      <c r="C30" s="134">
        <f>SUM(C31:C37)</f>
        <v>77603.931731999983</v>
      </c>
      <c r="D30" s="134">
        <f>SUM(D31:D37)</f>
        <v>79960.683505769979</v>
      </c>
      <c r="E30" s="134">
        <f>SUM(E31:E37)</f>
        <v>60566.44838231997</v>
      </c>
    </row>
    <row r="31" spans="2:5">
      <c r="B31" s="60" t="s">
        <v>96</v>
      </c>
      <c r="C31" s="132">
        <v>38088.754744999998</v>
      </c>
      <c r="D31" s="132">
        <v>37226.443896699988</v>
      </c>
      <c r="E31" s="132">
        <v>27950.431633469983</v>
      </c>
    </row>
    <row r="32" spans="2:5">
      <c r="B32" s="60" t="s">
        <v>97</v>
      </c>
      <c r="C32" s="132">
        <v>1400.4293500000001</v>
      </c>
      <c r="D32" s="132">
        <v>1141.6902377899999</v>
      </c>
      <c r="E32" s="132">
        <v>782.83237976000021</v>
      </c>
    </row>
    <row r="33" spans="2:5">
      <c r="B33" s="60" t="s">
        <v>98</v>
      </c>
      <c r="C33" s="132">
        <v>26646.094384</v>
      </c>
      <c r="D33" s="132">
        <v>28080.203274539996</v>
      </c>
      <c r="E33" s="132">
        <v>22921.911818979996</v>
      </c>
    </row>
    <row r="34" spans="2:5">
      <c r="B34" s="60" t="s">
        <v>99</v>
      </c>
      <c r="C34" s="132">
        <v>2809.3564959999999</v>
      </c>
      <c r="D34" s="132">
        <v>3338.9396569999994</v>
      </c>
      <c r="E34" s="132">
        <v>2404.9818668300004</v>
      </c>
    </row>
    <row r="35" spans="2:5">
      <c r="B35" s="60" t="s">
        <v>100</v>
      </c>
      <c r="C35" s="132">
        <v>4003.9843820000001</v>
      </c>
      <c r="D35" s="132">
        <v>4749.8116673999984</v>
      </c>
      <c r="E35" s="132">
        <v>2850.4726890400007</v>
      </c>
    </row>
    <row r="36" spans="2:5">
      <c r="B36" s="60" t="s">
        <v>101</v>
      </c>
      <c r="C36" s="132">
        <v>69.484139999999996</v>
      </c>
      <c r="D36" s="132">
        <v>69.484139999999996</v>
      </c>
      <c r="E36" s="123">
        <v>57.903449999999999</v>
      </c>
    </row>
    <row r="37" spans="2:5">
      <c r="B37" s="60" t="s">
        <v>102</v>
      </c>
      <c r="C37" s="132">
        <v>4585.8282349999999</v>
      </c>
      <c r="D37" s="132">
        <v>5354.110632339999</v>
      </c>
      <c r="E37" s="135">
        <v>3597.9145442399999</v>
      </c>
    </row>
    <row r="38" spans="2:5">
      <c r="B38" s="110" t="s">
        <v>261</v>
      </c>
      <c r="C38" s="134">
        <f>C39+C43+C49+C51+C56+C59+C65+C67+C69</f>
        <v>230637.10148299995</v>
      </c>
      <c r="D38" s="134">
        <f>D39+D43+D49+D51+D56+D59+D65+D67+D69</f>
        <v>269273.34696041001</v>
      </c>
      <c r="E38" s="134">
        <f>E39+E43+E49+E51+E56+E59+E65+E67+E69</f>
        <v>189629.54077938004</v>
      </c>
    </row>
    <row r="39" spans="2:5">
      <c r="B39" s="111" t="s">
        <v>103</v>
      </c>
      <c r="C39" s="134">
        <f>SUM(C40:C42)</f>
        <v>23281.068770999998</v>
      </c>
      <c r="D39" s="134">
        <f>SUM(D40:D42)</f>
        <v>25586.29843789</v>
      </c>
      <c r="E39" s="134">
        <f>SUM(E40:E42)</f>
        <v>18705.756267359997</v>
      </c>
    </row>
    <row r="40" spans="2:5">
      <c r="B40" s="60" t="s">
        <v>104</v>
      </c>
      <c r="C40" s="132">
        <v>21343.196200999999</v>
      </c>
      <c r="D40" s="132">
        <v>23449.338542580001</v>
      </c>
      <c r="E40" s="135">
        <v>17415.632743779999</v>
      </c>
    </row>
    <row r="41" spans="2:5">
      <c r="B41" s="60" t="s">
        <v>105</v>
      </c>
      <c r="C41" s="132">
        <v>1694.5834649999999</v>
      </c>
      <c r="D41" s="132">
        <v>1827.4836078800006</v>
      </c>
      <c r="E41" s="135">
        <v>1086.1841592100004</v>
      </c>
    </row>
    <row r="42" spans="2:5">
      <c r="B42" s="60" t="s">
        <v>106</v>
      </c>
      <c r="C42" s="132">
        <v>243.28910500000001</v>
      </c>
      <c r="D42" s="132">
        <v>309.47628743000001</v>
      </c>
      <c r="E42" s="135">
        <v>203.93936436999999</v>
      </c>
    </row>
    <row r="43" spans="2:5">
      <c r="B43" s="111" t="s">
        <v>107</v>
      </c>
      <c r="C43" s="134">
        <f>SUM(C44:C48)</f>
        <v>18069.727753000003</v>
      </c>
      <c r="D43" s="134">
        <f>SUM(D44:D48)</f>
        <v>19036.080390229999</v>
      </c>
      <c r="E43" s="134">
        <f>SUM(E44:E48)</f>
        <v>12200.131646740003</v>
      </c>
    </row>
    <row r="44" spans="2:5">
      <c r="B44" s="60" t="s">
        <v>108</v>
      </c>
      <c r="C44" s="132">
        <v>12036.003957000001</v>
      </c>
      <c r="D44" s="132">
        <v>13012.336878710001</v>
      </c>
      <c r="E44" s="132">
        <v>7790.1458535100028</v>
      </c>
    </row>
    <row r="45" spans="2:5">
      <c r="B45" s="60" t="s">
        <v>109</v>
      </c>
      <c r="C45" s="132">
        <v>178.780957</v>
      </c>
      <c r="D45" s="132">
        <v>153.92500000000001</v>
      </c>
      <c r="E45" s="132">
        <v>128.44817024</v>
      </c>
    </row>
    <row r="46" spans="2:5">
      <c r="B46" s="60" t="s">
        <v>250</v>
      </c>
      <c r="C46" s="132">
        <v>252.44</v>
      </c>
      <c r="D46" s="132">
        <v>252.44</v>
      </c>
      <c r="E46" s="132">
        <v>0</v>
      </c>
    </row>
    <row r="47" spans="2:5">
      <c r="B47" s="60" t="s">
        <v>110</v>
      </c>
      <c r="C47" s="132">
        <v>281.636753</v>
      </c>
      <c r="D47" s="132">
        <v>165.76728652</v>
      </c>
      <c r="E47" s="132">
        <v>107.14370527999996</v>
      </c>
    </row>
    <row r="48" spans="2:5">
      <c r="B48" s="60" t="s">
        <v>111</v>
      </c>
      <c r="C48" s="132">
        <v>5320.866086</v>
      </c>
      <c r="D48" s="132">
        <v>5451.6112249999996</v>
      </c>
      <c r="E48" s="132">
        <v>4174.3939177100001</v>
      </c>
    </row>
    <row r="49" spans="2:10">
      <c r="B49" s="111" t="s">
        <v>112</v>
      </c>
      <c r="C49" s="134">
        <f>SUM(C50)</f>
        <v>8478.6767419999996</v>
      </c>
      <c r="D49" s="134">
        <f>SUM(D50)</f>
        <v>7823.3398289999996</v>
      </c>
      <c r="E49" s="134">
        <f>SUM(E50)</f>
        <v>4468.5520378299998</v>
      </c>
    </row>
    <row r="50" spans="2:10">
      <c r="B50" s="60" t="s">
        <v>113</v>
      </c>
      <c r="C50" s="132">
        <v>8478.6767419999996</v>
      </c>
      <c r="D50" s="132">
        <v>7823.3398289999996</v>
      </c>
      <c r="E50" s="132">
        <v>4468.5520378299998</v>
      </c>
    </row>
    <row r="51" spans="2:10">
      <c r="B51" s="111" t="s">
        <v>114</v>
      </c>
      <c r="C51" s="134">
        <f>SUM(C52:C55)</f>
        <v>90444.999545999977</v>
      </c>
      <c r="D51" s="134">
        <f>SUM(D52:D55)</f>
        <v>109233.45426257999</v>
      </c>
      <c r="E51" s="134">
        <f>SUM(E52:E55)</f>
        <v>86121.527656480001</v>
      </c>
    </row>
    <row r="52" spans="2:10">
      <c r="B52" s="60" t="s">
        <v>115</v>
      </c>
      <c r="C52" s="132">
        <v>670.85495600000002</v>
      </c>
      <c r="D52" s="132">
        <v>668.85853899999995</v>
      </c>
      <c r="E52" s="132">
        <v>389.15237012000006</v>
      </c>
    </row>
    <row r="53" spans="2:10">
      <c r="B53" s="60" t="s">
        <v>116</v>
      </c>
      <c r="C53" s="132">
        <v>84996.417663999993</v>
      </c>
      <c r="D53" s="132">
        <v>104982.55956213</v>
      </c>
      <c r="E53" s="132">
        <v>84371.153763539987</v>
      </c>
    </row>
    <row r="54" spans="2:10">
      <c r="B54" s="60" t="s">
        <v>117</v>
      </c>
      <c r="C54" s="132">
        <v>51.500000999999997</v>
      </c>
      <c r="D54" s="132">
        <v>50.459600999999999</v>
      </c>
      <c r="E54" s="132">
        <v>23.459613299999997</v>
      </c>
    </row>
    <row r="55" spans="2:10">
      <c r="B55" s="60" t="s">
        <v>118</v>
      </c>
      <c r="C55" s="132">
        <v>4726.2269249999999</v>
      </c>
      <c r="D55" s="132">
        <v>3531.5765604500002</v>
      </c>
      <c r="E55" s="132">
        <v>1337.76190952</v>
      </c>
    </row>
    <row r="56" spans="2:10">
      <c r="B56" s="111" t="s">
        <v>119</v>
      </c>
      <c r="C56" s="134">
        <f>SUM(C57:C58)</f>
        <v>879.26182300000005</v>
      </c>
      <c r="D56" s="134">
        <f>SUM(D57:D58)</f>
        <v>947.97727200000008</v>
      </c>
      <c r="E56" s="134">
        <f>SUM(E57:E58)</f>
        <v>666.49272847999987</v>
      </c>
    </row>
    <row r="57" spans="2:10">
      <c r="B57" s="60" t="s">
        <v>120</v>
      </c>
      <c r="C57" s="132">
        <v>868.70703800000001</v>
      </c>
      <c r="D57" s="132">
        <v>947.42248700000005</v>
      </c>
      <c r="E57" s="132">
        <v>666.49272847999987</v>
      </c>
    </row>
    <row r="58" spans="2:10">
      <c r="B58" s="60" t="s">
        <v>244</v>
      </c>
      <c r="C58" s="132">
        <v>10.554785000000001</v>
      </c>
      <c r="D58" s="132">
        <v>0.55478499999999997</v>
      </c>
      <c r="E58" s="132">
        <v>0</v>
      </c>
    </row>
    <row r="59" spans="2:10">
      <c r="B59" s="111" t="s">
        <v>121</v>
      </c>
      <c r="C59" s="134">
        <f>SUM(C60:C64)</f>
        <v>77465.525556000008</v>
      </c>
      <c r="D59" s="134">
        <f>SUM(D60:D64)</f>
        <v>95463.760191410009</v>
      </c>
      <c r="E59" s="134">
        <f>SUM(E60:E64)</f>
        <v>61140.34387339004</v>
      </c>
    </row>
    <row r="60" spans="2:10">
      <c r="B60" s="60" t="s">
        <v>122</v>
      </c>
      <c r="C60" s="132">
        <v>37110.140373000002</v>
      </c>
      <c r="D60" s="132">
        <v>49978.365145410004</v>
      </c>
      <c r="E60" s="132">
        <v>37104.672093590038</v>
      </c>
      <c r="J60" s="134"/>
    </row>
    <row r="61" spans="2:10">
      <c r="B61" s="60" t="s">
        <v>123</v>
      </c>
      <c r="C61" s="132">
        <v>21.182604000000001</v>
      </c>
      <c r="D61" s="132">
        <v>223.182604</v>
      </c>
      <c r="E61" s="132">
        <v>202</v>
      </c>
    </row>
    <row r="62" spans="2:10">
      <c r="B62" s="60" t="s">
        <v>124</v>
      </c>
      <c r="C62" s="132">
        <v>35218.491996999997</v>
      </c>
      <c r="D62" s="132">
        <v>37613.649130999998</v>
      </c>
      <c r="E62" s="132">
        <v>20759.502187369999</v>
      </c>
    </row>
    <row r="63" spans="2:10">
      <c r="B63" s="60" t="s">
        <v>125</v>
      </c>
      <c r="C63" s="132">
        <v>1202.5105940000001</v>
      </c>
      <c r="D63" s="132">
        <v>1262.5105940000001</v>
      </c>
      <c r="E63" s="132">
        <v>817.8164225300003</v>
      </c>
    </row>
    <row r="64" spans="2:10">
      <c r="B64" s="60" t="s">
        <v>126</v>
      </c>
      <c r="C64" s="132">
        <v>3913.1999879999998</v>
      </c>
      <c r="D64" s="132">
        <v>6386.0527169999996</v>
      </c>
      <c r="E64" s="132">
        <v>2256.3531699</v>
      </c>
    </row>
    <row r="65" spans="2:5">
      <c r="B65" s="111" t="s">
        <v>127</v>
      </c>
      <c r="C65" s="134">
        <f>C66</f>
        <v>3805.3082479999998</v>
      </c>
      <c r="D65" s="134">
        <f>D66</f>
        <v>3071.4238213000003</v>
      </c>
      <c r="E65" s="134">
        <f>E66</f>
        <v>2117.5629364500005</v>
      </c>
    </row>
    <row r="66" spans="2:5">
      <c r="B66" s="60" t="s">
        <v>128</v>
      </c>
      <c r="C66" s="132">
        <v>3805.3082479999998</v>
      </c>
      <c r="D66" s="132">
        <v>3071.4238213000003</v>
      </c>
      <c r="E66" s="132">
        <v>2117.5629364500005</v>
      </c>
    </row>
    <row r="67" spans="2:5">
      <c r="B67" s="111" t="s">
        <v>129</v>
      </c>
      <c r="C67" s="134">
        <f>C68</f>
        <v>149.70302000000001</v>
      </c>
      <c r="D67" s="134">
        <f>D68</f>
        <v>149.70302000000001</v>
      </c>
      <c r="E67" s="134">
        <f>E68</f>
        <v>62.376258299999996</v>
      </c>
    </row>
    <row r="68" spans="2:5">
      <c r="B68" s="60" t="s">
        <v>130</v>
      </c>
      <c r="C68" s="132">
        <v>149.70302000000001</v>
      </c>
      <c r="D68" s="132">
        <v>149.70302000000001</v>
      </c>
      <c r="E68" s="132">
        <v>62.376258299999996</v>
      </c>
    </row>
    <row r="69" spans="2:5">
      <c r="B69" s="111" t="s">
        <v>131</v>
      </c>
      <c r="C69" s="134">
        <f>SUM(C70:C73)</f>
        <v>8062.8300239999999</v>
      </c>
      <c r="D69" s="134">
        <f>SUM(D70:D73)</f>
        <v>7961.3097359999983</v>
      </c>
      <c r="E69" s="134">
        <f>SUM(E70:E73)</f>
        <v>4146.7973743500024</v>
      </c>
    </row>
    <row r="70" spans="2:5">
      <c r="B70" s="60" t="s">
        <v>243</v>
      </c>
      <c r="C70" s="132">
        <v>146.51128</v>
      </c>
      <c r="D70" s="132">
        <v>91.386279999999999</v>
      </c>
      <c r="E70" s="132">
        <v>72.412564840000002</v>
      </c>
    </row>
    <row r="71" spans="2:5">
      <c r="B71" s="60" t="s">
        <v>277</v>
      </c>
      <c r="C71" s="132">
        <v>3.9225690000000002</v>
      </c>
      <c r="D71" s="132">
        <v>0</v>
      </c>
      <c r="E71" s="132">
        <v>0</v>
      </c>
    </row>
    <row r="72" spans="2:5">
      <c r="B72" s="60" t="s">
        <v>132</v>
      </c>
      <c r="C72" s="132">
        <v>7738.7249179999999</v>
      </c>
      <c r="D72" s="132">
        <v>7696.2521989999987</v>
      </c>
      <c r="E72" s="132">
        <v>3929.6587620100022</v>
      </c>
    </row>
    <row r="73" spans="2:5">
      <c r="B73" s="60" t="s">
        <v>251</v>
      </c>
      <c r="C73" s="132">
        <v>173.671257</v>
      </c>
      <c r="D73" s="132">
        <v>173.671257</v>
      </c>
      <c r="E73" s="132">
        <v>144.72604749999999</v>
      </c>
    </row>
    <row r="74" spans="2:5">
      <c r="B74" s="110" t="s">
        <v>268</v>
      </c>
      <c r="C74" s="134">
        <f>C75+C80+C95</f>
        <v>14788.243644000002</v>
      </c>
      <c r="D74" s="134">
        <f>D75+D80+D95</f>
        <v>14867.23284529</v>
      </c>
      <c r="E74" s="134">
        <f>E75+E80+E95</f>
        <v>8595.8401813100008</v>
      </c>
    </row>
    <row r="75" spans="2:5">
      <c r="B75" s="111" t="s">
        <v>133</v>
      </c>
      <c r="C75" s="134">
        <f>SUM(C76:C79)</f>
        <v>1069.4035680000002</v>
      </c>
      <c r="D75" s="134">
        <f>SUM(D76:D79)</f>
        <v>1079.3426390000002</v>
      </c>
      <c r="E75" s="134">
        <f>SUM(E76:E79)</f>
        <v>401.10079229000002</v>
      </c>
    </row>
    <row r="76" spans="2:5">
      <c r="B76" s="60" t="s">
        <v>134</v>
      </c>
      <c r="C76" s="132">
        <v>225.042</v>
      </c>
      <c r="D76" s="132">
        <v>149.042</v>
      </c>
      <c r="E76" s="132">
        <v>120.37550294</v>
      </c>
    </row>
    <row r="77" spans="2:5">
      <c r="B77" s="60" t="s">
        <v>135</v>
      </c>
      <c r="C77" s="132">
        <v>736.63497900000004</v>
      </c>
      <c r="D77" s="132">
        <v>779.03839600000003</v>
      </c>
      <c r="E77" s="132">
        <v>216.08877340000001</v>
      </c>
    </row>
    <row r="78" spans="2:5">
      <c r="B78" s="60" t="s">
        <v>248</v>
      </c>
      <c r="C78" s="132">
        <v>18.204464000000002</v>
      </c>
      <c r="D78" s="132">
        <v>7.7044639999999998</v>
      </c>
      <c r="E78" s="132">
        <v>0</v>
      </c>
    </row>
    <row r="79" spans="2:5">
      <c r="B79" s="60" t="s">
        <v>136</v>
      </c>
      <c r="C79" s="132">
        <v>89.522125000000003</v>
      </c>
      <c r="D79" s="132">
        <v>143.55777900000001</v>
      </c>
      <c r="E79" s="132">
        <v>64.636515949999989</v>
      </c>
    </row>
    <row r="80" spans="2:5">
      <c r="B80" s="111" t="s">
        <v>137</v>
      </c>
      <c r="C80" s="134">
        <f>SUM(C81:C94)</f>
        <v>8369.8522960000009</v>
      </c>
      <c r="D80" s="134">
        <f>SUM(D81:D94)</f>
        <v>8828.8934419399993</v>
      </c>
      <c r="E80" s="134">
        <f>SUM(E81:E94)</f>
        <v>5431.9361343700002</v>
      </c>
    </row>
    <row r="81" spans="2:5">
      <c r="B81" s="60" t="s">
        <v>138</v>
      </c>
      <c r="C81" s="132">
        <v>1130.0497190000001</v>
      </c>
      <c r="D81" s="132">
        <v>916.56446253999991</v>
      </c>
      <c r="E81" s="132">
        <v>133.90700631999999</v>
      </c>
    </row>
    <row r="82" spans="2:5">
      <c r="B82" s="60" t="s">
        <v>252</v>
      </c>
      <c r="C82" s="132">
        <v>31.467776000000001</v>
      </c>
      <c r="D82" s="132">
        <v>3.87276752</v>
      </c>
      <c r="E82" s="132">
        <v>1.3374588999999999</v>
      </c>
    </row>
    <row r="83" spans="2:5">
      <c r="B83" s="60" t="s">
        <v>139</v>
      </c>
      <c r="C83" s="132">
        <v>320.09149500000001</v>
      </c>
      <c r="D83" s="132">
        <v>277.78220599999997</v>
      </c>
      <c r="E83" s="132">
        <v>141.74700258000001</v>
      </c>
    </row>
    <row r="84" spans="2:5">
      <c r="B84" s="60" t="s">
        <v>140</v>
      </c>
      <c r="C84" s="132">
        <v>35</v>
      </c>
      <c r="D84" s="132">
        <v>10.946491</v>
      </c>
      <c r="E84" s="132">
        <v>6.7913263400000004</v>
      </c>
    </row>
    <row r="85" spans="2:5">
      <c r="B85" s="60" t="s">
        <v>141</v>
      </c>
      <c r="C85" s="132">
        <v>8.4097159999999995</v>
      </c>
      <c r="D85" s="132">
        <v>24.79617146</v>
      </c>
      <c r="E85" s="132">
        <v>10.267395070000001</v>
      </c>
    </row>
    <row r="86" spans="2:5">
      <c r="B86" s="60" t="s">
        <v>142</v>
      </c>
      <c r="C86" s="132">
        <v>166.3</v>
      </c>
      <c r="D86" s="132">
        <v>166.3</v>
      </c>
      <c r="E86" s="132">
        <v>134.27833334000002</v>
      </c>
    </row>
    <row r="87" spans="2:5">
      <c r="B87" s="60" t="s">
        <v>253</v>
      </c>
      <c r="C87" s="132">
        <v>121.855463</v>
      </c>
      <c r="D87" s="132">
        <v>115.479073</v>
      </c>
      <c r="E87" s="132">
        <v>60.992541720000013</v>
      </c>
    </row>
    <row r="88" spans="2:5">
      <c r="B88" s="60" t="s">
        <v>143</v>
      </c>
      <c r="C88" s="132">
        <v>1338.1688340000001</v>
      </c>
      <c r="D88" s="132">
        <v>1098.761072</v>
      </c>
      <c r="E88" s="132">
        <v>756.68473622999988</v>
      </c>
    </row>
    <row r="89" spans="2:5">
      <c r="B89" s="60" t="s">
        <v>144</v>
      </c>
      <c r="C89" s="132">
        <v>2031.4511130000001</v>
      </c>
      <c r="D89" s="132">
        <v>1998.2338559999996</v>
      </c>
      <c r="E89" s="132">
        <v>1332.8675165799996</v>
      </c>
    </row>
    <row r="90" spans="2:5">
      <c r="B90" s="60" t="s">
        <v>145</v>
      </c>
      <c r="C90" s="132">
        <v>101.411794</v>
      </c>
      <c r="D90" s="132">
        <v>106.411794</v>
      </c>
      <c r="E90" s="132">
        <v>72.611078280000001</v>
      </c>
    </row>
    <row r="91" spans="2:5">
      <c r="B91" s="60" t="s">
        <v>146</v>
      </c>
      <c r="C91" s="132">
        <v>1</v>
      </c>
      <c r="D91" s="132">
        <v>1</v>
      </c>
      <c r="E91" s="132">
        <v>0.59673443000000004</v>
      </c>
    </row>
    <row r="92" spans="2:5">
      <c r="B92" s="60" t="s">
        <v>254</v>
      </c>
      <c r="C92" s="132">
        <v>30.547778999999998</v>
      </c>
      <c r="D92" s="132">
        <v>104.133709</v>
      </c>
      <c r="E92" s="132">
        <v>77.286268919999998</v>
      </c>
    </row>
    <row r="93" spans="2:5">
      <c r="B93" s="60" t="s">
        <v>316</v>
      </c>
      <c r="C93" s="132">
        <v>12</v>
      </c>
      <c r="D93" s="132">
        <v>13.9824</v>
      </c>
      <c r="E93" s="132">
        <v>13.91889559</v>
      </c>
    </row>
    <row r="94" spans="2:5">
      <c r="B94" s="60" t="s">
        <v>147</v>
      </c>
      <c r="C94" s="132">
        <v>3042.0986069999999</v>
      </c>
      <c r="D94" s="132">
        <v>3990.6294394199999</v>
      </c>
      <c r="E94" s="132">
        <v>2688.6498400700007</v>
      </c>
    </row>
    <row r="95" spans="2:5">
      <c r="B95" s="111" t="s">
        <v>148</v>
      </c>
      <c r="C95" s="134">
        <f>SUM(C96:C103)</f>
        <v>5348.9877800000004</v>
      </c>
      <c r="D95" s="134">
        <f>SUM(D96:D103)</f>
        <v>4958.9967643499995</v>
      </c>
      <c r="E95" s="134">
        <f>SUM(E96:E103)</f>
        <v>2762.8032546500003</v>
      </c>
    </row>
    <row r="96" spans="2:5">
      <c r="B96" s="60" t="s">
        <v>149</v>
      </c>
      <c r="C96" s="132">
        <v>260.17793799999998</v>
      </c>
      <c r="D96" s="132">
        <v>305.290775</v>
      </c>
      <c r="E96" s="132">
        <v>203.21954885</v>
      </c>
    </row>
    <row r="97" spans="2:5">
      <c r="B97" s="60" t="s">
        <v>150</v>
      </c>
      <c r="C97" s="132">
        <v>5.5485429999999996</v>
      </c>
      <c r="D97" s="132">
        <v>5.4519617400000007</v>
      </c>
      <c r="E97" s="132">
        <v>4.0945003599999996</v>
      </c>
    </row>
    <row r="98" spans="2:5">
      <c r="B98" s="60" t="s">
        <v>151</v>
      </c>
      <c r="C98" s="132">
        <v>153.29686799999999</v>
      </c>
      <c r="D98" s="132">
        <v>140.845022</v>
      </c>
      <c r="E98" s="132">
        <v>81.906845929999989</v>
      </c>
    </row>
    <row r="99" spans="2:5">
      <c r="B99" s="60" t="s">
        <v>152</v>
      </c>
      <c r="C99" s="132">
        <v>17.3</v>
      </c>
      <c r="D99" s="132">
        <v>17.100000000000001</v>
      </c>
      <c r="E99" s="132">
        <v>3.2827531599999995</v>
      </c>
    </row>
    <row r="100" spans="2:5">
      <c r="B100" s="60" t="s">
        <v>255</v>
      </c>
      <c r="C100" s="132">
        <v>4740.9021789999997</v>
      </c>
      <c r="D100" s="132">
        <v>3658.2703853499997</v>
      </c>
      <c r="E100" s="132">
        <v>1965.0272117600002</v>
      </c>
    </row>
    <row r="101" spans="2:5">
      <c r="B101" s="60" t="s">
        <v>256</v>
      </c>
      <c r="C101" s="132">
        <v>6.0446759999999999</v>
      </c>
      <c r="D101" s="132">
        <v>585.39354200000002</v>
      </c>
      <c r="E101" s="132">
        <v>380.21572477999996</v>
      </c>
    </row>
    <row r="102" spans="2:5">
      <c r="B102" s="60" t="s">
        <v>153</v>
      </c>
      <c r="C102" s="132">
        <v>6.5530090000000003</v>
      </c>
      <c r="D102" s="132">
        <v>4.91725368</v>
      </c>
      <c r="E102" s="132">
        <v>3.4456398699999999</v>
      </c>
    </row>
    <row r="103" spans="2:5">
      <c r="B103" s="60" t="s">
        <v>154</v>
      </c>
      <c r="C103" s="132">
        <v>159.16456700000001</v>
      </c>
      <c r="D103" s="132">
        <v>241.72782457999998</v>
      </c>
      <c r="E103" s="132">
        <v>121.61102993999999</v>
      </c>
    </row>
    <row r="104" spans="2:5">
      <c r="B104" s="110" t="s">
        <v>262</v>
      </c>
      <c r="C104" s="134">
        <f>C105+C110+C117+C124+C136+C145</f>
        <v>665858.50581899995</v>
      </c>
      <c r="D104" s="134">
        <f>D105+D110+D117+D124+D136+D145</f>
        <v>685708.41990538011</v>
      </c>
      <c r="E104" s="134">
        <f>E105+E110+E117+E124+E136+E145</f>
        <v>512312.16901282006</v>
      </c>
    </row>
    <row r="105" spans="2:5">
      <c r="B105" s="111" t="s">
        <v>155</v>
      </c>
      <c r="C105" s="134">
        <f>SUM(C106:C109)</f>
        <v>30826.676151</v>
      </c>
      <c r="D105" s="134">
        <f>SUM(D106:D109)</f>
        <v>35664.86067568</v>
      </c>
      <c r="E105" s="134">
        <f>SUM(E106:E109)</f>
        <v>26348.850768589997</v>
      </c>
    </row>
    <row r="106" spans="2:5">
      <c r="B106" s="60" t="s">
        <v>156</v>
      </c>
      <c r="C106" s="132">
        <v>8210.0601779999997</v>
      </c>
      <c r="D106" s="132">
        <v>6966.0841048799994</v>
      </c>
      <c r="E106" s="132">
        <v>5257.6711523200001</v>
      </c>
    </row>
    <row r="107" spans="2:5">
      <c r="B107" s="60" t="s">
        <v>157</v>
      </c>
      <c r="C107" s="132">
        <v>761.51309400000002</v>
      </c>
      <c r="D107" s="132">
        <v>1338.2341094799999</v>
      </c>
      <c r="E107" s="132">
        <v>617.22924452999996</v>
      </c>
    </row>
    <row r="108" spans="2:5">
      <c r="B108" s="60" t="s">
        <v>158</v>
      </c>
      <c r="C108" s="132">
        <v>21833.102878999998</v>
      </c>
      <c r="D108" s="132">
        <v>27338.992461319998</v>
      </c>
      <c r="E108" s="132">
        <v>20473.950371739997</v>
      </c>
    </row>
    <row r="109" spans="2:5">
      <c r="B109" s="60" t="s">
        <v>272</v>
      </c>
      <c r="C109" s="132">
        <v>22</v>
      </c>
      <c r="D109" s="132">
        <v>21.55</v>
      </c>
      <c r="E109" s="132">
        <v>0</v>
      </c>
    </row>
    <row r="110" spans="2:5">
      <c r="B110" s="111" t="s">
        <v>159</v>
      </c>
      <c r="C110" s="134">
        <f>SUM(C111:C116)</f>
        <v>137362.566364</v>
      </c>
      <c r="D110" s="134">
        <f>SUM(D111:D116)</f>
        <v>149111.28254005002</v>
      </c>
      <c r="E110" s="134">
        <f>SUM(E111:E116)</f>
        <v>118454.70270497998</v>
      </c>
    </row>
    <row r="111" spans="2:5">
      <c r="B111" s="60" t="s">
        <v>257</v>
      </c>
      <c r="C111" s="132">
        <v>212.50466499999999</v>
      </c>
      <c r="D111" s="132">
        <v>212.50466499999999</v>
      </c>
      <c r="E111" s="132">
        <v>203.65875424000001</v>
      </c>
    </row>
    <row r="112" spans="2:5">
      <c r="B112" s="60" t="s">
        <v>160</v>
      </c>
      <c r="C112" s="132">
        <v>13920.343099</v>
      </c>
      <c r="D112" s="132">
        <v>14709.264302750002</v>
      </c>
      <c r="E112" s="132">
        <v>11831.886564350001</v>
      </c>
    </row>
    <row r="113" spans="2:5">
      <c r="B113" s="60" t="s">
        <v>161</v>
      </c>
      <c r="C113" s="132">
        <v>11014.63715</v>
      </c>
      <c r="D113" s="132">
        <v>14241.897276939997</v>
      </c>
      <c r="E113" s="132">
        <v>10902.3492707</v>
      </c>
    </row>
    <row r="114" spans="2:5">
      <c r="B114" s="60" t="s">
        <v>162</v>
      </c>
      <c r="C114" s="132">
        <v>35.07</v>
      </c>
      <c r="D114" s="132">
        <v>64.634467990000005</v>
      </c>
      <c r="E114" s="132">
        <v>7.491894209999999</v>
      </c>
    </row>
    <row r="115" spans="2:5">
      <c r="B115" s="60" t="s">
        <v>163</v>
      </c>
      <c r="C115" s="132">
        <v>91.010413999999997</v>
      </c>
      <c r="D115" s="132">
        <v>99.460586570000004</v>
      </c>
      <c r="E115" s="132">
        <v>65.839014969999994</v>
      </c>
    </row>
    <row r="116" spans="2:5">
      <c r="B116" s="60" t="s">
        <v>164</v>
      </c>
      <c r="C116" s="132">
        <v>112089.001036</v>
      </c>
      <c r="D116" s="132">
        <v>119783.52124080002</v>
      </c>
      <c r="E116" s="132">
        <v>95443.477206509982</v>
      </c>
    </row>
    <row r="117" spans="2:5">
      <c r="B117" s="111" t="s">
        <v>165</v>
      </c>
      <c r="C117" s="134">
        <f>SUM(C118:C123)</f>
        <v>12302.416115</v>
      </c>
      <c r="D117" s="134">
        <f>SUM(D118:D123)</f>
        <v>15434.998548249998</v>
      </c>
      <c r="E117" s="134">
        <f>SUM(E118:E123)</f>
        <v>10698.969118200001</v>
      </c>
    </row>
    <row r="118" spans="2:5">
      <c r="B118" s="60" t="s">
        <v>166</v>
      </c>
      <c r="C118" s="132">
        <v>2555.0100000000002</v>
      </c>
      <c r="D118" s="132">
        <v>2886.4913275200001</v>
      </c>
      <c r="E118" s="132">
        <v>2144.7214958699997</v>
      </c>
    </row>
    <row r="119" spans="2:5">
      <c r="B119" s="60" t="s">
        <v>167</v>
      </c>
      <c r="C119" s="132">
        <v>2345.722436</v>
      </c>
      <c r="D119" s="132">
        <v>4359.6182421200001</v>
      </c>
      <c r="E119" s="132">
        <v>2780.68365773</v>
      </c>
    </row>
    <row r="120" spans="2:5">
      <c r="B120" s="60" t="s">
        <v>168</v>
      </c>
      <c r="C120" s="132">
        <v>4302.6366909999997</v>
      </c>
      <c r="D120" s="132">
        <v>4771.7255339699996</v>
      </c>
      <c r="E120" s="132">
        <v>3460.0386176800007</v>
      </c>
    </row>
    <row r="121" spans="2:5">
      <c r="B121" s="60" t="s">
        <v>242</v>
      </c>
      <c r="C121" s="132">
        <v>1.3018430000000001</v>
      </c>
      <c r="D121" s="132">
        <v>1.3018430000000001</v>
      </c>
      <c r="E121" s="132">
        <v>0</v>
      </c>
    </row>
    <row r="122" spans="2:5">
      <c r="B122" s="60" t="s">
        <v>169</v>
      </c>
      <c r="C122" s="132">
        <v>209.42951099999999</v>
      </c>
      <c r="D122" s="132">
        <v>691.4109645100001</v>
      </c>
      <c r="E122" s="132">
        <v>617.96225824999976</v>
      </c>
    </row>
    <row r="123" spans="2:5">
      <c r="B123" s="60" t="s">
        <v>170</v>
      </c>
      <c r="C123" s="132">
        <v>2888.315634</v>
      </c>
      <c r="D123" s="132">
        <v>2724.4506371299999</v>
      </c>
      <c r="E123" s="132">
        <v>1695.5630886700001</v>
      </c>
    </row>
    <row r="124" spans="2:5">
      <c r="B124" s="111" t="s">
        <v>278</v>
      </c>
      <c r="C124" s="134">
        <f>SUM(C125:C135)</f>
        <v>309600.27435099997</v>
      </c>
      <c r="D124" s="134">
        <f>SUM(D125:D135)</f>
        <v>309821.79594152007</v>
      </c>
      <c r="E124" s="134">
        <f>SUM(E125:E135)</f>
        <v>231907.68424291004</v>
      </c>
    </row>
    <row r="125" spans="2:5">
      <c r="B125" s="60" t="s">
        <v>171</v>
      </c>
      <c r="C125" s="132">
        <v>15790.264520999999</v>
      </c>
      <c r="D125" s="132">
        <v>15174.800750029979</v>
      </c>
      <c r="E125" s="132">
        <v>9827.6654458899939</v>
      </c>
    </row>
    <row r="126" spans="2:5">
      <c r="B126" s="60" t="s">
        <v>245</v>
      </c>
      <c r="C126" s="132">
        <v>110523.979362</v>
      </c>
      <c r="D126" s="132">
        <v>113846.68982602999</v>
      </c>
      <c r="E126" s="132">
        <v>88934.079991840001</v>
      </c>
    </row>
    <row r="127" spans="2:5">
      <c r="B127" s="60" t="s">
        <v>246</v>
      </c>
      <c r="C127" s="132">
        <v>33349.383498000003</v>
      </c>
      <c r="D127" s="132">
        <v>32803.119511570003</v>
      </c>
      <c r="E127" s="132">
        <v>25418.048426199992</v>
      </c>
    </row>
    <row r="128" spans="2:5">
      <c r="B128" s="60" t="s">
        <v>172</v>
      </c>
      <c r="C128" s="132">
        <v>25693.434943</v>
      </c>
      <c r="D128" s="132">
        <v>27353.430754969999</v>
      </c>
      <c r="E128" s="132">
        <v>20269.572639540002</v>
      </c>
    </row>
    <row r="129" spans="2:5">
      <c r="B129" s="60" t="s">
        <v>173</v>
      </c>
      <c r="C129" s="132">
        <v>4244.5817889999998</v>
      </c>
      <c r="D129" s="132">
        <v>2806.4118254999998</v>
      </c>
      <c r="E129" s="132">
        <v>1839.8701512099999</v>
      </c>
    </row>
    <row r="130" spans="2:5">
      <c r="B130" s="60" t="s">
        <v>174</v>
      </c>
      <c r="C130" s="132">
        <v>12539.267331999999</v>
      </c>
      <c r="D130" s="132">
        <v>13393.781363939999</v>
      </c>
      <c r="E130" s="132">
        <v>10202.787137399999</v>
      </c>
    </row>
    <row r="131" spans="2:5">
      <c r="B131" s="60" t="s">
        <v>175</v>
      </c>
      <c r="C131" s="132">
        <v>1607.7136760000001</v>
      </c>
      <c r="D131" s="132">
        <v>1505.1612706400001</v>
      </c>
      <c r="E131" s="132">
        <v>1004.0230506599999</v>
      </c>
    </row>
    <row r="132" spans="2:5">
      <c r="B132" s="60" t="s">
        <v>176</v>
      </c>
      <c r="C132" s="132">
        <v>718.99446699999999</v>
      </c>
      <c r="D132" s="132">
        <v>722.75782656000013</v>
      </c>
      <c r="E132" s="132">
        <v>503.76601123000006</v>
      </c>
    </row>
    <row r="133" spans="2:5">
      <c r="B133" s="60" t="s">
        <v>177</v>
      </c>
      <c r="C133" s="132">
        <v>839.652468</v>
      </c>
      <c r="D133" s="132">
        <v>489.06138270999998</v>
      </c>
      <c r="E133" s="132">
        <v>301.37480793999987</v>
      </c>
    </row>
    <row r="134" spans="2:5">
      <c r="B134" s="60" t="s">
        <v>178</v>
      </c>
      <c r="C134" s="132">
        <v>973.19638599999996</v>
      </c>
      <c r="D134" s="132">
        <v>2311.7512932200007</v>
      </c>
      <c r="E134" s="132">
        <v>1443.2170966600002</v>
      </c>
    </row>
    <row r="135" spans="2:5">
      <c r="B135" s="60" t="s">
        <v>179</v>
      </c>
      <c r="C135" s="132">
        <v>103319.805909</v>
      </c>
      <c r="D135" s="132">
        <v>99414.83013635008</v>
      </c>
      <c r="E135" s="132">
        <v>72163.279484340019</v>
      </c>
    </row>
    <row r="136" spans="2:5">
      <c r="B136" s="111" t="s">
        <v>263</v>
      </c>
      <c r="C136" s="134">
        <f>SUM(C137:C144)</f>
        <v>174781.847098</v>
      </c>
      <c r="D136" s="134">
        <f>SUM(D137:D144)</f>
        <v>174663.09204151999</v>
      </c>
      <c r="E136" s="134">
        <f>SUM(E137:E144)</f>
        <v>124278.02980892002</v>
      </c>
    </row>
    <row r="137" spans="2:5">
      <c r="B137" s="60" t="s">
        <v>180</v>
      </c>
      <c r="C137" s="132">
        <v>91290.753301999997</v>
      </c>
      <c r="D137" s="132">
        <v>92954.075878360003</v>
      </c>
      <c r="E137" s="132">
        <v>67027.412923669996</v>
      </c>
    </row>
    <row r="138" spans="2:5">
      <c r="B138" s="60" t="s">
        <v>247</v>
      </c>
      <c r="C138" s="132">
        <v>6.6924960000000002</v>
      </c>
      <c r="D138" s="132">
        <v>24.692486989999999</v>
      </c>
      <c r="E138" s="132">
        <v>6.6920000000000002</v>
      </c>
    </row>
    <row r="139" spans="2:5">
      <c r="B139" s="60" t="s">
        <v>181</v>
      </c>
      <c r="C139" s="132">
        <v>1147.105</v>
      </c>
      <c r="D139" s="132">
        <v>649.29763200000002</v>
      </c>
      <c r="E139" s="132">
        <v>265.82541722000002</v>
      </c>
    </row>
    <row r="140" spans="2:5">
      <c r="B140" s="60" t="s">
        <v>182</v>
      </c>
      <c r="C140" s="132">
        <v>3530.3857640000001</v>
      </c>
      <c r="D140" s="132">
        <v>3592.6943930000007</v>
      </c>
      <c r="E140" s="132">
        <v>2244.22367794</v>
      </c>
    </row>
    <row r="141" spans="2:5">
      <c r="B141" s="60" t="s">
        <v>183</v>
      </c>
      <c r="C141" s="132">
        <v>1578.403695</v>
      </c>
      <c r="D141" s="132">
        <v>1589.3405139999998</v>
      </c>
      <c r="E141" s="132">
        <v>1051.5597042000002</v>
      </c>
    </row>
    <row r="142" spans="2:5">
      <c r="B142" s="60" t="s">
        <v>184</v>
      </c>
      <c r="C142" s="132">
        <v>73145.556675</v>
      </c>
      <c r="D142" s="132">
        <v>71745.040971170005</v>
      </c>
      <c r="E142" s="132">
        <v>51162.196882080032</v>
      </c>
    </row>
    <row r="143" spans="2:5">
      <c r="B143" s="60" t="s">
        <v>258</v>
      </c>
      <c r="C143" s="132">
        <v>1.6</v>
      </c>
      <c r="D143" s="132">
        <v>1.6</v>
      </c>
      <c r="E143" s="132">
        <v>0.62190999999999996</v>
      </c>
    </row>
    <row r="144" spans="2:5">
      <c r="B144" s="60" t="s">
        <v>185</v>
      </c>
      <c r="C144" s="132">
        <v>4081.3501660000002</v>
      </c>
      <c r="D144" s="132">
        <v>4106.3501660000002</v>
      </c>
      <c r="E144" s="132">
        <v>2519.49729381</v>
      </c>
    </row>
    <row r="145" spans="2:5">
      <c r="B145" s="111" t="s">
        <v>186</v>
      </c>
      <c r="C145" s="134">
        <f>SUM(C146:C149)</f>
        <v>984.72573999999997</v>
      </c>
      <c r="D145" s="134">
        <f>SUM(D146:D149)</f>
        <v>1012.39015836</v>
      </c>
      <c r="E145" s="134">
        <f>SUM(E146:E149)</f>
        <v>623.93236922000006</v>
      </c>
    </row>
    <row r="146" spans="2:5">
      <c r="B146" s="60" t="s">
        <v>187</v>
      </c>
      <c r="C146" s="132">
        <v>224.073001</v>
      </c>
      <c r="D146" s="132">
        <v>243.00775666999999</v>
      </c>
      <c r="E146" s="132">
        <v>148.74384112000001</v>
      </c>
    </row>
    <row r="147" spans="2:5">
      <c r="B147" s="60" t="s">
        <v>259</v>
      </c>
      <c r="C147" s="132">
        <v>112.47176399999999</v>
      </c>
      <c r="D147" s="132">
        <v>112.86176399999999</v>
      </c>
      <c r="E147" s="132">
        <v>44.468593909999989</v>
      </c>
    </row>
    <row r="148" spans="2:5">
      <c r="B148" s="60" t="s">
        <v>188</v>
      </c>
      <c r="C148" s="132">
        <v>253.35952499999999</v>
      </c>
      <c r="D148" s="132">
        <v>235.019961</v>
      </c>
      <c r="E148" s="132">
        <v>107.26668821000001</v>
      </c>
    </row>
    <row r="149" spans="2:5">
      <c r="B149" s="60" t="s">
        <v>189</v>
      </c>
      <c r="C149" s="132">
        <v>394.82145000000003</v>
      </c>
      <c r="D149" s="132">
        <v>421.50067668999998</v>
      </c>
      <c r="E149" s="132">
        <v>323.45324598000008</v>
      </c>
    </row>
    <row r="150" spans="2:5">
      <c r="B150" s="110" t="s">
        <v>279</v>
      </c>
      <c r="C150" s="134">
        <f t="shared" ref="C150:E151" si="0">C151</f>
        <v>333486.47113800002</v>
      </c>
      <c r="D150" s="134">
        <f t="shared" si="0"/>
        <v>330136.47113800002</v>
      </c>
      <c r="E150" s="134">
        <f t="shared" si="0"/>
        <v>257664.36371850004</v>
      </c>
    </row>
    <row r="151" spans="2:5">
      <c r="B151" s="111" t="s">
        <v>280</v>
      </c>
      <c r="C151" s="134">
        <f t="shared" si="0"/>
        <v>333486.47113800002</v>
      </c>
      <c r="D151" s="134">
        <f t="shared" si="0"/>
        <v>330136.47113800002</v>
      </c>
      <c r="E151" s="134">
        <f t="shared" si="0"/>
        <v>257664.36371850004</v>
      </c>
    </row>
    <row r="152" spans="2:5">
      <c r="B152" s="60" t="s">
        <v>281</v>
      </c>
      <c r="C152" s="132">
        <v>333486.47113800002</v>
      </c>
      <c r="D152" s="132">
        <v>330136.47113800002</v>
      </c>
      <c r="E152" s="132">
        <v>257664.36371850004</v>
      </c>
    </row>
    <row r="153" spans="2:5">
      <c r="B153" s="66" t="s">
        <v>241</v>
      </c>
      <c r="C153" s="133">
        <f>C154+C157</f>
        <v>108120.51053499999</v>
      </c>
      <c r="D153" s="133">
        <f t="shared" ref="D153:E153" si="1">D154+D157</f>
        <v>108120.51053499999</v>
      </c>
      <c r="E153" s="133">
        <f t="shared" si="1"/>
        <v>65854.009792649988</v>
      </c>
    </row>
    <row r="154" spans="2:5">
      <c r="B154" s="110" t="s">
        <v>282</v>
      </c>
      <c r="C154" s="134">
        <f t="shared" ref="C154:E155" si="2">C155</f>
        <v>108120.51053499999</v>
      </c>
      <c r="D154" s="134">
        <f t="shared" si="2"/>
        <v>108120.51053499999</v>
      </c>
      <c r="E154" s="134">
        <f t="shared" si="2"/>
        <v>65854.009792649988</v>
      </c>
    </row>
    <row r="155" spans="2:5">
      <c r="B155" s="111" t="s">
        <v>283</v>
      </c>
      <c r="C155" s="134">
        <f t="shared" si="2"/>
        <v>108120.51053499999</v>
      </c>
      <c r="D155" s="134">
        <f t="shared" si="2"/>
        <v>108120.51053499999</v>
      </c>
      <c r="E155" s="134">
        <f>E156</f>
        <v>65854.009792649988</v>
      </c>
    </row>
    <row r="156" spans="2:5">
      <c r="B156" s="60" t="s">
        <v>284</v>
      </c>
      <c r="C156" s="132">
        <v>108120.51053499999</v>
      </c>
      <c r="D156" s="132">
        <v>108120.51053499999</v>
      </c>
      <c r="E156" s="132">
        <v>65854.009792649988</v>
      </c>
    </row>
    <row r="157" spans="2:5">
      <c r="B157" s="110" t="s">
        <v>262</v>
      </c>
      <c r="C157" s="134">
        <f t="shared" ref="C157:E158" si="3">C158</f>
        <v>0</v>
      </c>
      <c r="D157" s="134">
        <f t="shared" si="3"/>
        <v>0</v>
      </c>
      <c r="E157" s="134">
        <f t="shared" si="3"/>
        <v>0</v>
      </c>
    </row>
    <row r="158" spans="2:5">
      <c r="B158" s="111" t="s">
        <v>278</v>
      </c>
      <c r="C158" s="134">
        <f t="shared" si="3"/>
        <v>0</v>
      </c>
      <c r="D158" s="134">
        <f t="shared" si="3"/>
        <v>0</v>
      </c>
      <c r="E158" s="134">
        <f>E159</f>
        <v>0</v>
      </c>
    </row>
    <row r="159" spans="2:5">
      <c r="B159" s="60" t="s">
        <v>179</v>
      </c>
      <c r="C159" s="132">
        <v>0</v>
      </c>
      <c r="D159" s="132">
        <v>0</v>
      </c>
      <c r="E159" s="132">
        <v>0</v>
      </c>
    </row>
    <row r="160" spans="2:5">
      <c r="B160" s="50" t="s">
        <v>240</v>
      </c>
      <c r="C160" s="18">
        <f>C153+C13</f>
        <v>1592355.1214939998</v>
      </c>
      <c r="D160" s="18">
        <f>D153+D13</f>
        <v>1664228.4194898098</v>
      </c>
      <c r="E160" s="18">
        <f>E153+E13</f>
        <v>1224928.60738621</v>
      </c>
    </row>
    <row r="161" spans="2:6">
      <c r="B161" s="136" t="s">
        <v>308</v>
      </c>
      <c r="E161" s="21"/>
      <c r="F161" s="21"/>
    </row>
    <row r="162" spans="2:6">
      <c r="B162" s="137" t="s">
        <v>301</v>
      </c>
      <c r="C162" s="138"/>
      <c r="D162" s="138"/>
      <c r="E162" s="138"/>
      <c r="F162" s="27"/>
    </row>
    <row r="163" spans="2:6" ht="27" customHeight="1">
      <c r="B163" s="188" t="s">
        <v>1997</v>
      </c>
      <c r="C163" s="188"/>
      <c r="D163" s="188"/>
      <c r="E163" s="188"/>
      <c r="F163" s="24"/>
    </row>
    <row r="164" spans="2:6" ht="27" customHeight="1">
      <c r="B164" s="188" t="s">
        <v>1964</v>
      </c>
      <c r="C164" s="188"/>
      <c r="D164" s="188"/>
      <c r="E164" s="188"/>
      <c r="F164" s="24"/>
    </row>
    <row r="165" spans="2:6" ht="25.5" customHeight="1">
      <c r="B165" s="186" t="s">
        <v>309</v>
      </c>
      <c r="C165" s="186"/>
      <c r="D165" s="21"/>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B34" sqref="B34"/>
    </sheetView>
  </sheetViews>
  <sheetFormatPr baseColWidth="10" defaultColWidth="11.5703125" defaultRowHeight="15"/>
  <cols>
    <col min="1" max="1" width="11.5703125" style="12"/>
    <col min="2" max="2" width="9.140625" style="12" customWidth="1"/>
    <col min="3" max="3" width="100.42578125" style="12" customWidth="1"/>
    <col min="4" max="6" width="21.42578125" style="12" customWidth="1"/>
    <col min="7" max="16384" width="11.5703125" style="12"/>
  </cols>
  <sheetData>
    <row r="1" spans="1:7" ht="28.15" customHeight="1">
      <c r="A1" s="182" t="s">
        <v>1967</v>
      </c>
      <c r="B1" s="182"/>
      <c r="C1" s="182"/>
      <c r="D1" s="182"/>
      <c r="E1" s="182"/>
      <c r="F1" s="182"/>
    </row>
    <row r="2" spans="1:7" ht="21" customHeight="1">
      <c r="A2" s="183" t="s">
        <v>0</v>
      </c>
      <c r="B2" s="183"/>
      <c r="C2" s="183"/>
      <c r="D2" s="183"/>
      <c r="E2" s="183"/>
      <c r="F2" s="183"/>
    </row>
    <row r="3" spans="1:7" ht="14.45" customHeight="1">
      <c r="A3" s="184" t="s">
        <v>1</v>
      </c>
      <c r="B3" s="184"/>
      <c r="C3" s="184"/>
      <c r="D3" s="184"/>
      <c r="E3" s="184"/>
      <c r="F3" s="184"/>
    </row>
    <row r="5" spans="1:7" ht="18" customHeight="1">
      <c r="A5" s="185" t="s">
        <v>22</v>
      </c>
      <c r="B5" s="185"/>
      <c r="C5" s="185"/>
      <c r="D5" s="185"/>
      <c r="E5" s="185"/>
      <c r="F5" s="185"/>
      <c r="G5" s="32"/>
    </row>
    <row r="6" spans="1:7" ht="18.75">
      <c r="A6" s="199" t="s">
        <v>190</v>
      </c>
      <c r="B6" s="199"/>
      <c r="C6" s="199"/>
      <c r="D6" s="199"/>
      <c r="E6" s="199"/>
      <c r="F6" s="199"/>
    </row>
    <row r="7" spans="1:7" ht="18.75">
      <c r="A7" s="201" t="s">
        <v>1995</v>
      </c>
      <c r="B7" s="201"/>
      <c r="C7" s="201"/>
      <c r="D7" s="201"/>
      <c r="E7" s="201"/>
      <c r="F7" s="201"/>
    </row>
    <row r="8" spans="1:7" ht="18.75">
      <c r="A8" s="189" t="s">
        <v>275</v>
      </c>
      <c r="B8" s="189"/>
      <c r="C8" s="189"/>
      <c r="D8" s="189"/>
      <c r="E8" s="189"/>
      <c r="F8" s="189"/>
    </row>
    <row r="9" spans="1:7" ht="15.75">
      <c r="A9" s="181" t="s">
        <v>4</v>
      </c>
      <c r="B9" s="181"/>
      <c r="C9" s="181"/>
      <c r="D9" s="181"/>
      <c r="E9" s="181"/>
      <c r="F9" s="181"/>
    </row>
    <row r="11" spans="1:7">
      <c r="C11" s="200" t="s">
        <v>5</v>
      </c>
      <c r="D11" s="37" t="s">
        <v>312</v>
      </c>
      <c r="E11" s="200" t="s">
        <v>1962</v>
      </c>
      <c r="F11" s="200" t="s">
        <v>299</v>
      </c>
    </row>
    <row r="12" spans="1:7">
      <c r="C12" s="200"/>
      <c r="D12" s="16" t="s">
        <v>275</v>
      </c>
      <c r="E12" s="200"/>
      <c r="F12" s="200"/>
    </row>
    <row r="13" spans="1:7">
      <c r="C13" s="39" t="s">
        <v>239</v>
      </c>
      <c r="D13" s="56">
        <f>D14+D20+D30+D40+D49+D56+D66+D70</f>
        <v>1484234.610959</v>
      </c>
      <c r="E13" s="56">
        <f>E14+E20+E30+E40+E49+E56+E66+E70</f>
        <v>1556107.9089548099</v>
      </c>
      <c r="F13" s="56">
        <f>F14+F20+F30+F40+F49+F56+F66+F70</f>
        <v>1159074.5975935601</v>
      </c>
    </row>
    <row r="14" spans="1:7">
      <c r="C14" s="110" t="s">
        <v>285</v>
      </c>
      <c r="D14" s="134">
        <f>SUM(D15:D19)</f>
        <v>359129.92480000004</v>
      </c>
      <c r="E14" s="134">
        <f>SUM(E15:E19)</f>
        <v>362363.75286469003</v>
      </c>
      <c r="F14" s="134">
        <f>SUM(F15:F19)</f>
        <v>275404.41342303</v>
      </c>
    </row>
    <row r="15" spans="1:7">
      <c r="C15" s="112" t="s">
        <v>191</v>
      </c>
      <c r="D15" s="132">
        <v>292808.493173</v>
      </c>
      <c r="E15" s="132">
        <v>293938.10205181001</v>
      </c>
      <c r="F15" s="132">
        <v>224922.27408663</v>
      </c>
    </row>
    <row r="16" spans="1:7">
      <c r="C16" s="112" t="s">
        <v>192</v>
      </c>
      <c r="D16" s="132">
        <v>24402.035100000001</v>
      </c>
      <c r="E16" s="132">
        <v>25596.233063249998</v>
      </c>
      <c r="F16" s="132">
        <v>16914.369221729998</v>
      </c>
    </row>
    <row r="17" spans="3:6">
      <c r="C17" s="112" t="s">
        <v>193</v>
      </c>
      <c r="D17" s="132">
        <v>1099.1648299999999</v>
      </c>
      <c r="E17" s="132">
        <v>722.13796960000002</v>
      </c>
      <c r="F17" s="132">
        <v>606.13743143999989</v>
      </c>
    </row>
    <row r="18" spans="3:6">
      <c r="C18" s="112" t="s">
        <v>260</v>
      </c>
      <c r="D18" s="132">
        <v>3422.9494800000002</v>
      </c>
      <c r="E18" s="132">
        <v>3213.35218605</v>
      </c>
      <c r="F18" s="132">
        <v>1543.69332259</v>
      </c>
    </row>
    <row r="19" spans="3:6">
      <c r="C19" s="112" t="s">
        <v>194</v>
      </c>
      <c r="D19" s="132">
        <v>37397.282217</v>
      </c>
      <c r="E19" s="132">
        <v>38893.927593980014</v>
      </c>
      <c r="F19" s="132">
        <v>31417.939360639997</v>
      </c>
    </row>
    <row r="20" spans="3:6">
      <c r="C20" s="110" t="s">
        <v>286</v>
      </c>
      <c r="D20" s="134">
        <f>SUM(D21:D29)</f>
        <v>99817.643202999985</v>
      </c>
      <c r="E20" s="134">
        <f>SUM(E21:E29)</f>
        <v>121715.54311489002</v>
      </c>
      <c r="F20" s="134">
        <f>SUM(F21:F29)</f>
        <v>85873.23149429998</v>
      </c>
    </row>
    <row r="21" spans="3:6">
      <c r="C21" s="112" t="s">
        <v>195</v>
      </c>
      <c r="D21" s="132">
        <v>13742.110764999999</v>
      </c>
      <c r="E21" s="132">
        <v>14491.916349499999</v>
      </c>
      <c r="F21" s="132">
        <v>12608.670995639994</v>
      </c>
    </row>
    <row r="22" spans="3:6">
      <c r="C22" s="112" t="s">
        <v>196</v>
      </c>
      <c r="D22" s="132">
        <v>8656.9223629999997</v>
      </c>
      <c r="E22" s="132">
        <v>11020.806000940003</v>
      </c>
      <c r="F22" s="132">
        <v>6112.1106708199941</v>
      </c>
    </row>
    <row r="23" spans="3:6">
      <c r="C23" s="112" t="s">
        <v>197</v>
      </c>
      <c r="D23" s="132">
        <v>4877.5279819999996</v>
      </c>
      <c r="E23" s="132">
        <v>4327.2197867299983</v>
      </c>
      <c r="F23" s="132">
        <v>3071.2162804400014</v>
      </c>
    </row>
    <row r="24" spans="3:6">
      <c r="C24" s="112" t="s">
        <v>198</v>
      </c>
      <c r="D24" s="132">
        <v>1402.4375700000001</v>
      </c>
      <c r="E24" s="132">
        <v>3363.2679736600012</v>
      </c>
      <c r="F24" s="132">
        <v>2378.0707259200008</v>
      </c>
    </row>
    <row r="25" spans="3:6">
      <c r="C25" s="112" t="s">
        <v>199</v>
      </c>
      <c r="D25" s="132">
        <v>11699.573503</v>
      </c>
      <c r="E25" s="132">
        <v>12278.277952740002</v>
      </c>
      <c r="F25" s="132">
        <v>7701.7172802099994</v>
      </c>
    </row>
    <row r="26" spans="3:6">
      <c r="C26" s="112" t="s">
        <v>200</v>
      </c>
      <c r="D26" s="132">
        <v>7607.6482530000003</v>
      </c>
      <c r="E26" s="132">
        <v>9462.8100550700001</v>
      </c>
      <c r="F26" s="132">
        <v>7570.5880761200015</v>
      </c>
    </row>
    <row r="27" spans="3:6">
      <c r="C27" s="112" t="s">
        <v>201</v>
      </c>
      <c r="D27" s="132">
        <v>5769.9536120000002</v>
      </c>
      <c r="E27" s="132">
        <v>7426.626101230001</v>
      </c>
      <c r="F27" s="132">
        <v>4097.2624507399996</v>
      </c>
    </row>
    <row r="28" spans="3:6">
      <c r="C28" s="112" t="s">
        <v>202</v>
      </c>
      <c r="D28" s="132">
        <v>15421.115898</v>
      </c>
      <c r="E28" s="132">
        <v>19946.79880094</v>
      </c>
      <c r="F28" s="132">
        <v>9483.2586000099982</v>
      </c>
    </row>
    <row r="29" spans="3:6">
      <c r="C29" s="112" t="s">
        <v>203</v>
      </c>
      <c r="D29" s="132">
        <v>30640.353256999999</v>
      </c>
      <c r="E29" s="132">
        <v>39397.820094079994</v>
      </c>
      <c r="F29" s="132">
        <v>32850.336414400001</v>
      </c>
    </row>
    <row r="30" spans="3:6">
      <c r="C30" s="110" t="s">
        <v>287</v>
      </c>
      <c r="D30" s="134">
        <f>SUM(D31:D39)</f>
        <v>68595.936121999999</v>
      </c>
      <c r="E30" s="134">
        <f>SUM(E31:E39)</f>
        <v>57882.937991640007</v>
      </c>
      <c r="F30" s="134">
        <f>SUM(F31:F39)</f>
        <v>35403.045578050012</v>
      </c>
    </row>
    <row r="31" spans="3:6">
      <c r="C31" s="112" t="s">
        <v>204</v>
      </c>
      <c r="D31" s="132">
        <v>10628.747192999999</v>
      </c>
      <c r="E31" s="132">
        <v>12242.194270829998</v>
      </c>
      <c r="F31" s="132">
        <v>6916.2979085000052</v>
      </c>
    </row>
    <row r="32" spans="3:6">
      <c r="C32" s="112" t="s">
        <v>205</v>
      </c>
      <c r="D32" s="132">
        <v>6846.6156350000001</v>
      </c>
      <c r="E32" s="132">
        <v>4188.5062488300009</v>
      </c>
      <c r="F32" s="132">
        <v>2611.4083285700008</v>
      </c>
    </row>
    <row r="33" spans="3:6">
      <c r="C33" s="112" t="s">
        <v>206</v>
      </c>
      <c r="D33" s="132">
        <v>3047.776625</v>
      </c>
      <c r="E33" s="132">
        <v>2569.1910025799998</v>
      </c>
      <c r="F33" s="132">
        <v>1733.7696795000004</v>
      </c>
    </row>
    <row r="34" spans="3:6">
      <c r="C34" s="112" t="s">
        <v>207</v>
      </c>
      <c r="D34" s="132">
        <v>13549.146817999999</v>
      </c>
      <c r="E34" s="132">
        <v>13232.972576480002</v>
      </c>
      <c r="F34" s="132">
        <v>9354.2035755999968</v>
      </c>
    </row>
    <row r="35" spans="3:6">
      <c r="C35" s="112" t="s">
        <v>208</v>
      </c>
      <c r="D35" s="132">
        <v>513.71471399999996</v>
      </c>
      <c r="E35" s="132">
        <v>569.53900998999995</v>
      </c>
      <c r="F35" s="132">
        <v>311.27169248000001</v>
      </c>
    </row>
    <row r="36" spans="3:6">
      <c r="C36" s="112" t="s">
        <v>209</v>
      </c>
      <c r="D36" s="123">
        <v>4533.8070749999997</v>
      </c>
      <c r="E36" s="123">
        <v>3297.4515813100006</v>
      </c>
      <c r="F36" s="132">
        <v>2712.4160904</v>
      </c>
    </row>
    <row r="37" spans="3:6">
      <c r="C37" s="112" t="s">
        <v>210</v>
      </c>
      <c r="D37" s="135">
        <v>8986.8251540000001</v>
      </c>
      <c r="E37" s="135">
        <v>9896.1566475099971</v>
      </c>
      <c r="F37" s="132">
        <v>6230.4759912200052</v>
      </c>
    </row>
    <row r="38" spans="3:6">
      <c r="C38" s="112" t="s">
        <v>211</v>
      </c>
      <c r="D38" s="135">
        <v>3801.497018</v>
      </c>
      <c r="E38" s="135">
        <v>268.3094112</v>
      </c>
      <c r="F38" s="132">
        <v>0</v>
      </c>
    </row>
    <row r="39" spans="3:6">
      <c r="C39" s="112" t="s">
        <v>212</v>
      </c>
      <c r="D39" s="135">
        <v>16687.80589</v>
      </c>
      <c r="E39" s="135">
        <v>11618.617242910001</v>
      </c>
      <c r="F39" s="132">
        <v>5533.2023117800027</v>
      </c>
    </row>
    <row r="40" spans="3:6">
      <c r="C40" s="110" t="s">
        <v>288</v>
      </c>
      <c r="D40" s="134">
        <f>SUM(D41:D48)</f>
        <v>492738.20958100003</v>
      </c>
      <c r="E40" s="134">
        <f>SUM(E41:E48)</f>
        <v>521756.39750530018</v>
      </c>
      <c r="F40" s="134">
        <f>SUM(F41:F48)</f>
        <v>417777.00671076006</v>
      </c>
    </row>
    <row r="41" spans="3:6">
      <c r="C41" s="112" t="s">
        <v>213</v>
      </c>
      <c r="D41" s="135">
        <v>158377.96735699999</v>
      </c>
      <c r="E41" s="135">
        <v>158352.81135573005</v>
      </c>
      <c r="F41" s="132">
        <v>117821.10641299002</v>
      </c>
    </row>
    <row r="42" spans="3:6">
      <c r="C42" s="112" t="s">
        <v>317</v>
      </c>
      <c r="D42" s="135">
        <v>155752.82044400001</v>
      </c>
      <c r="E42" s="135">
        <v>163605.10553969003</v>
      </c>
      <c r="F42" s="132">
        <v>132840.05135963002</v>
      </c>
    </row>
    <row r="43" spans="3:6">
      <c r="C43" s="112" t="s">
        <v>214</v>
      </c>
      <c r="D43" s="132">
        <v>15862.403949</v>
      </c>
      <c r="E43" s="132">
        <v>15957.69988188</v>
      </c>
      <c r="F43" s="132">
        <v>12532.98475422</v>
      </c>
    </row>
    <row r="44" spans="3:6">
      <c r="C44" s="112" t="s">
        <v>215</v>
      </c>
      <c r="D44" s="132">
        <v>96748.493755000003</v>
      </c>
      <c r="E44" s="132">
        <v>117812.49367289001</v>
      </c>
      <c r="F44" s="132">
        <v>94538.242051249981</v>
      </c>
    </row>
    <row r="45" spans="3:6">
      <c r="C45" s="112" t="s">
        <v>216</v>
      </c>
      <c r="D45" s="132">
        <v>35900.368300000002</v>
      </c>
      <c r="E45" s="132">
        <v>35870.981510750004</v>
      </c>
      <c r="F45" s="132">
        <v>35584.025512289998</v>
      </c>
    </row>
    <row r="46" spans="3:6">
      <c r="C46" s="112" t="s">
        <v>217</v>
      </c>
      <c r="D46" s="132">
        <v>13500</v>
      </c>
      <c r="E46" s="132">
        <v>15934.770116</v>
      </c>
      <c r="F46" s="132">
        <v>12488.58479952</v>
      </c>
    </row>
    <row r="47" spans="3:6">
      <c r="C47" s="112" t="s">
        <v>218</v>
      </c>
      <c r="D47" s="132">
        <v>966.93837299999996</v>
      </c>
      <c r="E47" s="132">
        <v>892.37819706000005</v>
      </c>
      <c r="F47" s="132">
        <v>576.52253427999983</v>
      </c>
    </row>
    <row r="48" spans="3:6">
      <c r="C48" s="112" t="s">
        <v>219</v>
      </c>
      <c r="D48" s="132">
        <v>15629.217403000001</v>
      </c>
      <c r="E48" s="132">
        <v>13330.1572313</v>
      </c>
      <c r="F48" s="132">
        <v>11395.489286579999</v>
      </c>
    </row>
    <row r="49" spans="3:6">
      <c r="C49" s="110" t="s">
        <v>289</v>
      </c>
      <c r="D49" s="134">
        <f>SUM(D50:D55)</f>
        <v>60117.023256999993</v>
      </c>
      <c r="E49" s="134">
        <f>SUM(E50:E55)</f>
        <v>72872.627846730014</v>
      </c>
      <c r="F49" s="134">
        <f>SUM(F50:F55)</f>
        <v>48720.968096199991</v>
      </c>
    </row>
    <row r="50" spans="3:6">
      <c r="C50" s="112" t="s">
        <v>220</v>
      </c>
      <c r="D50" s="132">
        <v>174.81</v>
      </c>
      <c r="E50" s="132">
        <v>1665.1823007999999</v>
      </c>
      <c r="F50" s="132">
        <v>1337.14450938</v>
      </c>
    </row>
    <row r="51" spans="3:6">
      <c r="C51" s="112" t="s">
        <v>318</v>
      </c>
      <c r="D51" s="132">
        <v>9757.551453</v>
      </c>
      <c r="E51" s="132">
        <v>10033.487670019998</v>
      </c>
      <c r="F51" s="132">
        <v>5826.5594180799999</v>
      </c>
    </row>
    <row r="52" spans="3:6">
      <c r="C52" s="112" t="s">
        <v>221</v>
      </c>
      <c r="D52" s="132">
        <v>9925.5430080000006</v>
      </c>
      <c r="E52" s="132">
        <v>16039.362242279996</v>
      </c>
      <c r="F52" s="132">
        <v>14382.856839219998</v>
      </c>
    </row>
    <row r="53" spans="3:6">
      <c r="C53" s="112" t="s">
        <v>319</v>
      </c>
      <c r="D53" s="132">
        <v>37633.288796000001</v>
      </c>
      <c r="E53" s="132">
        <v>42365.879740300006</v>
      </c>
      <c r="F53" s="132">
        <v>26545.623436189995</v>
      </c>
    </row>
    <row r="54" spans="3:6">
      <c r="C54" s="112" t="s">
        <v>222</v>
      </c>
      <c r="D54" s="132">
        <v>2582.63</v>
      </c>
      <c r="E54" s="132">
        <v>2692.63</v>
      </c>
      <c r="F54" s="132">
        <v>590</v>
      </c>
    </row>
    <row r="55" spans="3:6">
      <c r="C55" s="112" t="s">
        <v>223</v>
      </c>
      <c r="D55" s="132">
        <v>43.2</v>
      </c>
      <c r="E55" s="132">
        <v>76.085893330000005</v>
      </c>
      <c r="F55" s="132">
        <v>38.783893329999998</v>
      </c>
    </row>
    <row r="56" spans="3:6">
      <c r="C56" s="110" t="s">
        <v>290</v>
      </c>
      <c r="D56" s="134">
        <f>SUM(D57:D65)</f>
        <v>34281.034268999996</v>
      </c>
      <c r="E56" s="134">
        <f>SUM(E57:E65)</f>
        <v>34454.993038100001</v>
      </c>
      <c r="F56" s="134">
        <f>SUM(F57:F65)</f>
        <v>16965.947983639999</v>
      </c>
    </row>
    <row r="57" spans="3:6">
      <c r="C57" s="112" t="s">
        <v>224</v>
      </c>
      <c r="D57" s="132">
        <v>12876.61881</v>
      </c>
      <c r="E57" s="132">
        <v>5956.4461581800006</v>
      </c>
      <c r="F57" s="132">
        <v>2466.5968277800011</v>
      </c>
    </row>
    <row r="58" spans="3:6">
      <c r="C58" s="112" t="s">
        <v>225</v>
      </c>
      <c r="D58" s="132">
        <v>1615.878299</v>
      </c>
      <c r="E58" s="132">
        <v>2987.7240035700006</v>
      </c>
      <c r="F58" s="132">
        <v>1728.2701181899999</v>
      </c>
    </row>
    <row r="59" spans="3:6">
      <c r="C59" s="112" t="s">
        <v>226</v>
      </c>
      <c r="D59" s="132">
        <v>1644.102108</v>
      </c>
      <c r="E59" s="132">
        <v>2114.6877656699999</v>
      </c>
      <c r="F59" s="132">
        <v>1462.59779488</v>
      </c>
    </row>
    <row r="60" spans="3:6">
      <c r="C60" s="112" t="s">
        <v>227</v>
      </c>
      <c r="D60" s="132">
        <v>7693.0715810000002</v>
      </c>
      <c r="E60" s="132">
        <v>9915.2125192500007</v>
      </c>
      <c r="F60" s="132">
        <v>5236.0142729199997</v>
      </c>
    </row>
    <row r="61" spans="3:6">
      <c r="C61" s="112" t="s">
        <v>228</v>
      </c>
      <c r="D61" s="132">
        <v>4718.97192</v>
      </c>
      <c r="E61" s="132">
        <v>4240.4344875000006</v>
      </c>
      <c r="F61" s="132">
        <v>1462.2946762499996</v>
      </c>
    </row>
    <row r="62" spans="3:6">
      <c r="C62" s="112" t="s">
        <v>229</v>
      </c>
      <c r="D62" s="132">
        <v>496.204002</v>
      </c>
      <c r="E62" s="132">
        <v>3008.3818215300012</v>
      </c>
      <c r="F62" s="132">
        <v>1953.6060782199995</v>
      </c>
    </row>
    <row r="63" spans="3:6">
      <c r="C63" s="112" t="s">
        <v>230</v>
      </c>
      <c r="D63" s="132">
        <v>559.05767400000002</v>
      </c>
      <c r="E63" s="132">
        <v>505.34550263</v>
      </c>
      <c r="F63" s="132">
        <v>305.69550780000003</v>
      </c>
    </row>
    <row r="64" spans="3:6">
      <c r="C64" s="112" t="s">
        <v>231</v>
      </c>
      <c r="D64" s="132">
        <v>2337.4322139999999</v>
      </c>
      <c r="E64" s="132">
        <v>879.56022285000006</v>
      </c>
      <c r="F64" s="132">
        <v>237.52142018999999</v>
      </c>
    </row>
    <row r="65" spans="3:6">
      <c r="C65" s="112" t="s">
        <v>232</v>
      </c>
      <c r="D65" s="132">
        <v>2339.6976610000002</v>
      </c>
      <c r="E65" s="132">
        <v>4847.2005569200001</v>
      </c>
      <c r="F65" s="132">
        <v>2113.3512874100002</v>
      </c>
    </row>
    <row r="66" spans="3:6">
      <c r="C66" s="110" t="s">
        <v>291</v>
      </c>
      <c r="D66" s="134">
        <f>SUM(D67:D69)</f>
        <v>71068.398115000004</v>
      </c>
      <c r="E66" s="134">
        <f>SUM(E67:E69)</f>
        <v>89931.470406170003</v>
      </c>
      <c r="F66" s="134">
        <f>SUM(F67:F69)</f>
        <v>56271.998677990006</v>
      </c>
    </row>
    <row r="67" spans="3:6">
      <c r="C67" s="112" t="s">
        <v>233</v>
      </c>
      <c r="D67" s="132">
        <v>27030.215823999999</v>
      </c>
      <c r="E67" s="132">
        <v>29859.99252168</v>
      </c>
      <c r="F67" s="132">
        <v>14835.940334930003</v>
      </c>
    </row>
    <row r="68" spans="3:6">
      <c r="C68" s="112" t="s">
        <v>234</v>
      </c>
      <c r="D68" s="132">
        <v>42591.058016000003</v>
      </c>
      <c r="E68" s="132">
        <v>58957.460790009995</v>
      </c>
      <c r="F68" s="132">
        <v>41436.058343060002</v>
      </c>
    </row>
    <row r="69" spans="3:6">
      <c r="C69" s="112" t="s">
        <v>235</v>
      </c>
      <c r="D69" s="132">
        <v>1447.1242749999999</v>
      </c>
      <c r="E69" s="132">
        <v>1114.01709448</v>
      </c>
      <c r="F69" s="132">
        <v>0</v>
      </c>
    </row>
    <row r="70" spans="3:6">
      <c r="C70" s="110" t="s">
        <v>292</v>
      </c>
      <c r="D70" s="134">
        <f>SUM(D71:D74)</f>
        <v>298486.441612</v>
      </c>
      <c r="E70" s="134">
        <f>SUM(E71:E74)</f>
        <v>295130.18618729</v>
      </c>
      <c r="F70" s="134">
        <f>SUM(F71:F74)</f>
        <v>222657.98562958997</v>
      </c>
    </row>
    <row r="71" spans="3:6">
      <c r="C71" s="112" t="s">
        <v>236</v>
      </c>
      <c r="D71" s="132">
        <v>120010.652162</v>
      </c>
      <c r="E71" s="132">
        <v>119900.376187</v>
      </c>
      <c r="F71" s="132">
        <v>77105.716889459989</v>
      </c>
    </row>
    <row r="72" spans="3:6">
      <c r="C72" s="112" t="s">
        <v>237</v>
      </c>
      <c r="D72" s="132">
        <v>176990.963659</v>
      </c>
      <c r="E72" s="132">
        <v>173140.963659</v>
      </c>
      <c r="F72" s="132">
        <v>144008.13234680999</v>
      </c>
    </row>
    <row r="73" spans="3:6">
      <c r="C73" s="112" t="s">
        <v>238</v>
      </c>
      <c r="D73" s="132">
        <v>1484.825791</v>
      </c>
      <c r="E73" s="132">
        <v>2087.3257910000002</v>
      </c>
      <c r="F73" s="132">
        <v>1542.7089822299999</v>
      </c>
    </row>
    <row r="74" spans="3:6">
      <c r="C74" s="112" t="s">
        <v>307</v>
      </c>
      <c r="D74" s="132">
        <v>0</v>
      </c>
      <c r="E74" s="132">
        <v>1.5205502900000001</v>
      </c>
      <c r="F74" s="132">
        <v>1.4274110900000001</v>
      </c>
    </row>
    <row r="75" spans="3:6">
      <c r="C75" s="39" t="s">
        <v>241</v>
      </c>
      <c r="D75" s="79">
        <f>D76+D78</f>
        <v>108120.51053499999</v>
      </c>
      <c r="E75" s="79">
        <f>E76+E78</f>
        <v>108120.51053500001</v>
      </c>
      <c r="F75" s="79">
        <f>F76+F78</f>
        <v>65854.009792649988</v>
      </c>
    </row>
    <row r="76" spans="3:6">
      <c r="C76" s="110" t="s">
        <v>293</v>
      </c>
      <c r="D76" s="134">
        <f>D77</f>
        <v>5117.7218819999998</v>
      </c>
      <c r="E76" s="134">
        <f>E77</f>
        <v>11579.3</v>
      </c>
      <c r="F76" s="134">
        <f>F77</f>
        <v>225.78210000000001</v>
      </c>
    </row>
    <row r="77" spans="3:6">
      <c r="C77" s="112" t="s">
        <v>294</v>
      </c>
      <c r="D77" s="132">
        <v>5117.7218819999998</v>
      </c>
      <c r="E77" s="132">
        <v>11579.3</v>
      </c>
      <c r="F77" s="132">
        <v>225.78210000000001</v>
      </c>
    </row>
    <row r="78" spans="3:6">
      <c r="C78" s="110" t="s">
        <v>295</v>
      </c>
      <c r="D78" s="134">
        <f>D79</f>
        <v>103002.788653</v>
      </c>
      <c r="E78" s="134">
        <f>E79</f>
        <v>96541.210535000006</v>
      </c>
      <c r="F78" s="134">
        <f>F79</f>
        <v>65628.227692649991</v>
      </c>
    </row>
    <row r="79" spans="3:6">
      <c r="C79" s="112" t="s">
        <v>296</v>
      </c>
      <c r="D79" s="132">
        <v>103002.788653</v>
      </c>
      <c r="E79" s="132">
        <v>96541.210535000006</v>
      </c>
      <c r="F79" s="132">
        <v>65628.227692649991</v>
      </c>
    </row>
    <row r="80" spans="3:6">
      <c r="C80" s="50" t="s">
        <v>240</v>
      </c>
      <c r="D80" s="18">
        <f>D75+D13</f>
        <v>1592355.1214939998</v>
      </c>
      <c r="E80" s="18">
        <f>E75+E13</f>
        <v>1664228.4194898098</v>
      </c>
      <c r="F80" s="18">
        <f>F75+F13</f>
        <v>1224928.60738621</v>
      </c>
    </row>
    <row r="81" spans="3:8">
      <c r="C81" s="136" t="s">
        <v>308</v>
      </c>
      <c r="F81" s="21"/>
      <c r="G81" s="21"/>
      <c r="H81" s="77"/>
    </row>
    <row r="82" spans="3:8">
      <c r="C82" s="137" t="s">
        <v>301</v>
      </c>
      <c r="D82" s="138"/>
      <c r="E82" s="138"/>
      <c r="F82" s="138"/>
      <c r="G82" s="27"/>
    </row>
    <row r="83" spans="3:8" ht="27.75" customHeight="1">
      <c r="C83" s="188" t="s">
        <v>1997</v>
      </c>
      <c r="D83" s="188"/>
      <c r="E83" s="188"/>
      <c r="F83" s="188"/>
      <c r="G83" s="24"/>
    </row>
    <row r="84" spans="3:8" ht="35.450000000000003" customHeight="1">
      <c r="C84" s="188" t="s">
        <v>1964</v>
      </c>
      <c r="D84" s="188"/>
      <c r="E84" s="188"/>
      <c r="F84" s="188"/>
      <c r="G84" s="24"/>
    </row>
    <row r="85" spans="3:8">
      <c r="C85" s="186" t="s">
        <v>309</v>
      </c>
      <c r="D85" s="186"/>
      <c r="E85" s="21"/>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zoomScaleNormal="100" workbookViewId="0">
      <selection activeCell="F12" sqref="F12:F14"/>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3:8" ht="27.75">
      <c r="C1" s="182" t="s">
        <v>1967</v>
      </c>
      <c r="D1" s="182"/>
      <c r="E1" s="182"/>
      <c r="F1" s="182"/>
    </row>
    <row r="2" spans="3:8" ht="31.5" customHeight="1">
      <c r="C2" s="203" t="s">
        <v>0</v>
      </c>
      <c r="D2" s="203"/>
      <c r="E2" s="203"/>
      <c r="F2" s="203"/>
    </row>
    <row r="3" spans="3:8" ht="15.6" customHeight="1">
      <c r="C3" s="197" t="s">
        <v>1</v>
      </c>
      <c r="D3" s="197"/>
      <c r="E3" s="197"/>
      <c r="F3" s="197"/>
    </row>
    <row r="4" spans="3:8" ht="13.9" customHeight="1">
      <c r="C4" s="12"/>
      <c r="D4" s="12"/>
      <c r="E4" s="12"/>
      <c r="F4" s="12"/>
    </row>
    <row r="5" spans="3:8" ht="18.75">
      <c r="C5" s="185" t="s">
        <v>22</v>
      </c>
      <c r="D5" s="185"/>
      <c r="E5" s="185"/>
      <c r="F5" s="185"/>
    </row>
    <row r="6" spans="3:8" ht="18.75">
      <c r="C6" s="185" t="s">
        <v>266</v>
      </c>
      <c r="D6" s="185"/>
      <c r="E6" s="185"/>
      <c r="F6" s="185"/>
      <c r="H6" s="2"/>
    </row>
    <row r="7" spans="3:8" ht="18.75">
      <c r="C7" s="196" t="s">
        <v>1995</v>
      </c>
      <c r="D7" s="196"/>
      <c r="E7" s="196"/>
      <c r="F7" s="196"/>
      <c r="H7" s="2"/>
    </row>
    <row r="8" spans="3:8" ht="18.75">
      <c r="C8" s="189" t="s">
        <v>275</v>
      </c>
      <c r="D8" s="189"/>
      <c r="E8" s="189"/>
      <c r="F8" s="189"/>
      <c r="G8" s="35"/>
      <c r="H8" s="2"/>
    </row>
    <row r="9" spans="3:8" ht="15.75">
      <c r="C9" s="181" t="s">
        <v>4</v>
      </c>
      <c r="D9" s="181"/>
      <c r="E9" s="181"/>
      <c r="F9" s="181"/>
      <c r="H9" s="3"/>
    </row>
    <row r="10" spans="3:8">
      <c r="C10" s="12"/>
      <c r="D10" s="12"/>
      <c r="E10" s="12"/>
      <c r="F10" s="12"/>
      <c r="H10" s="3"/>
    </row>
    <row r="11" spans="3:8" ht="14.45" customHeight="1">
      <c r="C11" s="8"/>
      <c r="D11" s="8"/>
      <c r="E11" s="8"/>
      <c r="F11" s="8"/>
      <c r="H11" s="3"/>
    </row>
    <row r="12" spans="3:8" ht="9.6" customHeight="1">
      <c r="C12" s="200" t="s">
        <v>5</v>
      </c>
      <c r="D12" s="204" t="s">
        <v>312</v>
      </c>
      <c r="E12" s="204" t="s">
        <v>1962</v>
      </c>
      <c r="F12" s="204" t="s">
        <v>299</v>
      </c>
    </row>
    <row r="13" spans="3:8" ht="13.15" customHeight="1">
      <c r="C13" s="200"/>
      <c r="D13" s="204"/>
      <c r="E13" s="204"/>
      <c r="F13" s="204"/>
      <c r="G13" s="10"/>
    </row>
    <row r="14" spans="3:8" ht="15" customHeight="1">
      <c r="C14" s="200"/>
      <c r="D14" s="67" t="s">
        <v>275</v>
      </c>
      <c r="E14" s="204"/>
      <c r="F14" s="204"/>
      <c r="H14" s="4"/>
    </row>
    <row r="15" spans="3:8">
      <c r="C15" s="68" t="s">
        <v>302</v>
      </c>
      <c r="D15" s="56">
        <f>D16+D18</f>
        <v>882.63869099999999</v>
      </c>
      <c r="E15" s="56">
        <f>E16+E18</f>
        <v>831.76098919000003</v>
      </c>
      <c r="F15" s="56">
        <f>F16+F18</f>
        <v>602.93263940999998</v>
      </c>
      <c r="G15" s="5"/>
      <c r="H15" s="6"/>
    </row>
    <row r="16" spans="3:8">
      <c r="C16" s="69" t="s">
        <v>82</v>
      </c>
      <c r="D16" s="70">
        <f>D17</f>
        <v>813.15455099999997</v>
      </c>
      <c r="E16" s="70">
        <f>E17</f>
        <v>762.27684919000001</v>
      </c>
      <c r="F16" s="70">
        <f t="shared" ref="F16" si="0">F17</f>
        <v>545.02918940999996</v>
      </c>
      <c r="G16" s="5"/>
      <c r="H16" s="4"/>
    </row>
    <row r="17" spans="3:8" ht="16.149999999999999" customHeight="1">
      <c r="C17" s="71" t="s">
        <v>87</v>
      </c>
      <c r="D17" s="59">
        <v>813.15455099999997</v>
      </c>
      <c r="E17" s="59">
        <v>762.27684919000001</v>
      </c>
      <c r="F17" s="46">
        <v>545.02918940999996</v>
      </c>
      <c r="G17" s="5"/>
      <c r="H17" s="9"/>
    </row>
    <row r="18" spans="3:8">
      <c r="C18" s="72" t="s">
        <v>95</v>
      </c>
      <c r="D18" s="64">
        <f>D19</f>
        <v>69.484139999999996</v>
      </c>
      <c r="E18" s="64">
        <f>E19</f>
        <v>69.484139999999996</v>
      </c>
      <c r="F18" s="64">
        <f t="shared" ref="F18" si="1">F19</f>
        <v>57.903449999999999</v>
      </c>
      <c r="G18" s="5"/>
      <c r="H18" s="9"/>
    </row>
    <row r="19" spans="3:8" ht="14.45" customHeight="1">
      <c r="C19" s="73" t="s">
        <v>101</v>
      </c>
      <c r="D19" s="46">
        <v>69.484139999999996</v>
      </c>
      <c r="E19" s="46">
        <v>69.484139999999996</v>
      </c>
      <c r="F19" s="46">
        <v>57.903449999999999</v>
      </c>
      <c r="G19" s="5"/>
      <c r="H19" s="6"/>
    </row>
    <row r="20" spans="3:8">
      <c r="C20" s="68" t="s">
        <v>261</v>
      </c>
      <c r="D20" s="56">
        <f t="shared" ref="D20:F21" si="2">D21</f>
        <v>243.28910500000001</v>
      </c>
      <c r="E20" s="56">
        <f t="shared" si="2"/>
        <v>309.47628743000001</v>
      </c>
      <c r="F20" s="56">
        <f t="shared" si="2"/>
        <v>203.93936436999994</v>
      </c>
      <c r="G20" s="5"/>
      <c r="H20" s="6"/>
    </row>
    <row r="21" spans="3:8">
      <c r="C21" s="72" t="s">
        <v>103</v>
      </c>
      <c r="D21" s="64">
        <f t="shared" si="2"/>
        <v>243.28910500000001</v>
      </c>
      <c r="E21" s="64">
        <f t="shared" si="2"/>
        <v>309.47628743000001</v>
      </c>
      <c r="F21" s="64">
        <f t="shared" si="2"/>
        <v>203.93936436999994</v>
      </c>
      <c r="G21" s="5"/>
      <c r="H21" s="7"/>
    </row>
    <row r="22" spans="3:8">
      <c r="C22" s="74" t="s">
        <v>106</v>
      </c>
      <c r="D22" s="46">
        <v>243.28910500000001</v>
      </c>
      <c r="E22" s="46">
        <v>309.47628743000001</v>
      </c>
      <c r="F22" s="46">
        <v>203.93936436999994</v>
      </c>
      <c r="G22" s="5"/>
      <c r="H22" s="6"/>
    </row>
    <row r="23" spans="3:8">
      <c r="C23" s="68" t="s">
        <v>262</v>
      </c>
      <c r="D23" s="56">
        <f>D24+D26+D28</f>
        <v>1026.4882359999999</v>
      </c>
      <c r="E23" s="56">
        <f>E24+E26+E28</f>
        <v>1109.0544053399999</v>
      </c>
      <c r="F23" s="56">
        <f t="shared" ref="F23" si="3">F24+F26+F28</f>
        <v>638.97694508999996</v>
      </c>
      <c r="G23" s="5"/>
      <c r="H23" s="6"/>
    </row>
    <row r="24" spans="3:8">
      <c r="C24" s="69" t="s">
        <v>159</v>
      </c>
      <c r="D24" s="70">
        <f>D25</f>
        <v>35.07</v>
      </c>
      <c r="E24" s="70">
        <f>E25</f>
        <v>64.634467990000005</v>
      </c>
      <c r="F24" s="70">
        <f t="shared" ref="F24" si="4">F25</f>
        <v>7.4918942099999999</v>
      </c>
      <c r="G24" s="5"/>
      <c r="H24" s="6"/>
    </row>
    <row r="25" spans="3:8">
      <c r="C25" s="75" t="s">
        <v>162</v>
      </c>
      <c r="D25" s="59">
        <v>35.07</v>
      </c>
      <c r="E25" s="59">
        <v>64.634467990000005</v>
      </c>
      <c r="F25" s="59">
        <v>7.4918942099999999</v>
      </c>
      <c r="G25" s="5"/>
      <c r="H25" s="6"/>
    </row>
    <row r="26" spans="3:8">
      <c r="C26" s="69" t="s">
        <v>263</v>
      </c>
      <c r="D26" s="70">
        <f>D27</f>
        <v>6.6924960000000002</v>
      </c>
      <c r="E26" s="70">
        <f>E27</f>
        <v>24.692486989999999</v>
      </c>
      <c r="F26" s="70">
        <f t="shared" ref="F26" si="5">F27</f>
        <v>6.6920000000000002</v>
      </c>
      <c r="G26" s="5"/>
      <c r="H26" s="6"/>
    </row>
    <row r="27" spans="3:8">
      <c r="C27" s="75" t="s">
        <v>247</v>
      </c>
      <c r="D27" s="59">
        <v>6.6924960000000002</v>
      </c>
      <c r="E27" s="59">
        <v>24.692486989999999</v>
      </c>
      <c r="F27" s="59">
        <v>6.6920000000000002</v>
      </c>
      <c r="G27" s="5"/>
      <c r="H27" s="6"/>
    </row>
    <row r="28" spans="3:8">
      <c r="C28" s="69" t="s">
        <v>186</v>
      </c>
      <c r="D28" s="70">
        <f>D29+D31+D32+D30</f>
        <v>984.72573999999997</v>
      </c>
      <c r="E28" s="70">
        <f>E29+E31+E32+E30</f>
        <v>1019.7274503599999</v>
      </c>
      <c r="F28" s="70">
        <f t="shared" ref="F28" si="6">F29+F31+F32+F30</f>
        <v>624.79305088000001</v>
      </c>
      <c r="G28" s="5"/>
      <c r="H28" s="6"/>
    </row>
    <row r="29" spans="3:8" ht="15.6" customHeight="1">
      <c r="C29" s="75" t="s">
        <v>187</v>
      </c>
      <c r="D29" s="59">
        <v>224.073001</v>
      </c>
      <c r="E29" s="59">
        <v>250.34504867000001</v>
      </c>
      <c r="F29" s="59">
        <v>149.60452278000002</v>
      </c>
      <c r="G29" s="5"/>
      <c r="H29" s="6"/>
    </row>
    <row r="30" spans="3:8" ht="24.75" customHeight="1">
      <c r="C30" s="75" t="s">
        <v>259</v>
      </c>
      <c r="D30" s="59">
        <v>112.47176399999999</v>
      </c>
      <c r="E30" s="59">
        <v>112.86176399999999</v>
      </c>
      <c r="F30" s="59">
        <v>44.468593909999996</v>
      </c>
      <c r="G30" s="5"/>
      <c r="H30" s="6"/>
    </row>
    <row r="31" spans="3:8" ht="18.600000000000001" customHeight="1">
      <c r="C31" s="75" t="s">
        <v>188</v>
      </c>
      <c r="D31" s="59">
        <v>253.35952499999999</v>
      </c>
      <c r="E31" s="59">
        <v>235.019961</v>
      </c>
      <c r="F31" s="59">
        <v>107.26668821</v>
      </c>
      <c r="G31" s="5"/>
      <c r="H31" s="9"/>
    </row>
    <row r="32" spans="3:8" ht="19.899999999999999" customHeight="1">
      <c r="C32" s="75" t="s">
        <v>189</v>
      </c>
      <c r="D32" s="59">
        <v>394.82145000000003</v>
      </c>
      <c r="E32" s="59">
        <v>421.50067668999998</v>
      </c>
      <c r="F32" s="59">
        <v>323.45324597999996</v>
      </c>
      <c r="G32" s="5"/>
      <c r="H32" s="7"/>
    </row>
    <row r="33" spans="3:7">
      <c r="C33" s="76" t="s">
        <v>264</v>
      </c>
      <c r="D33" s="51">
        <f>D15+D20+D23</f>
        <v>2152.4160320000001</v>
      </c>
      <c r="E33" s="51">
        <f>E15+E20+E23</f>
        <v>2250.29168196</v>
      </c>
      <c r="F33" s="51">
        <f>F15+F20+F23</f>
        <v>1445.8489488699997</v>
      </c>
      <c r="G33" s="5"/>
    </row>
    <row r="34" spans="3:7" s="142" customFormat="1">
      <c r="C34" s="25" t="s">
        <v>311</v>
      </c>
      <c r="D34" s="143"/>
      <c r="E34" s="143"/>
      <c r="F34" s="143"/>
      <c r="G34" s="144"/>
    </row>
    <row r="35" spans="3:7">
      <c r="C35" s="106" t="s">
        <v>301</v>
      </c>
      <c r="D35" s="139"/>
      <c r="E35" s="139"/>
      <c r="F35" s="139"/>
      <c r="G35" s="21"/>
    </row>
    <row r="36" spans="3:7" ht="30" customHeight="1">
      <c r="C36" s="188" t="s">
        <v>1997</v>
      </c>
      <c r="D36" s="188"/>
      <c r="E36" s="188"/>
      <c r="F36" s="188"/>
      <c r="G36" s="27"/>
    </row>
    <row r="37" spans="3:7" ht="24" customHeight="1">
      <c r="C37" s="188" t="s">
        <v>1964</v>
      </c>
      <c r="D37" s="188"/>
      <c r="E37" s="188"/>
      <c r="F37" s="188"/>
      <c r="G37" s="27"/>
    </row>
    <row r="38" spans="3:7">
      <c r="C38" s="27" t="s">
        <v>309</v>
      </c>
      <c r="D38" s="24"/>
      <c r="E38" s="24"/>
      <c r="F38" s="24"/>
      <c r="G38" s="24"/>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zoomScaleNormal="100" workbookViewId="0">
      <selection activeCell="G61" sqref="G61"/>
    </sheetView>
  </sheetViews>
  <sheetFormatPr baseColWidth="10" defaultColWidth="11.5703125" defaultRowHeight="15"/>
  <cols>
    <col min="1" max="1" width="11.5703125" style="77"/>
    <col min="2" max="2" width="87.85546875" style="77" bestFit="1" customWidth="1"/>
    <col min="3" max="3" width="24.7109375" style="77" customWidth="1"/>
    <col min="4" max="4" width="18.7109375" style="77" customWidth="1"/>
    <col min="5" max="5" width="16.7109375" style="77" customWidth="1"/>
    <col min="6" max="6" width="19.28515625" style="77" customWidth="1"/>
    <col min="7" max="7" width="20.140625" style="77" customWidth="1"/>
    <col min="8" max="8" width="17.42578125" style="77" customWidth="1"/>
    <col min="9" max="11" width="11.5703125" style="77"/>
    <col min="12" max="12" width="36.28515625" style="77" bestFit="1" customWidth="1"/>
    <col min="13" max="13" width="26.28515625" style="77" customWidth="1"/>
    <col min="14" max="16384" width="11.5703125" style="77"/>
  </cols>
  <sheetData>
    <row r="1" spans="2:13" ht="28.5" thickBot="1">
      <c r="B1" s="182" t="s">
        <v>1967</v>
      </c>
      <c r="C1" s="182"/>
      <c r="D1" s="182"/>
      <c r="E1" s="182"/>
      <c r="F1" s="182"/>
      <c r="G1" s="182"/>
      <c r="H1" s="182"/>
    </row>
    <row r="2" spans="2:13" ht="21" customHeight="1" thickBot="1">
      <c r="B2" s="183" t="s">
        <v>0</v>
      </c>
      <c r="C2" s="183"/>
      <c r="D2" s="183"/>
      <c r="E2" s="183"/>
      <c r="F2" s="183"/>
      <c r="G2" s="183"/>
      <c r="H2" s="183"/>
      <c r="L2" s="11" t="s">
        <v>267</v>
      </c>
      <c r="M2" s="153">
        <v>7968099.0273052305</v>
      </c>
    </row>
    <row r="3" spans="2:13" ht="14.45" customHeight="1">
      <c r="B3" s="184" t="s">
        <v>1</v>
      </c>
      <c r="C3" s="184"/>
      <c r="D3" s="184"/>
      <c r="E3" s="184"/>
      <c r="F3" s="184"/>
      <c r="G3" s="184"/>
      <c r="H3" s="184"/>
    </row>
    <row r="4" spans="2:13" ht="14.45" customHeight="1">
      <c r="C4" s="12"/>
      <c r="D4" s="12"/>
      <c r="E4" s="12"/>
      <c r="F4" s="12"/>
      <c r="G4" s="12"/>
      <c r="H4" s="12"/>
    </row>
    <row r="5" spans="2:13" ht="18" customHeight="1">
      <c r="B5" s="185" t="s">
        <v>22</v>
      </c>
      <c r="C5" s="185"/>
      <c r="D5" s="185"/>
      <c r="E5" s="185"/>
      <c r="F5" s="185"/>
      <c r="G5" s="185"/>
      <c r="H5" s="185"/>
      <c r="M5" s="83"/>
    </row>
    <row r="6" spans="2:13" ht="18" customHeight="1">
      <c r="B6" s="199" t="s">
        <v>271</v>
      </c>
      <c r="C6" s="199"/>
      <c r="D6" s="199"/>
      <c r="E6" s="199"/>
      <c r="F6" s="199"/>
      <c r="G6" s="199"/>
      <c r="H6" s="199"/>
    </row>
    <row r="7" spans="2:13" ht="18" customHeight="1">
      <c r="B7" s="196" t="s">
        <v>1995</v>
      </c>
      <c r="C7" s="196"/>
      <c r="D7" s="196"/>
      <c r="E7" s="196"/>
      <c r="F7" s="196"/>
      <c r="G7" s="196"/>
      <c r="H7" s="196"/>
    </row>
    <row r="8" spans="2:13" ht="18" customHeight="1">
      <c r="B8" s="189" t="s">
        <v>275</v>
      </c>
      <c r="C8" s="189"/>
      <c r="D8" s="189"/>
      <c r="E8" s="189"/>
      <c r="F8" s="189"/>
      <c r="G8" s="189"/>
      <c r="H8" s="189"/>
    </row>
    <row r="9" spans="2:13" ht="15.6" customHeight="1">
      <c r="B9" s="181" t="s">
        <v>4</v>
      </c>
      <c r="C9" s="181"/>
      <c r="D9" s="181"/>
      <c r="E9" s="181"/>
      <c r="F9" s="181"/>
      <c r="G9" s="181"/>
      <c r="H9" s="181"/>
      <c r="M9" s="10"/>
    </row>
    <row r="11" spans="2:13" ht="11.45" customHeight="1">
      <c r="B11" s="210" t="s">
        <v>5</v>
      </c>
      <c r="C11" s="205" t="s">
        <v>312</v>
      </c>
      <c r="D11" s="206" t="s">
        <v>1965</v>
      </c>
      <c r="E11" s="205" t="s">
        <v>299</v>
      </c>
      <c r="F11" s="205" t="s">
        <v>297</v>
      </c>
      <c r="G11" s="205" t="s">
        <v>298</v>
      </c>
      <c r="H11" s="205" t="s">
        <v>270</v>
      </c>
    </row>
    <row r="12" spans="2:13" ht="2.4500000000000002" customHeight="1">
      <c r="B12" s="210"/>
      <c r="C12" s="205"/>
      <c r="D12" s="207"/>
      <c r="E12" s="205"/>
      <c r="F12" s="205"/>
      <c r="G12" s="205"/>
      <c r="H12" s="205"/>
    </row>
    <row r="13" spans="2:13" ht="6.6" customHeight="1">
      <c r="B13" s="210"/>
      <c r="C13" s="206"/>
      <c r="D13" s="207"/>
      <c r="E13" s="205"/>
      <c r="F13" s="205"/>
      <c r="G13" s="205"/>
      <c r="H13" s="205"/>
    </row>
    <row r="14" spans="2:13" ht="15.6" customHeight="1">
      <c r="B14" s="210"/>
      <c r="C14" s="103" t="s">
        <v>275</v>
      </c>
      <c r="D14" s="208"/>
      <c r="E14" s="205"/>
      <c r="F14" s="205"/>
      <c r="G14" s="205"/>
      <c r="H14" s="205"/>
    </row>
    <row r="15" spans="2:13" ht="13.15" customHeight="1">
      <c r="B15" s="210"/>
      <c r="C15" s="102">
        <v>1</v>
      </c>
      <c r="D15" s="102">
        <v>2</v>
      </c>
      <c r="E15" s="102">
        <v>3</v>
      </c>
      <c r="F15" s="102">
        <v>4</v>
      </c>
      <c r="G15" s="102">
        <v>5</v>
      </c>
      <c r="H15" s="102" t="s">
        <v>1966</v>
      </c>
    </row>
    <row r="16" spans="2:13">
      <c r="B16" s="78" t="s">
        <v>302</v>
      </c>
      <c r="C16" s="79">
        <f>C17</f>
        <v>1400.4293500000001</v>
      </c>
      <c r="D16" s="79">
        <f>D17</f>
        <v>1141.6902377899999</v>
      </c>
      <c r="E16" s="79">
        <f>E17</f>
        <v>782.83237975999975</v>
      </c>
      <c r="F16" s="80">
        <f>F17</f>
        <v>782.83237975999975</v>
      </c>
      <c r="G16" s="79">
        <f>G17</f>
        <v>0</v>
      </c>
      <c r="H16" s="81">
        <f>E16/$M$2</f>
        <v>9.8245814601120681E-5</v>
      </c>
      <c r="L16" s="109"/>
    </row>
    <row r="17" spans="2:12">
      <c r="B17" s="82" t="s">
        <v>95</v>
      </c>
      <c r="C17" s="88">
        <f>C18</f>
        <v>1400.4293500000001</v>
      </c>
      <c r="D17" s="88">
        <f>D18</f>
        <v>1141.6902377899999</v>
      </c>
      <c r="E17" s="88">
        <f>E18</f>
        <v>782.83237975999975</v>
      </c>
      <c r="F17" s="83">
        <f>F18</f>
        <v>782.83237975999975</v>
      </c>
      <c r="G17" s="83">
        <v>0</v>
      </c>
      <c r="H17" s="84">
        <f t="shared" ref="H17:H56" si="0">E17/$M$2</f>
        <v>9.8245814601120681E-5</v>
      </c>
    </row>
    <row r="18" spans="2:12">
      <c r="B18" s="85" t="s">
        <v>97</v>
      </c>
      <c r="C18" s="83">
        <v>1400.4293500000001</v>
      </c>
      <c r="D18" s="83">
        <v>1141.6902377899999</v>
      </c>
      <c r="E18" s="83">
        <v>782.83237975999975</v>
      </c>
      <c r="F18" s="83">
        <f>E18</f>
        <v>782.83237975999975</v>
      </c>
      <c r="G18" s="83">
        <v>0</v>
      </c>
      <c r="H18" s="86">
        <f t="shared" si="0"/>
        <v>9.8245814601120681E-5</v>
      </c>
    </row>
    <row r="19" spans="2:12">
      <c r="B19" s="78" t="s">
        <v>261</v>
      </c>
      <c r="C19" s="79">
        <f>C20+C23+C28+C30</f>
        <v>127066.27533399998</v>
      </c>
      <c r="D19" s="79">
        <f>D20+D23+D28+D30</f>
        <v>148212.7331671</v>
      </c>
      <c r="E19" s="79">
        <f>E20+E23+E28+E30</f>
        <v>107654.66627761001</v>
      </c>
      <c r="F19" s="79">
        <f>F20+F23+F28+F30</f>
        <v>22227.867415470002</v>
      </c>
      <c r="G19" s="79">
        <f>G20+G23+G28+G30</f>
        <v>85426.79886214</v>
      </c>
      <c r="H19" s="81">
        <f t="shared" si="0"/>
        <v>1.351070887908107E-2</v>
      </c>
      <c r="J19" s="87"/>
    </row>
    <row r="20" spans="2:12">
      <c r="B20" s="82" t="s">
        <v>107</v>
      </c>
      <c r="C20" s="88">
        <f>C22+C21</f>
        <v>534.07675300000005</v>
      </c>
      <c r="D20" s="88">
        <f>D22+D21</f>
        <v>418.20728651999997</v>
      </c>
      <c r="E20" s="88">
        <f>E22+E21</f>
        <v>107.14370528000001</v>
      </c>
      <c r="F20" s="88">
        <f>F22+F21</f>
        <v>107.14370528000001</v>
      </c>
      <c r="G20" s="88">
        <f>G22+G21</f>
        <v>0</v>
      </c>
      <c r="H20" s="84">
        <f t="shared" si="0"/>
        <v>1.344658304481884E-5</v>
      </c>
      <c r="J20" s="87"/>
    </row>
    <row r="21" spans="2:12">
      <c r="B21" s="85" t="s">
        <v>269</v>
      </c>
      <c r="C21" s="83">
        <v>252.44</v>
      </c>
      <c r="D21" s="83">
        <v>252.44</v>
      </c>
      <c r="E21" s="83">
        <v>0</v>
      </c>
      <c r="F21" s="83">
        <f>E21</f>
        <v>0</v>
      </c>
      <c r="G21" s="83">
        <v>0</v>
      </c>
      <c r="H21" s="84">
        <f t="shared" si="0"/>
        <v>0</v>
      </c>
      <c r="J21" s="89"/>
      <c r="L21" s="90"/>
    </row>
    <row r="22" spans="2:12">
      <c r="B22" s="85" t="s">
        <v>110</v>
      </c>
      <c r="C22" s="83">
        <v>281.636753</v>
      </c>
      <c r="D22" s="83">
        <v>165.76728651999997</v>
      </c>
      <c r="E22" s="83">
        <v>107.14370528000001</v>
      </c>
      <c r="F22" s="83">
        <f>E22</f>
        <v>107.14370528000001</v>
      </c>
      <c r="G22" s="83">
        <v>0</v>
      </c>
      <c r="H22" s="91">
        <f t="shared" si="0"/>
        <v>1.344658304481884E-5</v>
      </c>
      <c r="J22" s="92"/>
    </row>
    <row r="23" spans="2:12">
      <c r="B23" s="82" t="s">
        <v>114</v>
      </c>
      <c r="C23" s="88">
        <f>SUM(C24:C27)</f>
        <v>90444.999545999977</v>
      </c>
      <c r="D23" s="88">
        <f>SUM(D24:D27)</f>
        <v>109233.45426257999</v>
      </c>
      <c r="E23" s="88">
        <f>SUM(E24:E27)</f>
        <v>86121.527656480001</v>
      </c>
      <c r="F23" s="88">
        <f>SUM(F24:F27)</f>
        <v>1361.22152282</v>
      </c>
      <c r="G23" s="88">
        <f>SUM(G24:G27)</f>
        <v>84760.306133659993</v>
      </c>
      <c r="H23" s="93">
        <f t="shared" si="0"/>
        <v>1.0808290328892392E-2</v>
      </c>
    </row>
    <row r="24" spans="2:12">
      <c r="B24" s="85" t="s">
        <v>115</v>
      </c>
      <c r="C24" s="83">
        <v>670.85495600000002</v>
      </c>
      <c r="D24" s="83">
        <v>668.85853899999995</v>
      </c>
      <c r="E24" s="83">
        <v>389.15237011999994</v>
      </c>
      <c r="F24" s="83">
        <v>0</v>
      </c>
      <c r="G24" s="83">
        <f>E24</f>
        <v>389.15237011999994</v>
      </c>
      <c r="H24" s="91">
        <f t="shared" si="0"/>
        <v>4.8838796905817223E-5</v>
      </c>
    </row>
    <row r="25" spans="2:12">
      <c r="B25" s="85" t="s">
        <v>116</v>
      </c>
      <c r="C25" s="83">
        <v>84996.417663999993</v>
      </c>
      <c r="D25" s="83">
        <v>104982.55956213</v>
      </c>
      <c r="E25" s="83">
        <v>84371.153763539987</v>
      </c>
      <c r="F25" s="83">
        <v>0</v>
      </c>
      <c r="G25" s="83">
        <f>E25</f>
        <v>84371.153763539987</v>
      </c>
      <c r="H25" s="91">
        <f t="shared" si="0"/>
        <v>1.0588617620641429E-2</v>
      </c>
      <c r="J25" s="94"/>
    </row>
    <row r="26" spans="2:12">
      <c r="B26" s="85" t="s">
        <v>117</v>
      </c>
      <c r="C26" s="83">
        <v>51.500000999999997</v>
      </c>
      <c r="D26" s="83">
        <v>50.459600999999999</v>
      </c>
      <c r="E26" s="83">
        <v>23.459613299999997</v>
      </c>
      <c r="F26" s="83">
        <f>E26</f>
        <v>23.459613299999997</v>
      </c>
      <c r="G26" s="83">
        <v>0</v>
      </c>
      <c r="H26" s="91">
        <f t="shared" si="0"/>
        <v>2.9441919860192696E-6</v>
      </c>
    </row>
    <row r="27" spans="2:12">
      <c r="B27" s="85" t="s">
        <v>118</v>
      </c>
      <c r="C27" s="83">
        <v>4726.2269249999999</v>
      </c>
      <c r="D27" s="83">
        <v>3531.5765604499998</v>
      </c>
      <c r="E27" s="83">
        <v>1337.76190952</v>
      </c>
      <c r="F27" s="83">
        <f>E27</f>
        <v>1337.76190952</v>
      </c>
      <c r="G27" s="83">
        <v>0</v>
      </c>
      <c r="H27" s="91">
        <f t="shared" si="0"/>
        <v>1.6788971935912601E-4</v>
      </c>
    </row>
    <row r="28" spans="2:12">
      <c r="B28" s="82" t="s">
        <v>119</v>
      </c>
      <c r="C28" s="88">
        <f>C29</f>
        <v>868.70703800000001</v>
      </c>
      <c r="D28" s="88">
        <f>D29</f>
        <v>947.42248700000005</v>
      </c>
      <c r="E28" s="88">
        <f>E29</f>
        <v>666.49272847999998</v>
      </c>
      <c r="F28" s="88">
        <f>F29</f>
        <v>0</v>
      </c>
      <c r="G28" s="88">
        <f>G29</f>
        <v>666.49272847999998</v>
      </c>
      <c r="H28" s="93">
        <f t="shared" si="0"/>
        <v>8.3645136210788826E-5</v>
      </c>
    </row>
    <row r="29" spans="2:12">
      <c r="B29" s="85" t="s">
        <v>120</v>
      </c>
      <c r="C29" s="83">
        <v>868.70703800000001</v>
      </c>
      <c r="D29" s="83">
        <v>947.42248700000005</v>
      </c>
      <c r="E29" s="83">
        <v>666.49272847999998</v>
      </c>
      <c r="F29" s="83">
        <v>0</v>
      </c>
      <c r="G29" s="83">
        <f>E29</f>
        <v>666.49272847999998</v>
      </c>
      <c r="H29" s="91">
        <f t="shared" si="0"/>
        <v>8.3645136210788826E-5</v>
      </c>
    </row>
    <row r="30" spans="2:12">
      <c r="B30" s="82" t="s">
        <v>121</v>
      </c>
      <c r="C30" s="88">
        <f>C31</f>
        <v>35218.491996999997</v>
      </c>
      <c r="D30" s="88">
        <f>D31</f>
        <v>37613.649130999998</v>
      </c>
      <c r="E30" s="88">
        <f>E31</f>
        <v>20759.502187370003</v>
      </c>
      <c r="F30" s="88">
        <f>F31</f>
        <v>20759.502187370003</v>
      </c>
      <c r="G30" s="88">
        <f>G31</f>
        <v>0</v>
      </c>
      <c r="H30" s="93">
        <f t="shared" si="0"/>
        <v>2.6053268309330687E-3</v>
      </c>
    </row>
    <row r="31" spans="2:12">
      <c r="B31" s="85" t="s">
        <v>124</v>
      </c>
      <c r="C31" s="83">
        <v>35218.491996999997</v>
      </c>
      <c r="D31" s="83">
        <v>37613.649130999998</v>
      </c>
      <c r="E31" s="83">
        <v>20759.502187370003</v>
      </c>
      <c r="F31" s="83">
        <f>E31</f>
        <v>20759.502187370003</v>
      </c>
      <c r="G31" s="83">
        <v>0</v>
      </c>
      <c r="H31" s="86">
        <f t="shared" si="0"/>
        <v>2.6053268309330687E-3</v>
      </c>
    </row>
    <row r="32" spans="2:12">
      <c r="B32" s="78" t="s">
        <v>268</v>
      </c>
      <c r="C32" s="79">
        <f>C33+C36+C47</f>
        <v>13678.780962000001</v>
      </c>
      <c r="D32" s="79">
        <f>D33+D36+D47</f>
        <v>13783.891653769999</v>
      </c>
      <c r="E32" s="79">
        <f>E33+E36+E47</f>
        <v>8176.3517476100005</v>
      </c>
      <c r="F32" s="79">
        <f>F33+F36+F47</f>
        <v>8099.0654786900004</v>
      </c>
      <c r="G32" s="79">
        <f>G33+G36+G47</f>
        <v>77.286268919999983</v>
      </c>
      <c r="H32" s="81">
        <f t="shared" si="0"/>
        <v>1.0261358097572741E-3</v>
      </c>
    </row>
    <row r="33" spans="2:8">
      <c r="B33" s="82" t="s">
        <v>133</v>
      </c>
      <c r="C33" s="88">
        <f>C34+C35</f>
        <v>314.56412499999999</v>
      </c>
      <c r="D33" s="88">
        <f>D34+D35</f>
        <v>292.59977900000001</v>
      </c>
      <c r="E33" s="88">
        <f>E34+E35</f>
        <v>185.01201889000001</v>
      </c>
      <c r="F33" s="88">
        <f>F34+F35</f>
        <v>185.01201889000001</v>
      </c>
      <c r="G33" s="88">
        <f>G34+G35</f>
        <v>0</v>
      </c>
      <c r="H33" s="84">
        <f t="shared" si="0"/>
        <v>2.3219091310988653E-5</v>
      </c>
    </row>
    <row r="34" spans="2:8">
      <c r="B34" s="85" t="s">
        <v>134</v>
      </c>
      <c r="C34" s="83">
        <v>225.042</v>
      </c>
      <c r="D34" s="83">
        <v>149.042</v>
      </c>
      <c r="E34" s="83">
        <v>120.37550294</v>
      </c>
      <c r="F34" s="83">
        <f>E34</f>
        <v>120.37550294</v>
      </c>
      <c r="G34" s="83">
        <v>0</v>
      </c>
      <c r="H34" s="86">
        <f t="shared" si="0"/>
        <v>1.5107179582921219E-5</v>
      </c>
    </row>
    <row r="35" spans="2:8">
      <c r="B35" s="85" t="s">
        <v>136</v>
      </c>
      <c r="C35" s="83">
        <v>89.522125000000003</v>
      </c>
      <c r="D35" s="83">
        <v>143.55777900000001</v>
      </c>
      <c r="E35" s="83">
        <v>64.636515950000003</v>
      </c>
      <c r="F35" s="83">
        <f>E35</f>
        <v>64.636515950000003</v>
      </c>
      <c r="G35" s="83">
        <v>0</v>
      </c>
      <c r="H35" s="86">
        <f t="shared" si="0"/>
        <v>8.1119117280674335E-6</v>
      </c>
    </row>
    <row r="36" spans="2:8">
      <c r="B36" s="82" t="s">
        <v>137</v>
      </c>
      <c r="C36" s="88">
        <f>SUM(C37:C46)</f>
        <v>8015.2290570000005</v>
      </c>
      <c r="D36" s="88">
        <f>SUM(D37:D46)</f>
        <v>8532.2951104199983</v>
      </c>
      <c r="E36" s="88">
        <f>SUM(E37:E46)</f>
        <v>5228.5364740700006</v>
      </c>
      <c r="F36" s="88">
        <f>SUM(F37:F46)</f>
        <v>5151.2502051500005</v>
      </c>
      <c r="G36" s="88">
        <f>SUM(G37:G46)</f>
        <v>77.286268919999983</v>
      </c>
      <c r="H36" s="84">
        <f t="shared" si="0"/>
        <v>6.5618367143188781E-4</v>
      </c>
    </row>
    <row r="37" spans="2:8">
      <c r="B37" s="85" t="s">
        <v>138</v>
      </c>
      <c r="C37" s="83">
        <v>1130.0497190000001</v>
      </c>
      <c r="D37" s="83">
        <v>916.56446253999991</v>
      </c>
      <c r="E37" s="83">
        <v>133.90700632000002</v>
      </c>
      <c r="F37" s="83">
        <f>E37</f>
        <v>133.90700632000002</v>
      </c>
      <c r="G37" s="83">
        <v>0</v>
      </c>
      <c r="H37" s="86">
        <f t="shared" si="0"/>
        <v>1.6805389323240712E-5</v>
      </c>
    </row>
    <row r="38" spans="2:8">
      <c r="B38" s="85" t="s">
        <v>139</v>
      </c>
      <c r="C38" s="83">
        <v>320.09149500000001</v>
      </c>
      <c r="D38" s="83">
        <v>277.78220599999997</v>
      </c>
      <c r="E38" s="83">
        <v>141.74700257999999</v>
      </c>
      <c r="F38" s="83">
        <f>E38</f>
        <v>141.74700257999999</v>
      </c>
      <c r="G38" s="83">
        <v>0</v>
      </c>
      <c r="H38" s="91">
        <f t="shared" si="0"/>
        <v>1.7789312368515841E-5</v>
      </c>
    </row>
    <row r="39" spans="2:8">
      <c r="B39" s="85" t="s">
        <v>141</v>
      </c>
      <c r="C39" s="83">
        <v>8.4097159999999995</v>
      </c>
      <c r="D39" s="83">
        <v>24.79617146</v>
      </c>
      <c r="E39" s="83">
        <v>10.267395070000001</v>
      </c>
      <c r="F39" s="83">
        <f>E39</f>
        <v>10.267395070000001</v>
      </c>
      <c r="G39" s="83">
        <v>0</v>
      </c>
      <c r="H39" s="91">
        <f t="shared" si="0"/>
        <v>1.2885626841252224E-6</v>
      </c>
    </row>
    <row r="40" spans="2:8">
      <c r="B40" s="85" t="s">
        <v>143</v>
      </c>
      <c r="C40" s="83">
        <v>1338.1688340000001</v>
      </c>
      <c r="D40" s="83">
        <v>1098.761072</v>
      </c>
      <c r="E40" s="83">
        <v>756.68473622999988</v>
      </c>
      <c r="F40" s="83">
        <f t="shared" ref="F40:F43" si="1">E40</f>
        <v>756.68473622999988</v>
      </c>
      <c r="G40" s="83">
        <v>0</v>
      </c>
      <c r="H40" s="91">
        <f t="shared" si="0"/>
        <v>9.4964273616201115E-5</v>
      </c>
    </row>
    <row r="41" spans="2:8">
      <c r="B41" s="85" t="s">
        <v>144</v>
      </c>
      <c r="C41" s="83">
        <v>2031.4511130000001</v>
      </c>
      <c r="D41" s="83">
        <v>1998.2338560000001</v>
      </c>
      <c r="E41" s="83">
        <v>1332.86751658</v>
      </c>
      <c r="F41" s="83">
        <f t="shared" si="1"/>
        <v>1332.86751658</v>
      </c>
      <c r="G41" s="83">
        <v>0</v>
      </c>
      <c r="H41" s="91">
        <f t="shared" si="0"/>
        <v>1.6727547085101536E-4</v>
      </c>
    </row>
    <row r="42" spans="2:8">
      <c r="B42" s="85" t="s">
        <v>145</v>
      </c>
      <c r="C42" s="83">
        <v>101.411794</v>
      </c>
      <c r="D42" s="83">
        <v>106.411794</v>
      </c>
      <c r="E42" s="83">
        <v>72.611078280000001</v>
      </c>
      <c r="F42" s="83">
        <f t="shared" si="1"/>
        <v>72.611078280000001</v>
      </c>
      <c r="G42" s="83">
        <v>0</v>
      </c>
      <c r="H42" s="91">
        <f t="shared" si="0"/>
        <v>9.1127228754531034E-6</v>
      </c>
    </row>
    <row r="43" spans="2:8">
      <c r="B43" s="85" t="s">
        <v>146</v>
      </c>
      <c r="C43" s="83">
        <v>1</v>
      </c>
      <c r="D43" s="83">
        <v>1</v>
      </c>
      <c r="E43" s="83">
        <v>0.59673443000000004</v>
      </c>
      <c r="F43" s="83">
        <f t="shared" si="1"/>
        <v>0.59673443000000004</v>
      </c>
      <c r="G43" s="83">
        <v>0</v>
      </c>
      <c r="H43" s="91">
        <f t="shared" si="0"/>
        <v>7.4890438479127752E-8</v>
      </c>
    </row>
    <row r="44" spans="2:8">
      <c r="B44" s="85" t="s">
        <v>254</v>
      </c>
      <c r="C44" s="83">
        <v>30.547778999999998</v>
      </c>
      <c r="D44" s="83">
        <v>104.133709</v>
      </c>
      <c r="E44" s="83">
        <v>77.286268919999983</v>
      </c>
      <c r="F44" s="83">
        <v>0</v>
      </c>
      <c r="G44" s="83">
        <f>E44</f>
        <v>77.286268919999983</v>
      </c>
      <c r="H44" s="91">
        <f t="shared" si="0"/>
        <v>9.6994613966460449E-6</v>
      </c>
    </row>
    <row r="45" spans="2:8">
      <c r="B45" s="85" t="s">
        <v>316</v>
      </c>
      <c r="C45" s="83">
        <v>12</v>
      </c>
      <c r="D45" s="83">
        <v>13.9824</v>
      </c>
      <c r="E45" s="83">
        <v>13.91889559</v>
      </c>
      <c r="F45" s="83">
        <f>E45</f>
        <v>13.91889559</v>
      </c>
      <c r="G45" s="83">
        <v>0</v>
      </c>
      <c r="H45" s="91">
        <f t="shared" si="0"/>
        <v>1.7468276363411735E-6</v>
      </c>
    </row>
    <row r="46" spans="2:8">
      <c r="B46" s="85" t="s">
        <v>147</v>
      </c>
      <c r="C46" s="83">
        <v>3042.0986069999999</v>
      </c>
      <c r="D46" s="83">
        <v>3990.6294394199999</v>
      </c>
      <c r="E46" s="83">
        <v>2688.6498400700002</v>
      </c>
      <c r="F46" s="83">
        <f>E46</f>
        <v>2688.6498400700002</v>
      </c>
      <c r="G46" s="83">
        <v>0</v>
      </c>
      <c r="H46" s="91">
        <f t="shared" si="0"/>
        <v>3.374267602418701E-4</v>
      </c>
    </row>
    <row r="47" spans="2:8">
      <c r="B47" s="82" t="s">
        <v>148</v>
      </c>
      <c r="C47" s="88">
        <f>SUM(C48:C55)</f>
        <v>5348.9877800000004</v>
      </c>
      <c r="D47" s="88">
        <f>SUM(D48:D55)</f>
        <v>4958.9967643499995</v>
      </c>
      <c r="E47" s="88">
        <f>SUM(E48:E55)</f>
        <v>2762.8032546499999</v>
      </c>
      <c r="F47" s="88">
        <f>SUM(F48:F55)</f>
        <v>2762.8032546499999</v>
      </c>
      <c r="G47" s="88">
        <f>SUM(G48:G55)</f>
        <v>0</v>
      </c>
      <c r="H47" s="93">
        <f t="shared" si="0"/>
        <v>3.4673304701439753E-4</v>
      </c>
    </row>
    <row r="48" spans="2:8">
      <c r="B48" s="85" t="s">
        <v>149</v>
      </c>
      <c r="C48" s="83">
        <v>260.17793799999998</v>
      </c>
      <c r="D48" s="83">
        <v>305.290775</v>
      </c>
      <c r="E48" s="83">
        <v>203.21954885</v>
      </c>
      <c r="F48" s="83">
        <f>E48</f>
        <v>203.21954885</v>
      </c>
      <c r="G48" s="83">
        <v>0</v>
      </c>
      <c r="H48" s="91">
        <f t="shared" si="0"/>
        <v>2.5504144483345832E-5</v>
      </c>
    </row>
    <row r="49" spans="2:9">
      <c r="B49" s="85" t="s">
        <v>150</v>
      </c>
      <c r="C49" s="83">
        <v>5.5485429999999996</v>
      </c>
      <c r="D49" s="83">
        <v>5.4519617400000007</v>
      </c>
      <c r="E49" s="83">
        <v>4.0945003599999996</v>
      </c>
      <c r="F49" s="83">
        <f t="shared" ref="F49:F55" si="2">E49</f>
        <v>4.0945003599999996</v>
      </c>
      <c r="G49" s="83">
        <v>0</v>
      </c>
      <c r="H49" s="91">
        <f t="shared" si="0"/>
        <v>5.1386163073135631E-7</v>
      </c>
    </row>
    <row r="50" spans="2:9">
      <c r="B50" s="85" t="s">
        <v>151</v>
      </c>
      <c r="C50" s="83">
        <v>153.29686799999999</v>
      </c>
      <c r="D50" s="83">
        <v>140.845022</v>
      </c>
      <c r="E50" s="83">
        <v>81.906845930000003</v>
      </c>
      <c r="F50" s="83">
        <f t="shared" si="2"/>
        <v>81.906845930000003</v>
      </c>
      <c r="G50" s="83">
        <v>0</v>
      </c>
      <c r="H50" s="86">
        <f t="shared" si="0"/>
        <v>1.0279345882790877E-5</v>
      </c>
    </row>
    <row r="51" spans="2:9">
      <c r="B51" s="85" t="s">
        <v>152</v>
      </c>
      <c r="C51" s="83">
        <v>17.3</v>
      </c>
      <c r="D51" s="83">
        <v>17.100000000000001</v>
      </c>
      <c r="E51" s="83">
        <v>3.2827531599999995</v>
      </c>
      <c r="F51" s="83">
        <f t="shared" si="2"/>
        <v>3.2827531599999995</v>
      </c>
      <c r="G51" s="83">
        <v>0</v>
      </c>
      <c r="H51" s="86">
        <f t="shared" si="0"/>
        <v>4.1198699322769455E-7</v>
      </c>
    </row>
    <row r="52" spans="2:9">
      <c r="B52" s="85" t="s">
        <v>255</v>
      </c>
      <c r="C52" s="83">
        <v>4740.9021789999997</v>
      </c>
      <c r="D52" s="83">
        <v>3658.2703853500002</v>
      </c>
      <c r="E52" s="83">
        <v>1965.0272117599998</v>
      </c>
      <c r="F52" s="83">
        <f t="shared" si="2"/>
        <v>1965.0272117599998</v>
      </c>
      <c r="G52" s="83">
        <v>0</v>
      </c>
      <c r="H52" s="86">
        <f t="shared" si="0"/>
        <v>2.4661179599126567E-4</v>
      </c>
    </row>
    <row r="53" spans="2:9">
      <c r="B53" s="85" t="s">
        <v>256</v>
      </c>
      <c r="C53" s="83">
        <v>6.0446759999999999</v>
      </c>
      <c r="D53" s="83">
        <v>585.39354200000002</v>
      </c>
      <c r="E53" s="83">
        <v>380.21572478000002</v>
      </c>
      <c r="F53" s="83">
        <f t="shared" si="2"/>
        <v>380.21572478000002</v>
      </c>
      <c r="G53" s="83">
        <v>0</v>
      </c>
      <c r="H53" s="86">
        <f t="shared" si="0"/>
        <v>4.771724390937784E-5</v>
      </c>
    </row>
    <row r="54" spans="2:9">
      <c r="B54" s="85" t="s">
        <v>153</v>
      </c>
      <c r="C54" s="83">
        <v>6.5530090000000003</v>
      </c>
      <c r="D54" s="83">
        <v>4.91725368</v>
      </c>
      <c r="E54" s="83">
        <v>3.4456398699999995</v>
      </c>
      <c r="F54" s="83">
        <f t="shared" si="2"/>
        <v>3.4456398699999995</v>
      </c>
      <c r="G54" s="83">
        <v>0</v>
      </c>
      <c r="H54" s="86">
        <f t="shared" si="0"/>
        <v>4.3242934835428331E-7</v>
      </c>
    </row>
    <row r="55" spans="2:9">
      <c r="B55" s="85" t="s">
        <v>154</v>
      </c>
      <c r="C55" s="83">
        <v>159.16456700000001</v>
      </c>
      <c r="D55" s="83">
        <v>241.72782458</v>
      </c>
      <c r="E55" s="83">
        <v>121.61102993999999</v>
      </c>
      <c r="F55" s="83">
        <f t="shared" si="2"/>
        <v>121.61102993999999</v>
      </c>
      <c r="G55" s="83">
        <v>0</v>
      </c>
      <c r="H55" s="86">
        <f t="shared" si="0"/>
        <v>1.5262238775304003E-5</v>
      </c>
    </row>
    <row r="56" spans="2:9">
      <c r="B56" s="95" t="s">
        <v>240</v>
      </c>
      <c r="C56" s="96">
        <f>C16+C19+C32</f>
        <v>142145.48564599999</v>
      </c>
      <c r="D56" s="96">
        <f>D16+D19+D32</f>
        <v>163138.31505865999</v>
      </c>
      <c r="E56" s="96">
        <f>E16+E19+E32</f>
        <v>116613.85040498001</v>
      </c>
      <c r="F56" s="96">
        <f>F16+F19+F32</f>
        <v>31109.765273920002</v>
      </c>
      <c r="G56" s="96">
        <f>G16+G19+G32</f>
        <v>85504.085131059997</v>
      </c>
      <c r="H56" s="97">
        <f t="shared" si="0"/>
        <v>1.4635090503439464E-2</v>
      </c>
    </row>
    <row r="57" spans="2:9" s="145" customFormat="1">
      <c r="B57" s="25" t="s">
        <v>308</v>
      </c>
      <c r="C57" s="146"/>
      <c r="D57" s="146"/>
      <c r="E57" s="146"/>
      <c r="F57" s="146"/>
      <c r="G57" s="146"/>
      <c r="H57" s="147"/>
    </row>
    <row r="58" spans="2:9">
      <c r="B58" s="137" t="s">
        <v>301</v>
      </c>
      <c r="C58" s="148"/>
      <c r="D58" s="148"/>
      <c r="E58" s="148"/>
      <c r="F58" s="148"/>
      <c r="G58" s="145"/>
      <c r="H58" s="145"/>
      <c r="I58" s="145"/>
    </row>
    <row r="59" spans="2:9" ht="24" customHeight="1">
      <c r="B59" s="209" t="s">
        <v>1997</v>
      </c>
      <c r="C59" s="209"/>
      <c r="D59" s="209"/>
      <c r="E59" s="209"/>
      <c r="F59" s="149"/>
      <c r="G59" s="145"/>
      <c r="H59" s="145"/>
      <c r="I59" s="145"/>
    </row>
    <row r="60" spans="2:9" ht="15.75" customHeight="1">
      <c r="B60" s="187" t="s">
        <v>1963</v>
      </c>
      <c r="C60" s="187"/>
      <c r="D60" s="187"/>
      <c r="E60" s="187"/>
      <c r="F60" s="187"/>
      <c r="G60" s="187"/>
      <c r="H60" s="145"/>
      <c r="I60" s="145"/>
    </row>
    <row r="61" spans="2:9" ht="27.75" customHeight="1">
      <c r="B61" s="187" t="s">
        <v>1964</v>
      </c>
      <c r="C61" s="187"/>
      <c r="D61" s="187"/>
      <c r="E61" s="187"/>
      <c r="F61" s="164"/>
      <c r="G61" s="164"/>
      <c r="H61" s="164"/>
      <c r="I61" s="145"/>
    </row>
    <row r="62" spans="2:9">
      <c r="B62" s="27" t="s">
        <v>310</v>
      </c>
      <c r="C62" s="24"/>
      <c r="D62" s="24"/>
      <c r="E62" s="24"/>
      <c r="F62" s="24"/>
    </row>
    <row r="63" spans="2:9">
      <c r="H63" s="87"/>
      <c r="I63" s="87"/>
    </row>
    <row r="65" spans="8:8">
      <c r="H65" s="87"/>
    </row>
    <row r="66" spans="8:8">
      <c r="H66" s="87"/>
    </row>
    <row r="67" spans="8:8">
      <c r="H67" s="87"/>
    </row>
    <row r="68" spans="8:8">
      <c r="H68" s="98"/>
    </row>
    <row r="69" spans="8:8">
      <c r="H69" s="98"/>
    </row>
    <row r="73" spans="8:8">
      <c r="H73" s="87"/>
    </row>
  </sheetData>
  <mergeCells count="18">
    <mergeCell ref="G11:G14"/>
    <mergeCell ref="H11:H14"/>
    <mergeCell ref="B61:E61"/>
    <mergeCell ref="D11:D14"/>
    <mergeCell ref="B7:H7"/>
    <mergeCell ref="B59:E59"/>
    <mergeCell ref="B60:G60"/>
    <mergeCell ref="B8:H8"/>
    <mergeCell ref="B9:H9"/>
    <mergeCell ref="B11:B15"/>
    <mergeCell ref="C11:C13"/>
    <mergeCell ref="E11:E14"/>
    <mergeCell ref="F11:F14"/>
    <mergeCell ref="B1:H1"/>
    <mergeCell ref="B2:H2"/>
    <mergeCell ref="B3:H3"/>
    <mergeCell ref="B5:H5"/>
    <mergeCell ref="B6:H6"/>
  </mergeCells>
  <phoneticPr fontId="42" type="noConversion"/>
  <pageMargins left="0.7" right="0.7" top="0.75" bottom="0.75" header="0.3" footer="0.3"/>
  <ignoredErrors>
    <ignoredError sqref="F47 F36 G29"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XFA1820"/>
  <sheetViews>
    <sheetView showGridLines="0" workbookViewId="0">
      <selection activeCell="F12" sqref="F12:F13"/>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6" s="150" customFormat="1" ht="27.75">
      <c r="A1" s="211" t="s">
        <v>1967</v>
      </c>
      <c r="B1" s="211"/>
      <c r="C1" s="211"/>
      <c r="D1" s="211"/>
      <c r="E1" s="211"/>
      <c r="F1" s="211"/>
    </row>
    <row r="2" spans="1:6" s="150" customFormat="1" ht="20.25">
      <c r="A2" s="212" t="s">
        <v>0</v>
      </c>
      <c r="B2" s="212"/>
      <c r="C2" s="212"/>
      <c r="D2" s="212"/>
      <c r="E2" s="212"/>
      <c r="F2" s="212"/>
    </row>
    <row r="3" spans="1:6" s="150" customFormat="1">
      <c r="A3" s="213" t="s">
        <v>1</v>
      </c>
      <c r="B3" s="213"/>
      <c r="C3" s="213"/>
      <c r="D3" s="213"/>
      <c r="E3" s="213"/>
      <c r="F3" s="213"/>
    </row>
    <row r="4" spans="1:6" s="150" customFormat="1">
      <c r="A4" s="104"/>
      <c r="B4" s="104"/>
      <c r="C4" s="104"/>
      <c r="D4" s="104"/>
      <c r="E4" s="104"/>
      <c r="F4" s="104"/>
    </row>
    <row r="5" spans="1:6" s="150" customFormat="1" ht="18.75">
      <c r="A5" s="214" t="s">
        <v>22</v>
      </c>
      <c r="B5" s="214"/>
      <c r="C5" s="214"/>
      <c r="D5" s="214"/>
      <c r="E5" s="214"/>
      <c r="F5" s="214"/>
    </row>
    <row r="6" spans="1:6" s="150" customFormat="1" ht="18.75">
      <c r="A6" s="215" t="s">
        <v>321</v>
      </c>
      <c r="B6" s="215"/>
      <c r="C6" s="215"/>
      <c r="D6" s="215"/>
      <c r="E6" s="215"/>
      <c r="F6" s="215"/>
    </row>
    <row r="7" spans="1:6" s="150" customFormat="1" ht="18.75">
      <c r="A7" s="216" t="s">
        <v>1995</v>
      </c>
      <c r="B7" s="216"/>
      <c r="C7" s="216"/>
      <c r="D7" s="216"/>
      <c r="E7" s="216"/>
      <c r="F7" s="216"/>
    </row>
    <row r="8" spans="1:6" s="150" customFormat="1" ht="18.75">
      <c r="A8" s="189" t="s">
        <v>275</v>
      </c>
      <c r="B8" s="189"/>
      <c r="C8" s="189"/>
      <c r="D8" s="189"/>
      <c r="E8" s="189"/>
      <c r="F8" s="189"/>
    </row>
    <row r="9" spans="1:6" s="150" customFormat="1" ht="15.75">
      <c r="A9" s="217" t="s">
        <v>4</v>
      </c>
      <c r="B9" s="217"/>
      <c r="C9" s="217"/>
      <c r="D9" s="217"/>
      <c r="E9" s="217"/>
      <c r="F9" s="217"/>
    </row>
    <row r="10" spans="1:6" s="150" customFormat="1">
      <c r="A10" s="104"/>
      <c r="B10" s="104"/>
      <c r="C10" s="104"/>
      <c r="D10" s="104"/>
      <c r="E10" s="104"/>
      <c r="F10" s="104"/>
    </row>
    <row r="12" spans="1:6">
      <c r="C12" s="218" t="s">
        <v>5</v>
      </c>
      <c r="D12" s="99" t="s">
        <v>312</v>
      </c>
      <c r="E12" s="219" t="s">
        <v>1962</v>
      </c>
      <c r="F12" s="219" t="s">
        <v>299</v>
      </c>
    </row>
    <row r="13" spans="1:6">
      <c r="C13" s="218"/>
      <c r="D13" s="105" t="s">
        <v>275</v>
      </c>
      <c r="E13" s="219"/>
      <c r="F13" s="219"/>
    </row>
    <row r="14" spans="1:6">
      <c r="C14" s="113" t="s">
        <v>239</v>
      </c>
      <c r="D14" s="113">
        <v>79003383385</v>
      </c>
      <c r="E14" s="113">
        <v>98386328681.860077</v>
      </c>
      <c r="F14" s="113">
        <v>63769055117.930016</v>
      </c>
    </row>
    <row r="15" spans="1:6">
      <c r="C15" s="68" t="s">
        <v>322</v>
      </c>
      <c r="D15" s="170">
        <v>6834958632</v>
      </c>
      <c r="E15" s="170">
        <v>10758552934.57</v>
      </c>
      <c r="F15" s="170">
        <v>7925856221.9799995</v>
      </c>
    </row>
    <row r="16" spans="1:6">
      <c r="C16" s="112" t="s">
        <v>323</v>
      </c>
      <c r="D16" s="154">
        <v>4863809031</v>
      </c>
      <c r="E16" s="154">
        <v>8144294259.8400002</v>
      </c>
      <c r="F16" s="154">
        <v>6284666493.8199978</v>
      </c>
    </row>
    <row r="17" spans="3:6">
      <c r="C17" s="60" t="s">
        <v>362</v>
      </c>
      <c r="D17" s="154">
        <v>241517712</v>
      </c>
      <c r="E17" s="154">
        <v>241517712</v>
      </c>
      <c r="F17" s="154">
        <v>241517712</v>
      </c>
    </row>
    <row r="18" spans="3:6">
      <c r="C18" s="60" t="s">
        <v>363</v>
      </c>
      <c r="D18" s="154">
        <v>700000000</v>
      </c>
      <c r="E18" s="154">
        <v>292192632</v>
      </c>
      <c r="F18" s="154">
        <v>253433921.5</v>
      </c>
    </row>
    <row r="19" spans="3:6">
      <c r="C19" s="60" t="s">
        <v>364</v>
      </c>
      <c r="D19" s="154">
        <v>12373947</v>
      </c>
      <c r="E19" s="154">
        <v>12299158.02</v>
      </c>
      <c r="F19" s="154">
        <v>0</v>
      </c>
    </row>
    <row r="20" spans="3:6">
      <c r="C20" s="60" t="s">
        <v>365</v>
      </c>
      <c r="D20" s="154">
        <v>24586631</v>
      </c>
      <c r="E20" s="154">
        <v>1808300</v>
      </c>
      <c r="F20" s="154">
        <v>0</v>
      </c>
    </row>
    <row r="21" spans="3:6">
      <c r="C21" s="60" t="s">
        <v>1898</v>
      </c>
      <c r="D21" s="154">
        <v>0</v>
      </c>
      <c r="E21" s="154">
        <v>45275189</v>
      </c>
      <c r="F21" s="154">
        <v>22540501.489999998</v>
      </c>
    </row>
    <row r="22" spans="3:6">
      <c r="C22" s="60" t="s">
        <v>366</v>
      </c>
      <c r="D22" s="154">
        <v>300000000</v>
      </c>
      <c r="E22" s="154">
        <v>110000000</v>
      </c>
      <c r="F22" s="154">
        <v>0</v>
      </c>
    </row>
    <row r="23" spans="3:6">
      <c r="C23" s="60" t="s">
        <v>367</v>
      </c>
      <c r="D23" s="154">
        <v>20000000</v>
      </c>
      <c r="E23" s="154">
        <v>51697805</v>
      </c>
      <c r="F23" s="154">
        <v>40120401.399999999</v>
      </c>
    </row>
    <row r="24" spans="3:6">
      <c r="C24" s="60" t="s">
        <v>368</v>
      </c>
      <c r="D24" s="154">
        <v>662449960</v>
      </c>
      <c r="E24" s="154">
        <v>128027414.52</v>
      </c>
      <c r="F24" s="154">
        <v>70862921.810000002</v>
      </c>
    </row>
    <row r="25" spans="3:6">
      <c r="C25" s="60" t="s">
        <v>369</v>
      </c>
      <c r="D25" s="154">
        <v>34295224</v>
      </c>
      <c r="E25" s="154">
        <v>15000000</v>
      </c>
      <c r="F25" s="154">
        <v>15000000</v>
      </c>
    </row>
    <row r="26" spans="3:6">
      <c r="C26" s="60" t="s">
        <v>370</v>
      </c>
      <c r="D26" s="154">
        <v>0</v>
      </c>
      <c r="E26" s="154">
        <v>13097168.460000001</v>
      </c>
      <c r="F26" s="154">
        <v>5123514.55</v>
      </c>
    </row>
    <row r="27" spans="3:6">
      <c r="C27" s="60" t="s">
        <v>371</v>
      </c>
      <c r="D27" s="154">
        <v>0</v>
      </c>
      <c r="E27" s="154">
        <v>11715699.15</v>
      </c>
      <c r="F27" s="154">
        <v>0</v>
      </c>
    </row>
    <row r="28" spans="3:6">
      <c r="C28" s="60" t="s">
        <v>372</v>
      </c>
      <c r="D28" s="154">
        <v>7273652</v>
      </c>
      <c r="E28" s="154">
        <v>7273651.5999999996</v>
      </c>
      <c r="F28" s="154">
        <v>0</v>
      </c>
    </row>
    <row r="29" spans="3:6">
      <c r="C29" s="60" t="s">
        <v>373</v>
      </c>
      <c r="D29" s="154">
        <v>100000000</v>
      </c>
      <c r="E29" s="154">
        <v>226165691</v>
      </c>
      <c r="F29" s="154">
        <v>225398271.81</v>
      </c>
    </row>
    <row r="30" spans="3:6">
      <c r="C30" s="60" t="s">
        <v>374</v>
      </c>
      <c r="D30" s="154">
        <v>1235409</v>
      </c>
      <c r="E30" s="154">
        <v>3650540</v>
      </c>
      <c r="F30" s="154">
        <v>0</v>
      </c>
    </row>
    <row r="31" spans="3:6">
      <c r="C31" s="60" t="s">
        <v>375</v>
      </c>
      <c r="D31" s="154">
        <v>8415087</v>
      </c>
      <c r="E31" s="154">
        <v>7769083</v>
      </c>
      <c r="F31" s="154">
        <v>0</v>
      </c>
    </row>
    <row r="32" spans="3:6">
      <c r="C32" s="60" t="s">
        <v>376</v>
      </c>
      <c r="D32" s="154">
        <v>0</v>
      </c>
      <c r="E32" s="154">
        <v>14936741.26</v>
      </c>
      <c r="F32" s="154">
        <v>0</v>
      </c>
    </row>
    <row r="33" spans="3:6">
      <c r="C33" s="60" t="s">
        <v>377</v>
      </c>
      <c r="D33" s="154">
        <v>6705517</v>
      </c>
      <c r="E33" s="154">
        <v>7848000</v>
      </c>
      <c r="F33" s="154">
        <v>0</v>
      </c>
    </row>
    <row r="34" spans="3:6">
      <c r="C34" s="60" t="s">
        <v>378</v>
      </c>
      <c r="D34" s="154">
        <v>0</v>
      </c>
      <c r="E34" s="154">
        <v>13867250.299999999</v>
      </c>
      <c r="F34" s="154">
        <v>4993463.09</v>
      </c>
    </row>
    <row r="35" spans="3:6">
      <c r="C35" s="60" t="s">
        <v>379</v>
      </c>
      <c r="D35" s="154">
        <v>161911169</v>
      </c>
      <c r="E35" s="154">
        <v>37261200</v>
      </c>
      <c r="F35" s="154">
        <v>26311171.32</v>
      </c>
    </row>
    <row r="36" spans="3:6">
      <c r="C36" s="60" t="s">
        <v>380</v>
      </c>
      <c r="D36" s="154">
        <v>114305</v>
      </c>
      <c r="E36" s="154">
        <v>0</v>
      </c>
      <c r="F36" s="154">
        <v>0</v>
      </c>
    </row>
    <row r="37" spans="3:6">
      <c r="C37" s="60" t="s">
        <v>381</v>
      </c>
      <c r="D37" s="154">
        <v>200183491</v>
      </c>
      <c r="E37" s="154">
        <v>333268566</v>
      </c>
      <c r="F37" s="154">
        <v>226012590</v>
      </c>
    </row>
    <row r="38" spans="3:6">
      <c r="C38" s="60" t="s">
        <v>382</v>
      </c>
      <c r="D38" s="154">
        <v>110000000</v>
      </c>
      <c r="E38" s="154">
        <v>175046019.66</v>
      </c>
      <c r="F38" s="154">
        <v>113517741.86</v>
      </c>
    </row>
    <row r="39" spans="3:6">
      <c r="C39" s="60" t="s">
        <v>383</v>
      </c>
      <c r="D39" s="154">
        <v>0</v>
      </c>
      <c r="E39" s="154">
        <v>12586095.130000001</v>
      </c>
      <c r="F39" s="154">
        <v>4710480.47</v>
      </c>
    </row>
    <row r="40" spans="3:6">
      <c r="C40" s="60" t="s">
        <v>384</v>
      </c>
      <c r="D40" s="154">
        <v>30000000</v>
      </c>
      <c r="E40" s="154">
        <v>254931000</v>
      </c>
      <c r="F40" s="154">
        <v>254829999.78999999</v>
      </c>
    </row>
    <row r="41" spans="3:6">
      <c r="C41" s="60" t="s">
        <v>385</v>
      </c>
      <c r="D41" s="154">
        <v>45904934</v>
      </c>
      <c r="E41" s="154">
        <v>87731234</v>
      </c>
      <c r="F41" s="154">
        <v>71734415.079999998</v>
      </c>
    </row>
    <row r="42" spans="3:6">
      <c r="C42" s="60" t="s">
        <v>386</v>
      </c>
      <c r="D42" s="154">
        <v>2865375</v>
      </c>
      <c r="E42" s="154">
        <v>2000000</v>
      </c>
      <c r="F42" s="154">
        <v>0</v>
      </c>
    </row>
    <row r="43" spans="3:6">
      <c r="C43" s="60" t="s">
        <v>387</v>
      </c>
      <c r="D43" s="154">
        <v>46244296</v>
      </c>
      <c r="E43" s="154">
        <v>46244296</v>
      </c>
      <c r="F43" s="154">
        <v>46244296</v>
      </c>
    </row>
    <row r="44" spans="3:6">
      <c r="C44" s="60" t="s">
        <v>388</v>
      </c>
      <c r="D44" s="154">
        <v>23765179</v>
      </c>
      <c r="E44" s="154">
        <v>100000</v>
      </c>
      <c r="F44" s="154">
        <v>0</v>
      </c>
    </row>
    <row r="45" spans="3:6">
      <c r="C45" s="60" t="s">
        <v>389</v>
      </c>
      <c r="D45" s="154">
        <v>4000000</v>
      </c>
      <c r="E45" s="154">
        <v>490042293</v>
      </c>
      <c r="F45" s="154">
        <v>490041384.06999999</v>
      </c>
    </row>
    <row r="46" spans="3:6">
      <c r="C46" s="60" t="s">
        <v>390</v>
      </c>
      <c r="D46" s="154">
        <v>0</v>
      </c>
      <c r="E46" s="154">
        <v>11937523.949999999</v>
      </c>
      <c r="F46" s="154">
        <v>0</v>
      </c>
    </row>
    <row r="47" spans="3:6">
      <c r="C47" s="60" t="s">
        <v>391</v>
      </c>
      <c r="D47" s="154">
        <v>41404153</v>
      </c>
      <c r="E47" s="154">
        <v>21404153</v>
      </c>
      <c r="F47" s="154">
        <v>11901973.300000001</v>
      </c>
    </row>
    <row r="48" spans="3:6">
      <c r="C48" s="60" t="s">
        <v>392</v>
      </c>
      <c r="D48" s="154">
        <v>679693856</v>
      </c>
      <c r="E48" s="154">
        <v>1157710651</v>
      </c>
      <c r="F48" s="154">
        <v>760677380.94000006</v>
      </c>
    </row>
    <row r="49" spans="3:6">
      <c r="C49" s="60" t="s">
        <v>393</v>
      </c>
      <c r="D49" s="154">
        <v>1000000</v>
      </c>
      <c r="E49" s="154">
        <v>0</v>
      </c>
      <c r="F49" s="154">
        <v>0</v>
      </c>
    </row>
    <row r="50" spans="3:6">
      <c r="C50" s="60" t="s">
        <v>394</v>
      </c>
      <c r="D50" s="154">
        <v>20934524</v>
      </c>
      <c r="E50" s="154">
        <v>56116571.560000002</v>
      </c>
      <c r="F50" s="154">
        <v>52968317.920000002</v>
      </c>
    </row>
    <row r="51" spans="3:6">
      <c r="C51" s="60" t="s">
        <v>395</v>
      </c>
      <c r="D51" s="154">
        <v>212013478</v>
      </c>
      <c r="E51" s="154">
        <v>535273587.00999999</v>
      </c>
      <c r="F51" s="154">
        <v>535273586.11000001</v>
      </c>
    </row>
    <row r="52" spans="3:6">
      <c r="C52" s="60" t="s">
        <v>396</v>
      </c>
      <c r="D52" s="154">
        <v>3750000</v>
      </c>
      <c r="E52" s="154">
        <v>3750000</v>
      </c>
      <c r="F52" s="154">
        <v>1220543.08</v>
      </c>
    </row>
    <row r="53" spans="3:6">
      <c r="C53" s="60" t="s">
        <v>1970</v>
      </c>
      <c r="D53" s="154">
        <v>0</v>
      </c>
      <c r="E53" s="154">
        <v>1000000000</v>
      </c>
      <c r="F53" s="154">
        <v>609637557.49000001</v>
      </c>
    </row>
    <row r="54" spans="3:6">
      <c r="C54" s="60" t="s">
        <v>397</v>
      </c>
      <c r="D54" s="154">
        <v>7143615</v>
      </c>
      <c r="E54" s="154">
        <v>3826121</v>
      </c>
      <c r="F54" s="154">
        <v>0</v>
      </c>
    </row>
    <row r="55" spans="3:6">
      <c r="C55" s="60" t="s">
        <v>398</v>
      </c>
      <c r="D55" s="154">
        <v>0</v>
      </c>
      <c r="E55" s="154">
        <v>22297206.050000001</v>
      </c>
      <c r="F55" s="154">
        <v>8030257.5899999999</v>
      </c>
    </row>
    <row r="56" spans="3:6">
      <c r="C56" s="60" t="s">
        <v>399</v>
      </c>
      <c r="D56" s="154">
        <v>0</v>
      </c>
      <c r="E56" s="154">
        <v>4126764.74</v>
      </c>
      <c r="F56" s="154">
        <v>4121928.24</v>
      </c>
    </row>
    <row r="57" spans="3:6">
      <c r="C57" s="60" t="s">
        <v>400</v>
      </c>
      <c r="D57" s="154">
        <v>11563777</v>
      </c>
      <c r="E57" s="154">
        <v>11563777</v>
      </c>
      <c r="F57" s="154">
        <v>3179179.47</v>
      </c>
    </row>
    <row r="58" spans="3:6">
      <c r="C58" s="60" t="s">
        <v>401</v>
      </c>
      <c r="D58" s="154">
        <v>0</v>
      </c>
      <c r="E58" s="154">
        <v>11327450.75</v>
      </c>
      <c r="F58" s="154">
        <v>0</v>
      </c>
    </row>
    <row r="59" spans="3:6">
      <c r="C59" s="60" t="s">
        <v>402</v>
      </c>
      <c r="D59" s="154">
        <v>0</v>
      </c>
      <c r="E59" s="154">
        <v>12216379.859999999</v>
      </c>
      <c r="F59" s="154">
        <v>4461745.2699999996</v>
      </c>
    </row>
    <row r="60" spans="3:6">
      <c r="C60" s="60" t="s">
        <v>1948</v>
      </c>
      <c r="D60" s="154">
        <v>0</v>
      </c>
      <c r="E60" s="154">
        <v>85087934.599999994</v>
      </c>
      <c r="F60" s="154">
        <v>0</v>
      </c>
    </row>
    <row r="61" spans="3:6">
      <c r="C61" s="60" t="s">
        <v>1971</v>
      </c>
      <c r="D61" s="154">
        <v>0</v>
      </c>
      <c r="E61" s="154">
        <v>160000000</v>
      </c>
      <c r="F61" s="154">
        <v>44025000</v>
      </c>
    </row>
    <row r="62" spans="3:6">
      <c r="C62" s="60" t="s">
        <v>1949</v>
      </c>
      <c r="D62" s="154">
        <v>0</v>
      </c>
      <c r="E62" s="154">
        <v>22000000</v>
      </c>
      <c r="F62" s="154">
        <v>0</v>
      </c>
    </row>
    <row r="63" spans="3:6">
      <c r="C63" s="60" t="s">
        <v>1899</v>
      </c>
      <c r="D63" s="154">
        <v>0</v>
      </c>
      <c r="E63" s="154">
        <v>31977578</v>
      </c>
      <c r="F63" s="154">
        <v>12803781.01</v>
      </c>
    </row>
    <row r="64" spans="3:6">
      <c r="C64" s="60" t="s">
        <v>403</v>
      </c>
      <c r="D64" s="154">
        <v>39721620</v>
      </c>
      <c r="E64" s="154">
        <v>0</v>
      </c>
      <c r="F64" s="154">
        <v>0</v>
      </c>
    </row>
    <row r="65" spans="3:6">
      <c r="C65" s="60" t="s">
        <v>404</v>
      </c>
      <c r="D65" s="154">
        <v>22199522</v>
      </c>
      <c r="E65" s="154">
        <v>22199522</v>
      </c>
      <c r="F65" s="154">
        <v>15649329.08</v>
      </c>
    </row>
    <row r="66" spans="3:6">
      <c r="C66" s="60" t="s">
        <v>405</v>
      </c>
      <c r="D66" s="154">
        <v>676036</v>
      </c>
      <c r="E66" s="154">
        <v>0</v>
      </c>
      <c r="F66" s="154">
        <v>0</v>
      </c>
    </row>
    <row r="67" spans="3:6">
      <c r="C67" s="60" t="s">
        <v>406</v>
      </c>
      <c r="D67" s="154">
        <v>9841932</v>
      </c>
      <c r="E67" s="154">
        <v>9841932</v>
      </c>
      <c r="F67" s="154">
        <v>0</v>
      </c>
    </row>
    <row r="68" spans="3:6">
      <c r="C68" s="60" t="s">
        <v>407</v>
      </c>
      <c r="D68" s="154">
        <v>153476435</v>
      </c>
      <c r="E68" s="154">
        <v>172190649</v>
      </c>
      <c r="F68" s="154">
        <v>122188658.65000001</v>
      </c>
    </row>
    <row r="69" spans="3:6">
      <c r="C69" s="60" t="s">
        <v>408</v>
      </c>
      <c r="D69" s="154">
        <v>70000000</v>
      </c>
      <c r="E69" s="154">
        <v>20412345</v>
      </c>
      <c r="F69" s="154">
        <v>4108718.16</v>
      </c>
    </row>
    <row r="70" spans="3:6">
      <c r="C70" s="60" t="s">
        <v>409</v>
      </c>
      <c r="D70" s="154">
        <v>26866592</v>
      </c>
      <c r="E70" s="154">
        <v>0.65</v>
      </c>
      <c r="F70" s="154">
        <v>0</v>
      </c>
    </row>
    <row r="71" spans="3:6">
      <c r="C71" s="60" t="s">
        <v>410</v>
      </c>
      <c r="D71" s="154">
        <v>35594550</v>
      </c>
      <c r="E71" s="154">
        <v>104418878</v>
      </c>
      <c r="F71" s="154">
        <v>18324327.449999999</v>
      </c>
    </row>
    <row r="72" spans="3:6">
      <c r="C72" s="60" t="s">
        <v>411</v>
      </c>
      <c r="D72" s="154">
        <v>100000000</v>
      </c>
      <c r="E72" s="154">
        <v>68978000</v>
      </c>
      <c r="F72" s="154">
        <v>65184420.530000001</v>
      </c>
    </row>
    <row r="73" spans="3:6">
      <c r="C73" s="60" t="s">
        <v>412</v>
      </c>
      <c r="D73" s="154">
        <v>24095551</v>
      </c>
      <c r="E73" s="154">
        <v>45402551</v>
      </c>
      <c r="F73" s="154">
        <v>45402221.5</v>
      </c>
    </row>
    <row r="74" spans="3:6">
      <c r="C74" s="60" t="s">
        <v>1869</v>
      </c>
      <c r="D74" s="154">
        <v>0</v>
      </c>
      <c r="E74" s="154">
        <v>1852755</v>
      </c>
      <c r="F74" s="154">
        <v>0</v>
      </c>
    </row>
    <row r="75" spans="3:6">
      <c r="C75" s="60" t="s">
        <v>413</v>
      </c>
      <c r="D75" s="154">
        <v>12659528</v>
      </c>
      <c r="E75" s="154">
        <v>7659528</v>
      </c>
      <c r="F75" s="154">
        <v>2803677</v>
      </c>
    </row>
    <row r="76" spans="3:6">
      <c r="C76" s="60" t="s">
        <v>414</v>
      </c>
      <c r="D76" s="154">
        <v>5403355</v>
      </c>
      <c r="E76" s="154">
        <v>10005027</v>
      </c>
      <c r="F76" s="154">
        <v>0</v>
      </c>
    </row>
    <row r="77" spans="3:6">
      <c r="C77" s="60" t="s">
        <v>415</v>
      </c>
      <c r="D77" s="154">
        <v>1768693</v>
      </c>
      <c r="E77" s="154">
        <v>1768693</v>
      </c>
      <c r="F77" s="154">
        <v>0</v>
      </c>
    </row>
    <row r="78" spans="3:6">
      <c r="C78" s="60" t="s">
        <v>416</v>
      </c>
      <c r="D78" s="154">
        <v>8125000</v>
      </c>
      <c r="E78" s="154">
        <v>3125000</v>
      </c>
      <c r="F78" s="154">
        <v>3000000</v>
      </c>
    </row>
    <row r="79" spans="3:6">
      <c r="C79" s="60" t="s">
        <v>1950</v>
      </c>
      <c r="D79" s="154">
        <v>0</v>
      </c>
      <c r="E79" s="154">
        <v>132000000</v>
      </c>
      <c r="F79" s="154">
        <v>131294959.45</v>
      </c>
    </row>
    <row r="80" spans="3:6">
      <c r="C80" s="60" t="s">
        <v>417</v>
      </c>
      <c r="D80" s="154">
        <v>41838481</v>
      </c>
      <c r="E80" s="154">
        <v>19851656</v>
      </c>
      <c r="F80" s="154">
        <v>19478533.850000001</v>
      </c>
    </row>
    <row r="81" spans="3:6">
      <c r="C81" s="60" t="s">
        <v>418</v>
      </c>
      <c r="D81" s="154">
        <v>0</v>
      </c>
      <c r="E81" s="154">
        <v>9229580.0500000007</v>
      </c>
      <c r="F81" s="154">
        <v>1387254.8</v>
      </c>
    </row>
    <row r="82" spans="3:6">
      <c r="C82" s="60" t="s">
        <v>419</v>
      </c>
      <c r="D82" s="154">
        <v>3655506</v>
      </c>
      <c r="E82" s="154">
        <v>3440171</v>
      </c>
      <c r="F82" s="154">
        <v>0</v>
      </c>
    </row>
    <row r="83" spans="3:6">
      <c r="C83" s="60" t="s">
        <v>420</v>
      </c>
      <c r="D83" s="154">
        <v>6149974</v>
      </c>
      <c r="E83" s="154">
        <v>3929197</v>
      </c>
      <c r="F83" s="154">
        <v>3926878.57</v>
      </c>
    </row>
    <row r="84" spans="3:6">
      <c r="C84" s="60" t="s">
        <v>421</v>
      </c>
      <c r="D84" s="154">
        <v>332217190</v>
      </c>
      <c r="E84" s="154">
        <v>319865054</v>
      </c>
      <c r="F84" s="154">
        <v>315308233.11000001</v>
      </c>
    </row>
    <row r="85" spans="3:6">
      <c r="C85" s="60" t="s">
        <v>422</v>
      </c>
      <c r="D85" s="154">
        <v>8067310</v>
      </c>
      <c r="E85" s="154">
        <v>4606853</v>
      </c>
      <c r="F85" s="154">
        <v>606852.31999999995</v>
      </c>
    </row>
    <row r="86" spans="3:6">
      <c r="C86" s="60" t="s">
        <v>423</v>
      </c>
      <c r="D86" s="154">
        <v>8726494</v>
      </c>
      <c r="E86" s="154">
        <v>2999031</v>
      </c>
      <c r="F86" s="154">
        <v>2995024.54</v>
      </c>
    </row>
    <row r="87" spans="3:6">
      <c r="C87" s="60" t="s">
        <v>424</v>
      </c>
      <c r="D87" s="154">
        <v>27287191</v>
      </c>
      <c r="E87" s="154">
        <v>30773881</v>
      </c>
      <c r="F87" s="154">
        <v>30773878.309999999</v>
      </c>
    </row>
    <row r="88" spans="3:6">
      <c r="C88" s="60" t="s">
        <v>425</v>
      </c>
      <c r="D88" s="154">
        <v>8726494</v>
      </c>
      <c r="E88" s="154">
        <v>6276599</v>
      </c>
      <c r="F88" s="154">
        <v>6247757.9800000004</v>
      </c>
    </row>
    <row r="89" spans="3:6">
      <c r="C89" s="60" t="s">
        <v>426</v>
      </c>
      <c r="D89" s="154">
        <v>11067494</v>
      </c>
      <c r="E89" s="154">
        <v>10421490</v>
      </c>
      <c r="F89" s="154">
        <v>0</v>
      </c>
    </row>
    <row r="90" spans="3:6">
      <c r="C90" s="60" t="s">
        <v>427</v>
      </c>
      <c r="D90" s="154">
        <v>4221977</v>
      </c>
      <c r="E90" s="154">
        <v>1500000</v>
      </c>
      <c r="F90" s="154">
        <v>0</v>
      </c>
    </row>
    <row r="91" spans="3:6">
      <c r="C91" s="60" t="s">
        <v>428</v>
      </c>
      <c r="D91" s="154">
        <v>7010838</v>
      </c>
      <c r="E91" s="154">
        <v>0</v>
      </c>
      <c r="F91" s="154">
        <v>0</v>
      </c>
    </row>
    <row r="92" spans="3:6">
      <c r="C92" s="60" t="s">
        <v>429</v>
      </c>
      <c r="D92" s="154">
        <v>498000</v>
      </c>
      <c r="E92" s="154">
        <v>0</v>
      </c>
      <c r="F92" s="154">
        <v>0</v>
      </c>
    </row>
    <row r="93" spans="3:6">
      <c r="C93" s="60" t="s">
        <v>430</v>
      </c>
      <c r="D93" s="154">
        <v>172567977</v>
      </c>
      <c r="E93" s="154">
        <v>1336486651</v>
      </c>
      <c r="F93" s="154">
        <v>1334200965.6200001</v>
      </c>
    </row>
    <row r="94" spans="3:6">
      <c r="C94" s="60" t="s">
        <v>431</v>
      </c>
      <c r="D94" s="154">
        <v>0</v>
      </c>
      <c r="E94" s="154">
        <v>1090778.52</v>
      </c>
      <c r="F94" s="154">
        <v>1090766.24</v>
      </c>
    </row>
    <row r="95" spans="3:6">
      <c r="C95" s="112" t="s">
        <v>324</v>
      </c>
      <c r="D95" s="154">
        <v>256200000</v>
      </c>
      <c r="E95" s="154">
        <v>68989907.689999998</v>
      </c>
      <c r="F95" s="154">
        <v>17142924.689999998</v>
      </c>
    </row>
    <row r="96" spans="3:6">
      <c r="C96" s="60" t="s">
        <v>432</v>
      </c>
      <c r="D96" s="154">
        <v>0</v>
      </c>
      <c r="E96" s="154">
        <v>49361681</v>
      </c>
      <c r="F96" s="154">
        <v>8832907.4299999997</v>
      </c>
    </row>
    <row r="97" spans="3:6">
      <c r="C97" s="60" t="s">
        <v>433</v>
      </c>
      <c r="D97" s="154">
        <v>256200000</v>
      </c>
      <c r="E97" s="154">
        <v>1092790.99</v>
      </c>
      <c r="F97" s="154">
        <v>0</v>
      </c>
    </row>
    <row r="98" spans="3:6">
      <c r="C98" s="60" t="s">
        <v>434</v>
      </c>
      <c r="D98" s="154">
        <v>0</v>
      </c>
      <c r="E98" s="154">
        <v>18535435.699999999</v>
      </c>
      <c r="F98" s="154">
        <v>8310017.2599999998</v>
      </c>
    </row>
    <row r="99" spans="3:6">
      <c r="C99" s="112" t="s">
        <v>325</v>
      </c>
      <c r="D99" s="154">
        <v>0</v>
      </c>
      <c r="E99" s="154">
        <v>736557948.03999996</v>
      </c>
      <c r="F99" s="154">
        <v>636035591.45000005</v>
      </c>
    </row>
    <row r="100" spans="3:6">
      <c r="C100" s="60" t="s">
        <v>392</v>
      </c>
      <c r="D100" s="154">
        <v>0</v>
      </c>
      <c r="E100" s="154">
        <v>201258864.03999999</v>
      </c>
      <c r="F100" s="154">
        <v>201197865</v>
      </c>
    </row>
    <row r="101" spans="3:6">
      <c r="C101" s="60" t="s">
        <v>410</v>
      </c>
      <c r="D101" s="154">
        <v>0</v>
      </c>
      <c r="E101" s="154">
        <v>134652611</v>
      </c>
      <c r="F101" s="154">
        <v>34191253.450000003</v>
      </c>
    </row>
    <row r="102" spans="3:6">
      <c r="C102" s="60" t="s">
        <v>430</v>
      </c>
      <c r="D102" s="154">
        <v>0</v>
      </c>
      <c r="E102" s="154">
        <v>400646473</v>
      </c>
      <c r="F102" s="154">
        <v>400646473</v>
      </c>
    </row>
    <row r="103" spans="3:6">
      <c r="C103" s="112" t="s">
        <v>326</v>
      </c>
      <c r="D103" s="154">
        <v>1714949601</v>
      </c>
      <c r="E103" s="154">
        <v>1808710819</v>
      </c>
      <c r="F103" s="154">
        <v>988011212.01999998</v>
      </c>
    </row>
    <row r="104" spans="3:6">
      <c r="C104" s="60" t="s">
        <v>435</v>
      </c>
      <c r="D104" s="154">
        <v>2874479</v>
      </c>
      <c r="E104" s="154">
        <v>2874479</v>
      </c>
      <c r="F104" s="154">
        <v>2185039.27</v>
      </c>
    </row>
    <row r="105" spans="3:6">
      <c r="C105" s="60" t="s">
        <v>436</v>
      </c>
      <c r="D105" s="154">
        <v>1135979999</v>
      </c>
      <c r="E105" s="154">
        <v>1135979999</v>
      </c>
      <c r="F105" s="154">
        <v>400854194.73000002</v>
      </c>
    </row>
    <row r="106" spans="3:6">
      <c r="C106" s="60" t="s">
        <v>381</v>
      </c>
      <c r="D106" s="154">
        <v>0</v>
      </c>
      <c r="E106" s="154">
        <v>213413595</v>
      </c>
      <c r="F106" s="154">
        <v>211319358.55000001</v>
      </c>
    </row>
    <row r="107" spans="3:6">
      <c r="C107" s="60" t="s">
        <v>384</v>
      </c>
      <c r="D107" s="154">
        <v>0</v>
      </c>
      <c r="E107" s="154">
        <v>128000000</v>
      </c>
      <c r="F107" s="154">
        <v>89412849.340000004</v>
      </c>
    </row>
    <row r="108" spans="3:6">
      <c r="C108" s="60" t="s">
        <v>392</v>
      </c>
      <c r="D108" s="154">
        <v>0</v>
      </c>
      <c r="E108" s="154">
        <v>236347623</v>
      </c>
      <c r="F108" s="154">
        <v>236347623</v>
      </c>
    </row>
    <row r="109" spans="3:6">
      <c r="C109" s="60" t="s">
        <v>437</v>
      </c>
      <c r="D109" s="154">
        <v>576095123</v>
      </c>
      <c r="E109" s="154">
        <v>92095123</v>
      </c>
      <c r="F109" s="154">
        <v>47892147.130000003</v>
      </c>
    </row>
    <row r="110" spans="3:6">
      <c r="C110" s="68" t="s">
        <v>327</v>
      </c>
      <c r="D110" s="170">
        <v>2176625371</v>
      </c>
      <c r="E110" s="170">
        <v>2799805591.75</v>
      </c>
      <c r="F110" s="170">
        <v>1774233377.0099998</v>
      </c>
    </row>
    <row r="111" spans="3:6">
      <c r="C111" s="112" t="s">
        <v>323</v>
      </c>
      <c r="D111" s="154">
        <v>2175905652</v>
      </c>
      <c r="E111" s="154">
        <v>2799085872.75</v>
      </c>
      <c r="F111" s="154">
        <v>1774233377.0099998</v>
      </c>
    </row>
    <row r="112" spans="3:6">
      <c r="C112" s="60" t="s">
        <v>438</v>
      </c>
      <c r="D112" s="154">
        <v>25922997</v>
      </c>
      <c r="E112" s="154">
        <v>3000000</v>
      </c>
      <c r="F112" s="154">
        <v>0</v>
      </c>
    </row>
    <row r="113" spans="3:6">
      <c r="C113" s="60" t="s">
        <v>439</v>
      </c>
      <c r="D113" s="154">
        <v>33669994</v>
      </c>
      <c r="E113" s="154">
        <v>107806396</v>
      </c>
      <c r="F113" s="154">
        <v>49581167.719999999</v>
      </c>
    </row>
    <row r="114" spans="3:6">
      <c r="C114" s="60" t="s">
        <v>440</v>
      </c>
      <c r="D114" s="154">
        <v>1803614</v>
      </c>
      <c r="E114" s="154">
        <v>0</v>
      </c>
      <c r="F114" s="154">
        <v>0</v>
      </c>
    </row>
    <row r="115" spans="3:6">
      <c r="C115" s="60" t="s">
        <v>441</v>
      </c>
      <c r="D115" s="154">
        <v>2263438</v>
      </c>
      <c r="E115" s="154">
        <v>0</v>
      </c>
      <c r="F115" s="154">
        <v>0</v>
      </c>
    </row>
    <row r="116" spans="3:6">
      <c r="C116" s="60" t="s">
        <v>442</v>
      </c>
      <c r="D116" s="154">
        <v>1050000000</v>
      </c>
      <c r="E116" s="154">
        <v>1349999999.9999998</v>
      </c>
      <c r="F116" s="154">
        <v>850591815.56000006</v>
      </c>
    </row>
    <row r="117" spans="3:6">
      <c r="C117" s="60" t="s">
        <v>443</v>
      </c>
      <c r="D117" s="154">
        <v>5000000</v>
      </c>
      <c r="E117" s="154">
        <v>5000</v>
      </c>
      <c r="F117" s="154">
        <v>0</v>
      </c>
    </row>
    <row r="118" spans="3:6">
      <c r="C118" s="60" t="s">
        <v>444</v>
      </c>
      <c r="D118" s="154">
        <v>1250434</v>
      </c>
      <c r="E118" s="154">
        <v>819765</v>
      </c>
      <c r="F118" s="154">
        <v>819764.84</v>
      </c>
    </row>
    <row r="119" spans="3:6">
      <c r="C119" s="60" t="s">
        <v>445</v>
      </c>
      <c r="D119" s="154">
        <v>10479065</v>
      </c>
      <c r="E119" s="154">
        <v>9617726</v>
      </c>
      <c r="F119" s="154">
        <v>574400</v>
      </c>
    </row>
    <row r="120" spans="3:6">
      <c r="C120" s="60" t="s">
        <v>446</v>
      </c>
      <c r="D120" s="154">
        <v>82347035</v>
      </c>
      <c r="E120" s="154">
        <v>57904445</v>
      </c>
      <c r="F120" s="154">
        <v>9871972.2699999996</v>
      </c>
    </row>
    <row r="121" spans="3:6">
      <c r="C121" s="60" t="s">
        <v>447</v>
      </c>
      <c r="D121" s="154">
        <v>2070200</v>
      </c>
      <c r="E121" s="154">
        <v>1639531</v>
      </c>
      <c r="F121" s="154">
        <v>984655.82</v>
      </c>
    </row>
    <row r="122" spans="3:6">
      <c r="C122" s="60" t="s">
        <v>448</v>
      </c>
      <c r="D122" s="154">
        <v>646004</v>
      </c>
      <c r="E122" s="154">
        <v>0</v>
      </c>
      <c r="F122" s="154">
        <v>0</v>
      </c>
    </row>
    <row r="123" spans="3:6">
      <c r="C123" s="60" t="s">
        <v>449</v>
      </c>
      <c r="D123" s="154">
        <v>13562081</v>
      </c>
      <c r="E123" s="154">
        <v>2194983.12</v>
      </c>
      <c r="F123" s="154">
        <v>0</v>
      </c>
    </row>
    <row r="124" spans="3:6">
      <c r="C124" s="60" t="s">
        <v>450</v>
      </c>
      <c r="D124" s="154">
        <v>9689330</v>
      </c>
      <c r="E124" s="154">
        <v>108520.56</v>
      </c>
      <c r="F124" s="154">
        <v>0</v>
      </c>
    </row>
    <row r="125" spans="3:6">
      <c r="C125" s="60" t="s">
        <v>451</v>
      </c>
      <c r="D125" s="154">
        <v>5861772</v>
      </c>
      <c r="E125" s="154">
        <v>114053.9</v>
      </c>
      <c r="F125" s="154">
        <v>0</v>
      </c>
    </row>
    <row r="126" spans="3:6">
      <c r="C126" s="60" t="s">
        <v>452</v>
      </c>
      <c r="D126" s="154">
        <v>7330508</v>
      </c>
      <c r="E126" s="154">
        <v>3449919.36</v>
      </c>
      <c r="F126" s="154">
        <v>0</v>
      </c>
    </row>
    <row r="127" spans="3:6">
      <c r="C127" s="60" t="s">
        <v>453</v>
      </c>
      <c r="D127" s="154">
        <v>9689330</v>
      </c>
      <c r="E127" s="154">
        <v>3617330.65</v>
      </c>
      <c r="F127" s="154">
        <v>0</v>
      </c>
    </row>
    <row r="128" spans="3:6">
      <c r="C128" s="60" t="s">
        <v>454</v>
      </c>
      <c r="D128" s="154">
        <v>7000000</v>
      </c>
      <c r="E128" s="154">
        <v>10860000</v>
      </c>
      <c r="F128" s="154">
        <v>10670324.73</v>
      </c>
    </row>
    <row r="129" spans="3:6">
      <c r="C129" s="60" t="s">
        <v>455</v>
      </c>
      <c r="D129" s="154">
        <v>9689330</v>
      </c>
      <c r="E129" s="154">
        <v>108520.64</v>
      </c>
      <c r="F129" s="154">
        <v>0</v>
      </c>
    </row>
    <row r="130" spans="3:6">
      <c r="C130" s="60" t="s">
        <v>456</v>
      </c>
      <c r="D130" s="154">
        <v>2772824</v>
      </c>
      <c r="E130" s="154">
        <v>10485524.75</v>
      </c>
      <c r="F130" s="154">
        <v>5435048.9900000002</v>
      </c>
    </row>
    <row r="131" spans="3:6">
      <c r="C131" s="60" t="s">
        <v>457</v>
      </c>
      <c r="D131" s="154">
        <v>9800049</v>
      </c>
      <c r="E131" s="154">
        <v>9154045</v>
      </c>
      <c r="F131" s="154">
        <v>0</v>
      </c>
    </row>
    <row r="132" spans="3:6">
      <c r="C132" s="60" t="s">
        <v>458</v>
      </c>
      <c r="D132" s="154">
        <v>10724015</v>
      </c>
      <c r="E132" s="154">
        <v>9862676</v>
      </c>
      <c r="F132" s="154">
        <v>6078486.1799999997</v>
      </c>
    </row>
    <row r="133" spans="3:6">
      <c r="C133" s="60" t="s">
        <v>459</v>
      </c>
      <c r="D133" s="154">
        <v>30000000</v>
      </c>
      <c r="E133" s="154">
        <v>160000000</v>
      </c>
      <c r="F133" s="154">
        <v>156900496.41999999</v>
      </c>
    </row>
    <row r="134" spans="3:6">
      <c r="C134" s="60" t="s">
        <v>460</v>
      </c>
      <c r="D134" s="154">
        <v>9800049</v>
      </c>
      <c r="E134" s="154">
        <v>9154045</v>
      </c>
      <c r="F134" s="154">
        <v>0</v>
      </c>
    </row>
    <row r="135" spans="3:6">
      <c r="C135" s="60" t="s">
        <v>461</v>
      </c>
      <c r="D135" s="154">
        <v>5852236</v>
      </c>
      <c r="E135" s="154">
        <v>5421567</v>
      </c>
      <c r="F135" s="154">
        <v>0</v>
      </c>
    </row>
    <row r="136" spans="3:6">
      <c r="C136" s="60" t="s">
        <v>462</v>
      </c>
      <c r="D136" s="154">
        <v>5861771</v>
      </c>
      <c r="E136" s="154">
        <v>3330724</v>
      </c>
      <c r="F136" s="154">
        <v>0</v>
      </c>
    </row>
    <row r="137" spans="3:6">
      <c r="C137" s="60" t="s">
        <v>463</v>
      </c>
      <c r="D137" s="154">
        <v>9689330</v>
      </c>
      <c r="E137" s="154">
        <v>2500000</v>
      </c>
      <c r="F137" s="154">
        <v>2172416.33</v>
      </c>
    </row>
    <row r="138" spans="3:6">
      <c r="C138" s="60" t="s">
        <v>464</v>
      </c>
      <c r="D138" s="154">
        <v>5861771</v>
      </c>
      <c r="E138" s="154">
        <v>5431102</v>
      </c>
      <c r="F138" s="154">
        <v>2172416.33</v>
      </c>
    </row>
    <row r="139" spans="3:6">
      <c r="C139" s="60" t="s">
        <v>465</v>
      </c>
      <c r="D139" s="154">
        <v>646004</v>
      </c>
      <c r="E139" s="154">
        <v>0</v>
      </c>
      <c r="F139" s="154">
        <v>0</v>
      </c>
    </row>
    <row r="140" spans="3:6">
      <c r="C140" s="60" t="s">
        <v>1900</v>
      </c>
      <c r="D140" s="154">
        <v>9043326</v>
      </c>
      <c r="E140" s="154">
        <v>7185679</v>
      </c>
      <c r="F140" s="154">
        <v>2411552.7799999998</v>
      </c>
    </row>
    <row r="141" spans="3:6">
      <c r="C141" s="60" t="s">
        <v>466</v>
      </c>
      <c r="D141" s="154">
        <v>1407491</v>
      </c>
      <c r="E141" s="154">
        <v>3167156</v>
      </c>
      <c r="F141" s="154">
        <v>3167155.18</v>
      </c>
    </row>
    <row r="142" spans="3:6">
      <c r="C142" s="60" t="s">
        <v>467</v>
      </c>
      <c r="D142" s="154">
        <v>3448179</v>
      </c>
      <c r="E142" s="154">
        <v>9102175</v>
      </c>
      <c r="F142" s="154">
        <v>7267808.0999999996</v>
      </c>
    </row>
    <row r="143" spans="3:6">
      <c r="C143" s="60" t="s">
        <v>468</v>
      </c>
      <c r="D143" s="154">
        <v>1000000</v>
      </c>
      <c r="E143" s="154">
        <v>0</v>
      </c>
      <c r="F143" s="154">
        <v>0</v>
      </c>
    </row>
    <row r="144" spans="3:6">
      <c r="C144" s="60" t="s">
        <v>469</v>
      </c>
      <c r="D144" s="154">
        <v>2113557</v>
      </c>
      <c r="E144" s="154">
        <v>5127888</v>
      </c>
      <c r="F144" s="154">
        <v>4101207.25</v>
      </c>
    </row>
    <row r="145" spans="3:6">
      <c r="C145" s="60" t="s">
        <v>470</v>
      </c>
      <c r="D145" s="154">
        <v>2113557</v>
      </c>
      <c r="E145" s="154">
        <v>1682888</v>
      </c>
      <c r="F145" s="154">
        <v>0</v>
      </c>
    </row>
    <row r="146" spans="3:6">
      <c r="C146" s="60" t="s">
        <v>471</v>
      </c>
      <c r="D146" s="154">
        <v>2113557</v>
      </c>
      <c r="E146" s="154">
        <v>5012888</v>
      </c>
      <c r="F146" s="154">
        <v>4008347.22</v>
      </c>
    </row>
    <row r="147" spans="3:6">
      <c r="C147" s="60" t="s">
        <v>472</v>
      </c>
      <c r="D147" s="154">
        <v>10000000</v>
      </c>
      <c r="E147" s="154">
        <v>18166224</v>
      </c>
      <c r="F147" s="154">
        <v>0</v>
      </c>
    </row>
    <row r="148" spans="3:6">
      <c r="C148" s="60" t="s">
        <v>473</v>
      </c>
      <c r="D148" s="154">
        <v>9367191</v>
      </c>
      <c r="E148" s="154">
        <v>5921134</v>
      </c>
      <c r="F148" s="154">
        <v>0</v>
      </c>
    </row>
    <row r="149" spans="3:6">
      <c r="C149" s="60" t="s">
        <v>474</v>
      </c>
      <c r="D149" s="154">
        <v>46485819</v>
      </c>
      <c r="E149" s="154">
        <v>32751895</v>
      </c>
      <c r="F149" s="154">
        <v>32658377</v>
      </c>
    </row>
    <row r="150" spans="3:6">
      <c r="C150" s="60" t="s">
        <v>475</v>
      </c>
      <c r="D150" s="154">
        <v>5000000</v>
      </c>
      <c r="E150" s="154">
        <v>6000000</v>
      </c>
      <c r="F150" s="154">
        <v>5329387.7300000004</v>
      </c>
    </row>
    <row r="151" spans="3:6">
      <c r="C151" s="60" t="s">
        <v>476</v>
      </c>
      <c r="D151" s="154">
        <v>5338363</v>
      </c>
      <c r="E151" s="154">
        <v>6168015.7699999996</v>
      </c>
      <c r="F151" s="154">
        <v>6164822.5</v>
      </c>
    </row>
    <row r="152" spans="3:6">
      <c r="C152" s="60" t="s">
        <v>477</v>
      </c>
      <c r="D152" s="154">
        <v>33884341</v>
      </c>
      <c r="E152" s="154">
        <v>31796716</v>
      </c>
      <c r="F152" s="154">
        <v>31791004</v>
      </c>
    </row>
    <row r="153" spans="3:6">
      <c r="C153" s="60" t="s">
        <v>478</v>
      </c>
      <c r="D153" s="154">
        <v>37430382</v>
      </c>
      <c r="E153" s="154">
        <v>23888998</v>
      </c>
      <c r="F153" s="154">
        <v>23780785</v>
      </c>
    </row>
    <row r="154" spans="3:6">
      <c r="C154" s="60" t="s">
        <v>479</v>
      </c>
      <c r="D154" s="154">
        <v>24000000</v>
      </c>
      <c r="E154" s="154">
        <v>18762462</v>
      </c>
      <c r="F154" s="154">
        <v>8371729.8200000003</v>
      </c>
    </row>
    <row r="155" spans="3:6">
      <c r="C155" s="60" t="s">
        <v>480</v>
      </c>
      <c r="D155" s="154">
        <v>50190407</v>
      </c>
      <c r="E155" s="154">
        <v>37561131</v>
      </c>
      <c r="F155" s="154">
        <v>37509315.869999997</v>
      </c>
    </row>
    <row r="156" spans="3:6">
      <c r="C156" s="60" t="s">
        <v>481</v>
      </c>
      <c r="D156" s="154">
        <v>37562100</v>
      </c>
      <c r="E156" s="154">
        <v>70227836</v>
      </c>
      <c r="F156" s="154">
        <v>70226854.799999997</v>
      </c>
    </row>
    <row r="157" spans="3:6">
      <c r="C157" s="60" t="s">
        <v>482</v>
      </c>
      <c r="D157" s="154">
        <v>39848367</v>
      </c>
      <c r="E157" s="154">
        <v>27534487</v>
      </c>
      <c r="F157" s="154">
        <v>27532896</v>
      </c>
    </row>
    <row r="158" spans="3:6">
      <c r="C158" s="60" t="s">
        <v>483</v>
      </c>
      <c r="D158" s="154">
        <v>25758899</v>
      </c>
      <c r="E158" s="154">
        <v>154014395</v>
      </c>
      <c r="F158" s="154">
        <v>154014394.18000001</v>
      </c>
    </row>
    <row r="159" spans="3:6">
      <c r="C159" s="60" t="s">
        <v>484</v>
      </c>
      <c r="D159" s="154">
        <v>54490521</v>
      </c>
      <c r="E159" s="154">
        <v>47936556</v>
      </c>
      <c r="F159" s="154">
        <v>47887607.270000003</v>
      </c>
    </row>
    <row r="160" spans="3:6">
      <c r="C160" s="60" t="s">
        <v>485</v>
      </c>
      <c r="D160" s="154">
        <v>59320308</v>
      </c>
      <c r="E160" s="154">
        <v>254558187</v>
      </c>
      <c r="F160" s="154">
        <v>128243230.58</v>
      </c>
    </row>
    <row r="161" spans="1:1021 1025:2045 2049:3069 3073:4093 4097:5117 5121:6141 6145:7165 7169:8189 8193:9213 9217:10237 10241:11261 11265:12285 12289:13309 13313:14333 14337:15357 15361:16381">
      <c r="C161" s="60" t="s">
        <v>486</v>
      </c>
      <c r="D161" s="154">
        <v>209900196</v>
      </c>
      <c r="E161" s="154">
        <v>179498827</v>
      </c>
      <c r="F161" s="154">
        <v>0</v>
      </c>
    </row>
    <row r="162" spans="1:1021 1025:2045 2049:3069 3073:4093 4097:5117 5121:6141 6145:7165 7169:8189 8193:9213 9217:10237 10241:11261 11265:12285 12289:13309 13313:14333 14337:15357 15361:16381">
      <c r="C162" s="60" t="s">
        <v>487</v>
      </c>
      <c r="D162" s="154">
        <v>40136410</v>
      </c>
      <c r="E162" s="154">
        <v>25296523</v>
      </c>
      <c r="F162" s="154">
        <v>25295573</v>
      </c>
    </row>
    <row r="163" spans="1:1021 1025:2045 2049:3069 3073:4093 4097:5117 5121:6141 6145:7165 7169:8189 8193:9213 9217:10237 10241:11261 11265:12285 12289:13309 13313:14333 14337:15357 15361:16381">
      <c r="C163" s="60" t="s">
        <v>488</v>
      </c>
      <c r="D163" s="154">
        <v>96171500</v>
      </c>
      <c r="E163" s="154">
        <v>59002689</v>
      </c>
      <c r="F163" s="154">
        <v>58618363.539999999</v>
      </c>
    </row>
    <row r="164" spans="1:1021 1025:2045 2049:3069 3073:4093 4097:5117 5121:6141 6145:7165 7169:8189 8193:9213 9217:10237 10241:11261 11265:12285 12289:13309 13313:14333 14337:15357 15361:16381" s="154" customFormat="1" ht="12.75">
      <c r="A164" s="112"/>
      <c r="C164" s="60" t="s">
        <v>489</v>
      </c>
      <c r="D164" s="154">
        <v>498000</v>
      </c>
      <c r="E164" s="154">
        <v>2135248</v>
      </c>
      <c r="F164" s="154">
        <v>0</v>
      </c>
      <c r="I164" s="112"/>
      <c r="M164" s="112"/>
      <c r="Q164" s="112"/>
      <c r="U164" s="112"/>
      <c r="Y164" s="112"/>
      <c r="AC164" s="112"/>
      <c r="AG164" s="112"/>
      <c r="AK164" s="112"/>
      <c r="AO164" s="112"/>
      <c r="AS164" s="112"/>
      <c r="AW164" s="112"/>
      <c r="BA164" s="112"/>
      <c r="BE164" s="112"/>
      <c r="BI164" s="112"/>
      <c r="BM164" s="112"/>
      <c r="BQ164" s="112"/>
      <c r="BU164" s="112"/>
      <c r="BY164" s="112"/>
      <c r="CC164" s="112"/>
      <c r="CG164" s="112"/>
      <c r="CK164" s="112"/>
      <c r="CO164" s="112"/>
      <c r="CS164" s="112"/>
      <c r="CW164" s="112"/>
      <c r="DA164" s="112"/>
      <c r="DE164" s="112"/>
      <c r="DI164" s="112"/>
      <c r="DM164" s="112"/>
      <c r="DQ164" s="112"/>
      <c r="DU164" s="112"/>
      <c r="DY164" s="112"/>
      <c r="EC164" s="112"/>
      <c r="EG164" s="112"/>
      <c r="EK164" s="112"/>
      <c r="EO164" s="112"/>
      <c r="ES164" s="112"/>
      <c r="EW164" s="112"/>
      <c r="FA164" s="112"/>
      <c r="FE164" s="112"/>
      <c r="FI164" s="112"/>
      <c r="FM164" s="112"/>
      <c r="FQ164" s="112"/>
      <c r="FU164" s="112"/>
      <c r="FY164" s="112"/>
      <c r="GC164" s="112"/>
      <c r="GG164" s="112"/>
      <c r="GK164" s="112"/>
      <c r="GO164" s="112"/>
      <c r="GS164" s="112"/>
      <c r="GW164" s="112"/>
      <c r="HA164" s="112"/>
      <c r="HE164" s="112"/>
      <c r="HI164" s="112"/>
      <c r="HM164" s="112"/>
      <c r="HQ164" s="112"/>
      <c r="HU164" s="112"/>
      <c r="HY164" s="112"/>
      <c r="IC164" s="112"/>
      <c r="IG164" s="112"/>
      <c r="IK164" s="112"/>
      <c r="IO164" s="112"/>
      <c r="IS164" s="112"/>
      <c r="IW164" s="112"/>
      <c r="JA164" s="112"/>
      <c r="JE164" s="112"/>
      <c r="JI164" s="112"/>
      <c r="JM164" s="112"/>
      <c r="JQ164" s="112"/>
      <c r="JU164" s="112"/>
      <c r="JY164" s="112"/>
      <c r="KC164" s="112"/>
      <c r="KG164" s="112"/>
      <c r="KK164" s="112"/>
      <c r="KO164" s="112"/>
      <c r="KS164" s="112"/>
      <c r="KW164" s="112"/>
      <c r="LA164" s="112"/>
      <c r="LE164" s="112"/>
      <c r="LI164" s="112"/>
      <c r="LM164" s="112"/>
      <c r="LQ164" s="112"/>
      <c r="LU164" s="112"/>
      <c r="LY164" s="112"/>
      <c r="MC164" s="112"/>
      <c r="MG164" s="112"/>
      <c r="MK164" s="112"/>
      <c r="MO164" s="112"/>
      <c r="MS164" s="112"/>
      <c r="MW164" s="112"/>
      <c r="NA164" s="112"/>
      <c r="NE164" s="112"/>
      <c r="NI164" s="112"/>
      <c r="NM164" s="112"/>
      <c r="NQ164" s="112"/>
      <c r="NU164" s="112"/>
      <c r="NY164" s="112"/>
      <c r="OC164" s="112"/>
      <c r="OG164" s="112"/>
      <c r="OK164" s="112"/>
      <c r="OO164" s="112"/>
      <c r="OS164" s="112"/>
      <c r="OW164" s="112"/>
      <c r="PA164" s="112"/>
      <c r="PE164" s="112"/>
      <c r="PI164" s="112"/>
      <c r="PM164" s="112"/>
      <c r="PQ164" s="112"/>
      <c r="PU164" s="112"/>
      <c r="PY164" s="112"/>
      <c r="QC164" s="112"/>
      <c r="QG164" s="112"/>
      <c r="QK164" s="112"/>
      <c r="QO164" s="112"/>
      <c r="QS164" s="112"/>
      <c r="QW164" s="112"/>
      <c r="RA164" s="112"/>
      <c r="RE164" s="112"/>
      <c r="RI164" s="112"/>
      <c r="RM164" s="112"/>
      <c r="RQ164" s="112"/>
      <c r="RU164" s="112"/>
      <c r="RY164" s="112"/>
      <c r="SC164" s="112"/>
      <c r="SG164" s="112"/>
      <c r="SK164" s="112"/>
      <c r="SO164" s="112"/>
      <c r="SS164" s="112"/>
      <c r="SW164" s="112"/>
      <c r="TA164" s="112"/>
      <c r="TE164" s="112"/>
      <c r="TI164" s="112"/>
      <c r="TM164" s="112"/>
      <c r="TQ164" s="112"/>
      <c r="TU164" s="112"/>
      <c r="TY164" s="112"/>
      <c r="UC164" s="112"/>
      <c r="UG164" s="112"/>
      <c r="UK164" s="112"/>
      <c r="UO164" s="112"/>
      <c r="US164" s="112"/>
      <c r="UW164" s="112"/>
      <c r="VA164" s="112"/>
      <c r="VE164" s="112"/>
      <c r="VI164" s="112"/>
      <c r="VM164" s="112"/>
      <c r="VQ164" s="112"/>
      <c r="VU164" s="112"/>
      <c r="VY164" s="112"/>
      <c r="WC164" s="112"/>
      <c r="WG164" s="112"/>
      <c r="WK164" s="112"/>
      <c r="WO164" s="112"/>
      <c r="WS164" s="112"/>
      <c r="WW164" s="112"/>
      <c r="XA164" s="112"/>
      <c r="XE164" s="112"/>
      <c r="XI164" s="112"/>
      <c r="XM164" s="112"/>
      <c r="XQ164" s="112"/>
      <c r="XU164" s="112"/>
      <c r="XY164" s="112"/>
      <c r="YC164" s="112"/>
      <c r="YG164" s="112"/>
      <c r="YK164" s="112"/>
      <c r="YO164" s="112"/>
      <c r="YS164" s="112"/>
      <c r="YW164" s="112"/>
      <c r="ZA164" s="112"/>
      <c r="ZE164" s="112"/>
      <c r="ZI164" s="112"/>
      <c r="ZM164" s="112"/>
      <c r="ZQ164" s="112"/>
      <c r="ZU164" s="112"/>
      <c r="ZY164" s="112"/>
      <c r="AAC164" s="112"/>
      <c r="AAG164" s="112"/>
      <c r="AAK164" s="112"/>
      <c r="AAO164" s="112"/>
      <c r="AAS164" s="112"/>
      <c r="AAW164" s="112"/>
      <c r="ABA164" s="112"/>
      <c r="ABE164" s="112"/>
      <c r="ABI164" s="112"/>
      <c r="ABM164" s="112"/>
      <c r="ABQ164" s="112"/>
      <c r="ABU164" s="112"/>
      <c r="ABY164" s="112"/>
      <c r="ACC164" s="112"/>
      <c r="ACG164" s="112"/>
      <c r="ACK164" s="112"/>
      <c r="ACO164" s="112"/>
      <c r="ACS164" s="112"/>
      <c r="ACW164" s="112"/>
      <c r="ADA164" s="112"/>
      <c r="ADE164" s="112"/>
      <c r="ADI164" s="112"/>
      <c r="ADM164" s="112"/>
      <c r="ADQ164" s="112"/>
      <c r="ADU164" s="112"/>
      <c r="ADY164" s="112"/>
      <c r="AEC164" s="112"/>
      <c r="AEG164" s="112"/>
      <c r="AEK164" s="112"/>
      <c r="AEO164" s="112"/>
      <c r="AES164" s="112"/>
      <c r="AEW164" s="112"/>
      <c r="AFA164" s="112"/>
      <c r="AFE164" s="112"/>
      <c r="AFI164" s="112"/>
      <c r="AFM164" s="112"/>
      <c r="AFQ164" s="112"/>
      <c r="AFU164" s="112"/>
      <c r="AFY164" s="112"/>
      <c r="AGC164" s="112"/>
      <c r="AGG164" s="112"/>
      <c r="AGK164" s="112"/>
      <c r="AGO164" s="112"/>
      <c r="AGS164" s="112"/>
      <c r="AGW164" s="112"/>
      <c r="AHA164" s="112"/>
      <c r="AHE164" s="112"/>
      <c r="AHI164" s="112"/>
      <c r="AHM164" s="112"/>
      <c r="AHQ164" s="112"/>
      <c r="AHU164" s="112"/>
      <c r="AHY164" s="112"/>
      <c r="AIC164" s="112"/>
      <c r="AIG164" s="112"/>
      <c r="AIK164" s="112"/>
      <c r="AIO164" s="112"/>
      <c r="AIS164" s="112"/>
      <c r="AIW164" s="112"/>
      <c r="AJA164" s="112"/>
      <c r="AJE164" s="112"/>
      <c r="AJI164" s="112"/>
      <c r="AJM164" s="112"/>
      <c r="AJQ164" s="112"/>
      <c r="AJU164" s="112"/>
      <c r="AJY164" s="112"/>
      <c r="AKC164" s="112"/>
      <c r="AKG164" s="112"/>
      <c r="AKK164" s="112"/>
      <c r="AKO164" s="112"/>
      <c r="AKS164" s="112"/>
      <c r="AKW164" s="112"/>
      <c r="ALA164" s="112"/>
      <c r="ALE164" s="112"/>
      <c r="ALI164" s="112"/>
      <c r="ALM164" s="112"/>
      <c r="ALQ164" s="112"/>
      <c r="ALU164" s="112"/>
      <c r="ALY164" s="112"/>
      <c r="AMC164" s="112"/>
      <c r="AMG164" s="112"/>
      <c r="AMK164" s="112"/>
      <c r="AMO164" s="112"/>
      <c r="AMS164" s="112"/>
      <c r="AMW164" s="112"/>
      <c r="ANA164" s="112"/>
      <c r="ANE164" s="112"/>
      <c r="ANI164" s="112"/>
      <c r="ANM164" s="112"/>
      <c r="ANQ164" s="112"/>
      <c r="ANU164" s="112"/>
      <c r="ANY164" s="112"/>
      <c r="AOC164" s="112"/>
      <c r="AOG164" s="112"/>
      <c r="AOK164" s="112"/>
      <c r="AOO164" s="112"/>
      <c r="AOS164" s="112"/>
      <c r="AOW164" s="112"/>
      <c r="APA164" s="112"/>
      <c r="APE164" s="112"/>
      <c r="API164" s="112"/>
      <c r="APM164" s="112"/>
      <c r="APQ164" s="112"/>
      <c r="APU164" s="112"/>
      <c r="APY164" s="112"/>
      <c r="AQC164" s="112"/>
      <c r="AQG164" s="112"/>
      <c r="AQK164" s="112"/>
      <c r="AQO164" s="112"/>
      <c r="AQS164" s="112"/>
      <c r="AQW164" s="112"/>
      <c r="ARA164" s="112"/>
      <c r="ARE164" s="112"/>
      <c r="ARI164" s="112"/>
      <c r="ARM164" s="112"/>
      <c r="ARQ164" s="112"/>
      <c r="ARU164" s="112"/>
      <c r="ARY164" s="112"/>
      <c r="ASC164" s="112"/>
      <c r="ASG164" s="112"/>
      <c r="ASK164" s="112"/>
      <c r="ASO164" s="112"/>
      <c r="ASS164" s="112"/>
      <c r="ASW164" s="112"/>
      <c r="ATA164" s="112"/>
      <c r="ATE164" s="112"/>
      <c r="ATI164" s="112"/>
      <c r="ATM164" s="112"/>
      <c r="ATQ164" s="112"/>
      <c r="ATU164" s="112"/>
      <c r="ATY164" s="112"/>
      <c r="AUC164" s="112"/>
      <c r="AUG164" s="112"/>
      <c r="AUK164" s="112"/>
      <c r="AUO164" s="112"/>
      <c r="AUS164" s="112"/>
      <c r="AUW164" s="112"/>
      <c r="AVA164" s="112"/>
      <c r="AVE164" s="112"/>
      <c r="AVI164" s="112"/>
      <c r="AVM164" s="112"/>
      <c r="AVQ164" s="112"/>
      <c r="AVU164" s="112"/>
      <c r="AVY164" s="112"/>
      <c r="AWC164" s="112"/>
      <c r="AWG164" s="112"/>
      <c r="AWK164" s="112"/>
      <c r="AWO164" s="112"/>
      <c r="AWS164" s="112"/>
      <c r="AWW164" s="112"/>
      <c r="AXA164" s="112"/>
      <c r="AXE164" s="112"/>
      <c r="AXI164" s="112"/>
      <c r="AXM164" s="112"/>
      <c r="AXQ164" s="112"/>
      <c r="AXU164" s="112"/>
      <c r="AXY164" s="112"/>
      <c r="AYC164" s="112"/>
      <c r="AYG164" s="112"/>
      <c r="AYK164" s="112"/>
      <c r="AYO164" s="112"/>
      <c r="AYS164" s="112"/>
      <c r="AYW164" s="112"/>
      <c r="AZA164" s="112"/>
      <c r="AZE164" s="112"/>
      <c r="AZI164" s="112"/>
      <c r="AZM164" s="112"/>
      <c r="AZQ164" s="112"/>
      <c r="AZU164" s="112"/>
      <c r="AZY164" s="112"/>
      <c r="BAC164" s="112"/>
      <c r="BAG164" s="112"/>
      <c r="BAK164" s="112"/>
      <c r="BAO164" s="112"/>
      <c r="BAS164" s="112"/>
      <c r="BAW164" s="112"/>
      <c r="BBA164" s="112"/>
      <c r="BBE164" s="112"/>
      <c r="BBI164" s="112"/>
      <c r="BBM164" s="112"/>
      <c r="BBQ164" s="112"/>
      <c r="BBU164" s="112"/>
      <c r="BBY164" s="112"/>
      <c r="BCC164" s="112"/>
      <c r="BCG164" s="112"/>
      <c r="BCK164" s="112"/>
      <c r="BCO164" s="112"/>
      <c r="BCS164" s="112"/>
      <c r="BCW164" s="112"/>
      <c r="BDA164" s="112"/>
      <c r="BDE164" s="112"/>
      <c r="BDI164" s="112"/>
      <c r="BDM164" s="112"/>
      <c r="BDQ164" s="112"/>
      <c r="BDU164" s="112"/>
      <c r="BDY164" s="112"/>
      <c r="BEC164" s="112"/>
      <c r="BEG164" s="112"/>
      <c r="BEK164" s="112"/>
      <c r="BEO164" s="112"/>
      <c r="BES164" s="112"/>
      <c r="BEW164" s="112"/>
      <c r="BFA164" s="112"/>
      <c r="BFE164" s="112"/>
      <c r="BFI164" s="112"/>
      <c r="BFM164" s="112"/>
      <c r="BFQ164" s="112"/>
      <c r="BFU164" s="112"/>
      <c r="BFY164" s="112"/>
      <c r="BGC164" s="112"/>
      <c r="BGG164" s="112"/>
      <c r="BGK164" s="112"/>
      <c r="BGO164" s="112"/>
      <c r="BGS164" s="112"/>
      <c r="BGW164" s="112"/>
      <c r="BHA164" s="112"/>
      <c r="BHE164" s="112"/>
      <c r="BHI164" s="112"/>
      <c r="BHM164" s="112"/>
      <c r="BHQ164" s="112"/>
      <c r="BHU164" s="112"/>
      <c r="BHY164" s="112"/>
      <c r="BIC164" s="112"/>
      <c r="BIG164" s="112"/>
      <c r="BIK164" s="112"/>
      <c r="BIO164" s="112"/>
      <c r="BIS164" s="112"/>
      <c r="BIW164" s="112"/>
      <c r="BJA164" s="112"/>
      <c r="BJE164" s="112"/>
      <c r="BJI164" s="112"/>
      <c r="BJM164" s="112"/>
      <c r="BJQ164" s="112"/>
      <c r="BJU164" s="112"/>
      <c r="BJY164" s="112"/>
      <c r="BKC164" s="112"/>
      <c r="BKG164" s="112"/>
      <c r="BKK164" s="112"/>
      <c r="BKO164" s="112"/>
      <c r="BKS164" s="112"/>
      <c r="BKW164" s="112"/>
      <c r="BLA164" s="112"/>
      <c r="BLE164" s="112"/>
      <c r="BLI164" s="112"/>
      <c r="BLM164" s="112"/>
      <c r="BLQ164" s="112"/>
      <c r="BLU164" s="112"/>
      <c r="BLY164" s="112"/>
      <c r="BMC164" s="112"/>
      <c r="BMG164" s="112"/>
      <c r="BMK164" s="112"/>
      <c r="BMO164" s="112"/>
      <c r="BMS164" s="112"/>
      <c r="BMW164" s="112"/>
      <c r="BNA164" s="112"/>
      <c r="BNE164" s="112"/>
      <c r="BNI164" s="112"/>
      <c r="BNM164" s="112"/>
      <c r="BNQ164" s="112"/>
      <c r="BNU164" s="112"/>
      <c r="BNY164" s="112"/>
      <c r="BOC164" s="112"/>
      <c r="BOG164" s="112"/>
      <c r="BOK164" s="112"/>
      <c r="BOO164" s="112"/>
      <c r="BOS164" s="112"/>
      <c r="BOW164" s="112"/>
      <c r="BPA164" s="112"/>
      <c r="BPE164" s="112"/>
      <c r="BPI164" s="112"/>
      <c r="BPM164" s="112"/>
      <c r="BPQ164" s="112"/>
      <c r="BPU164" s="112"/>
      <c r="BPY164" s="112"/>
      <c r="BQC164" s="112"/>
      <c r="BQG164" s="112"/>
      <c r="BQK164" s="112"/>
      <c r="BQO164" s="112"/>
      <c r="BQS164" s="112"/>
      <c r="BQW164" s="112"/>
      <c r="BRA164" s="112"/>
      <c r="BRE164" s="112"/>
      <c r="BRI164" s="112"/>
      <c r="BRM164" s="112"/>
      <c r="BRQ164" s="112"/>
      <c r="BRU164" s="112"/>
      <c r="BRY164" s="112"/>
      <c r="BSC164" s="112"/>
      <c r="BSG164" s="112"/>
      <c r="BSK164" s="112"/>
      <c r="BSO164" s="112"/>
      <c r="BSS164" s="112"/>
      <c r="BSW164" s="112"/>
      <c r="BTA164" s="112"/>
      <c r="BTE164" s="112"/>
      <c r="BTI164" s="112"/>
      <c r="BTM164" s="112"/>
      <c r="BTQ164" s="112"/>
      <c r="BTU164" s="112"/>
      <c r="BTY164" s="112"/>
      <c r="BUC164" s="112"/>
      <c r="BUG164" s="112"/>
      <c r="BUK164" s="112"/>
      <c r="BUO164" s="112"/>
      <c r="BUS164" s="112"/>
      <c r="BUW164" s="112"/>
      <c r="BVA164" s="112"/>
      <c r="BVE164" s="112"/>
      <c r="BVI164" s="112"/>
      <c r="BVM164" s="112"/>
      <c r="BVQ164" s="112"/>
      <c r="BVU164" s="112"/>
      <c r="BVY164" s="112"/>
      <c r="BWC164" s="112"/>
      <c r="BWG164" s="112"/>
      <c r="BWK164" s="112"/>
      <c r="BWO164" s="112"/>
      <c r="BWS164" s="112"/>
      <c r="BWW164" s="112"/>
      <c r="BXA164" s="112"/>
      <c r="BXE164" s="112"/>
      <c r="BXI164" s="112"/>
      <c r="BXM164" s="112"/>
      <c r="BXQ164" s="112"/>
      <c r="BXU164" s="112"/>
      <c r="BXY164" s="112"/>
      <c r="BYC164" s="112"/>
      <c r="BYG164" s="112"/>
      <c r="BYK164" s="112"/>
      <c r="BYO164" s="112"/>
      <c r="BYS164" s="112"/>
      <c r="BYW164" s="112"/>
      <c r="BZA164" s="112"/>
      <c r="BZE164" s="112"/>
      <c r="BZI164" s="112"/>
      <c r="BZM164" s="112"/>
      <c r="BZQ164" s="112"/>
      <c r="BZU164" s="112"/>
      <c r="BZY164" s="112"/>
      <c r="CAC164" s="112"/>
      <c r="CAG164" s="112"/>
      <c r="CAK164" s="112"/>
      <c r="CAO164" s="112"/>
      <c r="CAS164" s="112"/>
      <c r="CAW164" s="112"/>
      <c r="CBA164" s="112"/>
      <c r="CBE164" s="112"/>
      <c r="CBI164" s="112"/>
      <c r="CBM164" s="112"/>
      <c r="CBQ164" s="112"/>
      <c r="CBU164" s="112"/>
      <c r="CBY164" s="112"/>
      <c r="CCC164" s="112"/>
      <c r="CCG164" s="112"/>
      <c r="CCK164" s="112"/>
      <c r="CCO164" s="112"/>
      <c r="CCS164" s="112"/>
      <c r="CCW164" s="112"/>
      <c r="CDA164" s="112"/>
      <c r="CDE164" s="112"/>
      <c r="CDI164" s="112"/>
      <c r="CDM164" s="112"/>
      <c r="CDQ164" s="112"/>
      <c r="CDU164" s="112"/>
      <c r="CDY164" s="112"/>
      <c r="CEC164" s="112"/>
      <c r="CEG164" s="112"/>
      <c r="CEK164" s="112"/>
      <c r="CEO164" s="112"/>
      <c r="CES164" s="112"/>
      <c r="CEW164" s="112"/>
      <c r="CFA164" s="112"/>
      <c r="CFE164" s="112"/>
      <c r="CFI164" s="112"/>
      <c r="CFM164" s="112"/>
      <c r="CFQ164" s="112"/>
      <c r="CFU164" s="112"/>
      <c r="CFY164" s="112"/>
      <c r="CGC164" s="112"/>
      <c r="CGG164" s="112"/>
      <c r="CGK164" s="112"/>
      <c r="CGO164" s="112"/>
      <c r="CGS164" s="112"/>
      <c r="CGW164" s="112"/>
      <c r="CHA164" s="112"/>
      <c r="CHE164" s="112"/>
      <c r="CHI164" s="112"/>
      <c r="CHM164" s="112"/>
      <c r="CHQ164" s="112"/>
      <c r="CHU164" s="112"/>
      <c r="CHY164" s="112"/>
      <c r="CIC164" s="112"/>
      <c r="CIG164" s="112"/>
      <c r="CIK164" s="112"/>
      <c r="CIO164" s="112"/>
      <c r="CIS164" s="112"/>
      <c r="CIW164" s="112"/>
      <c r="CJA164" s="112"/>
      <c r="CJE164" s="112"/>
      <c r="CJI164" s="112"/>
      <c r="CJM164" s="112"/>
      <c r="CJQ164" s="112"/>
      <c r="CJU164" s="112"/>
      <c r="CJY164" s="112"/>
      <c r="CKC164" s="112"/>
      <c r="CKG164" s="112"/>
      <c r="CKK164" s="112"/>
      <c r="CKO164" s="112"/>
      <c r="CKS164" s="112"/>
      <c r="CKW164" s="112"/>
      <c r="CLA164" s="112"/>
      <c r="CLE164" s="112"/>
      <c r="CLI164" s="112"/>
      <c r="CLM164" s="112"/>
      <c r="CLQ164" s="112"/>
      <c r="CLU164" s="112"/>
      <c r="CLY164" s="112"/>
      <c r="CMC164" s="112"/>
      <c r="CMG164" s="112"/>
      <c r="CMK164" s="112"/>
      <c r="CMO164" s="112"/>
      <c r="CMS164" s="112"/>
      <c r="CMW164" s="112"/>
      <c r="CNA164" s="112"/>
      <c r="CNE164" s="112"/>
      <c r="CNI164" s="112"/>
      <c r="CNM164" s="112"/>
      <c r="CNQ164" s="112"/>
      <c r="CNU164" s="112"/>
      <c r="CNY164" s="112"/>
      <c r="COC164" s="112"/>
      <c r="COG164" s="112"/>
      <c r="COK164" s="112"/>
      <c r="COO164" s="112"/>
      <c r="COS164" s="112"/>
      <c r="COW164" s="112"/>
      <c r="CPA164" s="112"/>
      <c r="CPE164" s="112"/>
      <c r="CPI164" s="112"/>
      <c r="CPM164" s="112"/>
      <c r="CPQ164" s="112"/>
      <c r="CPU164" s="112"/>
      <c r="CPY164" s="112"/>
      <c r="CQC164" s="112"/>
      <c r="CQG164" s="112"/>
      <c r="CQK164" s="112"/>
      <c r="CQO164" s="112"/>
      <c r="CQS164" s="112"/>
      <c r="CQW164" s="112"/>
      <c r="CRA164" s="112"/>
      <c r="CRE164" s="112"/>
      <c r="CRI164" s="112"/>
      <c r="CRM164" s="112"/>
      <c r="CRQ164" s="112"/>
      <c r="CRU164" s="112"/>
      <c r="CRY164" s="112"/>
      <c r="CSC164" s="112"/>
      <c r="CSG164" s="112"/>
      <c r="CSK164" s="112"/>
      <c r="CSO164" s="112"/>
      <c r="CSS164" s="112"/>
      <c r="CSW164" s="112"/>
      <c r="CTA164" s="112"/>
      <c r="CTE164" s="112"/>
      <c r="CTI164" s="112"/>
      <c r="CTM164" s="112"/>
      <c r="CTQ164" s="112"/>
      <c r="CTU164" s="112"/>
      <c r="CTY164" s="112"/>
      <c r="CUC164" s="112"/>
      <c r="CUG164" s="112"/>
      <c r="CUK164" s="112"/>
      <c r="CUO164" s="112"/>
      <c r="CUS164" s="112"/>
      <c r="CUW164" s="112"/>
      <c r="CVA164" s="112"/>
      <c r="CVE164" s="112"/>
      <c r="CVI164" s="112"/>
      <c r="CVM164" s="112"/>
      <c r="CVQ164" s="112"/>
      <c r="CVU164" s="112"/>
      <c r="CVY164" s="112"/>
      <c r="CWC164" s="112"/>
      <c r="CWG164" s="112"/>
      <c r="CWK164" s="112"/>
      <c r="CWO164" s="112"/>
      <c r="CWS164" s="112"/>
      <c r="CWW164" s="112"/>
      <c r="CXA164" s="112"/>
      <c r="CXE164" s="112"/>
      <c r="CXI164" s="112"/>
      <c r="CXM164" s="112"/>
      <c r="CXQ164" s="112"/>
      <c r="CXU164" s="112"/>
      <c r="CXY164" s="112"/>
      <c r="CYC164" s="112"/>
      <c r="CYG164" s="112"/>
      <c r="CYK164" s="112"/>
      <c r="CYO164" s="112"/>
      <c r="CYS164" s="112"/>
      <c r="CYW164" s="112"/>
      <c r="CZA164" s="112"/>
      <c r="CZE164" s="112"/>
      <c r="CZI164" s="112"/>
      <c r="CZM164" s="112"/>
      <c r="CZQ164" s="112"/>
      <c r="CZU164" s="112"/>
      <c r="CZY164" s="112"/>
      <c r="DAC164" s="112"/>
      <c r="DAG164" s="112"/>
      <c r="DAK164" s="112"/>
      <c r="DAO164" s="112"/>
      <c r="DAS164" s="112"/>
      <c r="DAW164" s="112"/>
      <c r="DBA164" s="112"/>
      <c r="DBE164" s="112"/>
      <c r="DBI164" s="112"/>
      <c r="DBM164" s="112"/>
      <c r="DBQ164" s="112"/>
      <c r="DBU164" s="112"/>
      <c r="DBY164" s="112"/>
      <c r="DCC164" s="112"/>
      <c r="DCG164" s="112"/>
      <c r="DCK164" s="112"/>
      <c r="DCO164" s="112"/>
      <c r="DCS164" s="112"/>
      <c r="DCW164" s="112"/>
      <c r="DDA164" s="112"/>
      <c r="DDE164" s="112"/>
      <c r="DDI164" s="112"/>
      <c r="DDM164" s="112"/>
      <c r="DDQ164" s="112"/>
      <c r="DDU164" s="112"/>
      <c r="DDY164" s="112"/>
      <c r="DEC164" s="112"/>
      <c r="DEG164" s="112"/>
      <c r="DEK164" s="112"/>
      <c r="DEO164" s="112"/>
      <c r="DES164" s="112"/>
      <c r="DEW164" s="112"/>
      <c r="DFA164" s="112"/>
      <c r="DFE164" s="112"/>
      <c r="DFI164" s="112"/>
      <c r="DFM164" s="112"/>
      <c r="DFQ164" s="112"/>
      <c r="DFU164" s="112"/>
      <c r="DFY164" s="112"/>
      <c r="DGC164" s="112"/>
      <c r="DGG164" s="112"/>
      <c r="DGK164" s="112"/>
      <c r="DGO164" s="112"/>
      <c r="DGS164" s="112"/>
      <c r="DGW164" s="112"/>
      <c r="DHA164" s="112"/>
      <c r="DHE164" s="112"/>
      <c r="DHI164" s="112"/>
      <c r="DHM164" s="112"/>
      <c r="DHQ164" s="112"/>
      <c r="DHU164" s="112"/>
      <c r="DHY164" s="112"/>
      <c r="DIC164" s="112"/>
      <c r="DIG164" s="112"/>
      <c r="DIK164" s="112"/>
      <c r="DIO164" s="112"/>
      <c r="DIS164" s="112"/>
      <c r="DIW164" s="112"/>
      <c r="DJA164" s="112"/>
      <c r="DJE164" s="112"/>
      <c r="DJI164" s="112"/>
      <c r="DJM164" s="112"/>
      <c r="DJQ164" s="112"/>
      <c r="DJU164" s="112"/>
      <c r="DJY164" s="112"/>
      <c r="DKC164" s="112"/>
      <c r="DKG164" s="112"/>
      <c r="DKK164" s="112"/>
      <c r="DKO164" s="112"/>
      <c r="DKS164" s="112"/>
      <c r="DKW164" s="112"/>
      <c r="DLA164" s="112"/>
      <c r="DLE164" s="112"/>
      <c r="DLI164" s="112"/>
      <c r="DLM164" s="112"/>
      <c r="DLQ164" s="112"/>
      <c r="DLU164" s="112"/>
      <c r="DLY164" s="112"/>
      <c r="DMC164" s="112"/>
      <c r="DMG164" s="112"/>
      <c r="DMK164" s="112"/>
      <c r="DMO164" s="112"/>
      <c r="DMS164" s="112"/>
      <c r="DMW164" s="112"/>
      <c r="DNA164" s="112"/>
      <c r="DNE164" s="112"/>
      <c r="DNI164" s="112"/>
      <c r="DNM164" s="112"/>
      <c r="DNQ164" s="112"/>
      <c r="DNU164" s="112"/>
      <c r="DNY164" s="112"/>
      <c r="DOC164" s="112"/>
      <c r="DOG164" s="112"/>
      <c r="DOK164" s="112"/>
      <c r="DOO164" s="112"/>
      <c r="DOS164" s="112"/>
      <c r="DOW164" s="112"/>
      <c r="DPA164" s="112"/>
      <c r="DPE164" s="112"/>
      <c r="DPI164" s="112"/>
      <c r="DPM164" s="112"/>
      <c r="DPQ164" s="112"/>
      <c r="DPU164" s="112"/>
      <c r="DPY164" s="112"/>
      <c r="DQC164" s="112"/>
      <c r="DQG164" s="112"/>
      <c r="DQK164" s="112"/>
      <c r="DQO164" s="112"/>
      <c r="DQS164" s="112"/>
      <c r="DQW164" s="112"/>
      <c r="DRA164" s="112"/>
      <c r="DRE164" s="112"/>
      <c r="DRI164" s="112"/>
      <c r="DRM164" s="112"/>
      <c r="DRQ164" s="112"/>
      <c r="DRU164" s="112"/>
      <c r="DRY164" s="112"/>
      <c r="DSC164" s="112"/>
      <c r="DSG164" s="112"/>
      <c r="DSK164" s="112"/>
      <c r="DSO164" s="112"/>
      <c r="DSS164" s="112"/>
      <c r="DSW164" s="112"/>
      <c r="DTA164" s="112"/>
      <c r="DTE164" s="112"/>
      <c r="DTI164" s="112"/>
      <c r="DTM164" s="112"/>
      <c r="DTQ164" s="112"/>
      <c r="DTU164" s="112"/>
      <c r="DTY164" s="112"/>
      <c r="DUC164" s="112"/>
      <c r="DUG164" s="112"/>
      <c r="DUK164" s="112"/>
      <c r="DUO164" s="112"/>
      <c r="DUS164" s="112"/>
      <c r="DUW164" s="112"/>
      <c r="DVA164" s="112"/>
      <c r="DVE164" s="112"/>
      <c r="DVI164" s="112"/>
      <c r="DVM164" s="112"/>
      <c r="DVQ164" s="112"/>
      <c r="DVU164" s="112"/>
      <c r="DVY164" s="112"/>
      <c r="DWC164" s="112"/>
      <c r="DWG164" s="112"/>
      <c r="DWK164" s="112"/>
      <c r="DWO164" s="112"/>
      <c r="DWS164" s="112"/>
      <c r="DWW164" s="112"/>
      <c r="DXA164" s="112"/>
      <c r="DXE164" s="112"/>
      <c r="DXI164" s="112"/>
      <c r="DXM164" s="112"/>
      <c r="DXQ164" s="112"/>
      <c r="DXU164" s="112"/>
      <c r="DXY164" s="112"/>
      <c r="DYC164" s="112"/>
      <c r="DYG164" s="112"/>
      <c r="DYK164" s="112"/>
      <c r="DYO164" s="112"/>
      <c r="DYS164" s="112"/>
      <c r="DYW164" s="112"/>
      <c r="DZA164" s="112"/>
      <c r="DZE164" s="112"/>
      <c r="DZI164" s="112"/>
      <c r="DZM164" s="112"/>
      <c r="DZQ164" s="112"/>
      <c r="DZU164" s="112"/>
      <c r="DZY164" s="112"/>
      <c r="EAC164" s="112"/>
      <c r="EAG164" s="112"/>
      <c r="EAK164" s="112"/>
      <c r="EAO164" s="112"/>
      <c r="EAS164" s="112"/>
      <c r="EAW164" s="112"/>
      <c r="EBA164" s="112"/>
      <c r="EBE164" s="112"/>
      <c r="EBI164" s="112"/>
      <c r="EBM164" s="112"/>
      <c r="EBQ164" s="112"/>
      <c r="EBU164" s="112"/>
      <c r="EBY164" s="112"/>
      <c r="ECC164" s="112"/>
      <c r="ECG164" s="112"/>
      <c r="ECK164" s="112"/>
      <c r="ECO164" s="112"/>
      <c r="ECS164" s="112"/>
      <c r="ECW164" s="112"/>
      <c r="EDA164" s="112"/>
      <c r="EDE164" s="112"/>
      <c r="EDI164" s="112"/>
      <c r="EDM164" s="112"/>
      <c r="EDQ164" s="112"/>
      <c r="EDU164" s="112"/>
      <c r="EDY164" s="112"/>
      <c r="EEC164" s="112"/>
      <c r="EEG164" s="112"/>
      <c r="EEK164" s="112"/>
      <c r="EEO164" s="112"/>
      <c r="EES164" s="112"/>
      <c r="EEW164" s="112"/>
      <c r="EFA164" s="112"/>
      <c r="EFE164" s="112"/>
      <c r="EFI164" s="112"/>
      <c r="EFM164" s="112"/>
      <c r="EFQ164" s="112"/>
      <c r="EFU164" s="112"/>
      <c r="EFY164" s="112"/>
      <c r="EGC164" s="112"/>
      <c r="EGG164" s="112"/>
      <c r="EGK164" s="112"/>
      <c r="EGO164" s="112"/>
      <c r="EGS164" s="112"/>
      <c r="EGW164" s="112"/>
      <c r="EHA164" s="112"/>
      <c r="EHE164" s="112"/>
      <c r="EHI164" s="112"/>
      <c r="EHM164" s="112"/>
      <c r="EHQ164" s="112"/>
      <c r="EHU164" s="112"/>
      <c r="EHY164" s="112"/>
      <c r="EIC164" s="112"/>
      <c r="EIG164" s="112"/>
      <c r="EIK164" s="112"/>
      <c r="EIO164" s="112"/>
      <c r="EIS164" s="112"/>
      <c r="EIW164" s="112"/>
      <c r="EJA164" s="112"/>
      <c r="EJE164" s="112"/>
      <c r="EJI164" s="112"/>
      <c r="EJM164" s="112"/>
      <c r="EJQ164" s="112"/>
      <c r="EJU164" s="112"/>
      <c r="EJY164" s="112"/>
      <c r="EKC164" s="112"/>
      <c r="EKG164" s="112"/>
      <c r="EKK164" s="112"/>
      <c r="EKO164" s="112"/>
      <c r="EKS164" s="112"/>
      <c r="EKW164" s="112"/>
      <c r="ELA164" s="112"/>
      <c r="ELE164" s="112"/>
      <c r="ELI164" s="112"/>
      <c r="ELM164" s="112"/>
      <c r="ELQ164" s="112"/>
      <c r="ELU164" s="112"/>
      <c r="ELY164" s="112"/>
      <c r="EMC164" s="112"/>
      <c r="EMG164" s="112"/>
      <c r="EMK164" s="112"/>
      <c r="EMO164" s="112"/>
      <c r="EMS164" s="112"/>
      <c r="EMW164" s="112"/>
      <c r="ENA164" s="112"/>
      <c r="ENE164" s="112"/>
      <c r="ENI164" s="112"/>
      <c r="ENM164" s="112"/>
      <c r="ENQ164" s="112"/>
      <c r="ENU164" s="112"/>
      <c r="ENY164" s="112"/>
      <c r="EOC164" s="112"/>
      <c r="EOG164" s="112"/>
      <c r="EOK164" s="112"/>
      <c r="EOO164" s="112"/>
      <c r="EOS164" s="112"/>
      <c r="EOW164" s="112"/>
      <c r="EPA164" s="112"/>
      <c r="EPE164" s="112"/>
      <c r="EPI164" s="112"/>
      <c r="EPM164" s="112"/>
      <c r="EPQ164" s="112"/>
      <c r="EPU164" s="112"/>
      <c r="EPY164" s="112"/>
      <c r="EQC164" s="112"/>
      <c r="EQG164" s="112"/>
      <c r="EQK164" s="112"/>
      <c r="EQO164" s="112"/>
      <c r="EQS164" s="112"/>
      <c r="EQW164" s="112"/>
      <c r="ERA164" s="112"/>
      <c r="ERE164" s="112"/>
      <c r="ERI164" s="112"/>
      <c r="ERM164" s="112"/>
      <c r="ERQ164" s="112"/>
      <c r="ERU164" s="112"/>
      <c r="ERY164" s="112"/>
      <c r="ESC164" s="112"/>
      <c r="ESG164" s="112"/>
      <c r="ESK164" s="112"/>
      <c r="ESO164" s="112"/>
      <c r="ESS164" s="112"/>
      <c r="ESW164" s="112"/>
      <c r="ETA164" s="112"/>
      <c r="ETE164" s="112"/>
      <c r="ETI164" s="112"/>
      <c r="ETM164" s="112"/>
      <c r="ETQ164" s="112"/>
      <c r="ETU164" s="112"/>
      <c r="ETY164" s="112"/>
      <c r="EUC164" s="112"/>
      <c r="EUG164" s="112"/>
      <c r="EUK164" s="112"/>
      <c r="EUO164" s="112"/>
      <c r="EUS164" s="112"/>
      <c r="EUW164" s="112"/>
      <c r="EVA164" s="112"/>
      <c r="EVE164" s="112"/>
      <c r="EVI164" s="112"/>
      <c r="EVM164" s="112"/>
      <c r="EVQ164" s="112"/>
      <c r="EVU164" s="112"/>
      <c r="EVY164" s="112"/>
      <c r="EWC164" s="112"/>
      <c r="EWG164" s="112"/>
      <c r="EWK164" s="112"/>
      <c r="EWO164" s="112"/>
      <c r="EWS164" s="112"/>
      <c r="EWW164" s="112"/>
      <c r="EXA164" s="112"/>
      <c r="EXE164" s="112"/>
      <c r="EXI164" s="112"/>
      <c r="EXM164" s="112"/>
      <c r="EXQ164" s="112"/>
      <c r="EXU164" s="112"/>
      <c r="EXY164" s="112"/>
      <c r="EYC164" s="112"/>
      <c r="EYG164" s="112"/>
      <c r="EYK164" s="112"/>
      <c r="EYO164" s="112"/>
      <c r="EYS164" s="112"/>
      <c r="EYW164" s="112"/>
      <c r="EZA164" s="112"/>
      <c r="EZE164" s="112"/>
      <c r="EZI164" s="112"/>
      <c r="EZM164" s="112"/>
      <c r="EZQ164" s="112"/>
      <c r="EZU164" s="112"/>
      <c r="EZY164" s="112"/>
      <c r="FAC164" s="112"/>
      <c r="FAG164" s="112"/>
      <c r="FAK164" s="112"/>
      <c r="FAO164" s="112"/>
      <c r="FAS164" s="112"/>
      <c r="FAW164" s="112"/>
      <c r="FBA164" s="112"/>
      <c r="FBE164" s="112"/>
      <c r="FBI164" s="112"/>
      <c r="FBM164" s="112"/>
      <c r="FBQ164" s="112"/>
      <c r="FBU164" s="112"/>
      <c r="FBY164" s="112"/>
      <c r="FCC164" s="112"/>
      <c r="FCG164" s="112"/>
      <c r="FCK164" s="112"/>
      <c r="FCO164" s="112"/>
      <c r="FCS164" s="112"/>
      <c r="FCW164" s="112"/>
      <c r="FDA164" s="112"/>
      <c r="FDE164" s="112"/>
      <c r="FDI164" s="112"/>
      <c r="FDM164" s="112"/>
      <c r="FDQ164" s="112"/>
      <c r="FDU164" s="112"/>
      <c r="FDY164" s="112"/>
      <c r="FEC164" s="112"/>
      <c r="FEG164" s="112"/>
      <c r="FEK164" s="112"/>
      <c r="FEO164" s="112"/>
      <c r="FES164" s="112"/>
      <c r="FEW164" s="112"/>
      <c r="FFA164" s="112"/>
      <c r="FFE164" s="112"/>
      <c r="FFI164" s="112"/>
      <c r="FFM164" s="112"/>
      <c r="FFQ164" s="112"/>
      <c r="FFU164" s="112"/>
      <c r="FFY164" s="112"/>
      <c r="FGC164" s="112"/>
      <c r="FGG164" s="112"/>
      <c r="FGK164" s="112"/>
      <c r="FGO164" s="112"/>
      <c r="FGS164" s="112"/>
      <c r="FGW164" s="112"/>
      <c r="FHA164" s="112"/>
      <c r="FHE164" s="112"/>
      <c r="FHI164" s="112"/>
      <c r="FHM164" s="112"/>
      <c r="FHQ164" s="112"/>
      <c r="FHU164" s="112"/>
      <c r="FHY164" s="112"/>
      <c r="FIC164" s="112"/>
      <c r="FIG164" s="112"/>
      <c r="FIK164" s="112"/>
      <c r="FIO164" s="112"/>
      <c r="FIS164" s="112"/>
      <c r="FIW164" s="112"/>
      <c r="FJA164" s="112"/>
      <c r="FJE164" s="112"/>
      <c r="FJI164" s="112"/>
      <c r="FJM164" s="112"/>
      <c r="FJQ164" s="112"/>
      <c r="FJU164" s="112"/>
      <c r="FJY164" s="112"/>
      <c r="FKC164" s="112"/>
      <c r="FKG164" s="112"/>
      <c r="FKK164" s="112"/>
      <c r="FKO164" s="112"/>
      <c r="FKS164" s="112"/>
      <c r="FKW164" s="112"/>
      <c r="FLA164" s="112"/>
      <c r="FLE164" s="112"/>
      <c r="FLI164" s="112"/>
      <c r="FLM164" s="112"/>
      <c r="FLQ164" s="112"/>
      <c r="FLU164" s="112"/>
      <c r="FLY164" s="112"/>
      <c r="FMC164" s="112"/>
      <c r="FMG164" s="112"/>
      <c r="FMK164" s="112"/>
      <c r="FMO164" s="112"/>
      <c r="FMS164" s="112"/>
      <c r="FMW164" s="112"/>
      <c r="FNA164" s="112"/>
      <c r="FNE164" s="112"/>
      <c r="FNI164" s="112"/>
      <c r="FNM164" s="112"/>
      <c r="FNQ164" s="112"/>
      <c r="FNU164" s="112"/>
      <c r="FNY164" s="112"/>
      <c r="FOC164" s="112"/>
      <c r="FOG164" s="112"/>
      <c r="FOK164" s="112"/>
      <c r="FOO164" s="112"/>
      <c r="FOS164" s="112"/>
      <c r="FOW164" s="112"/>
      <c r="FPA164" s="112"/>
      <c r="FPE164" s="112"/>
      <c r="FPI164" s="112"/>
      <c r="FPM164" s="112"/>
      <c r="FPQ164" s="112"/>
      <c r="FPU164" s="112"/>
      <c r="FPY164" s="112"/>
      <c r="FQC164" s="112"/>
      <c r="FQG164" s="112"/>
      <c r="FQK164" s="112"/>
      <c r="FQO164" s="112"/>
      <c r="FQS164" s="112"/>
      <c r="FQW164" s="112"/>
      <c r="FRA164" s="112"/>
      <c r="FRE164" s="112"/>
      <c r="FRI164" s="112"/>
      <c r="FRM164" s="112"/>
      <c r="FRQ164" s="112"/>
      <c r="FRU164" s="112"/>
      <c r="FRY164" s="112"/>
      <c r="FSC164" s="112"/>
      <c r="FSG164" s="112"/>
      <c r="FSK164" s="112"/>
      <c r="FSO164" s="112"/>
      <c r="FSS164" s="112"/>
      <c r="FSW164" s="112"/>
      <c r="FTA164" s="112"/>
      <c r="FTE164" s="112"/>
      <c r="FTI164" s="112"/>
      <c r="FTM164" s="112"/>
      <c r="FTQ164" s="112"/>
      <c r="FTU164" s="112"/>
      <c r="FTY164" s="112"/>
      <c r="FUC164" s="112"/>
      <c r="FUG164" s="112"/>
      <c r="FUK164" s="112"/>
      <c r="FUO164" s="112"/>
      <c r="FUS164" s="112"/>
      <c r="FUW164" s="112"/>
      <c r="FVA164" s="112"/>
      <c r="FVE164" s="112"/>
      <c r="FVI164" s="112"/>
      <c r="FVM164" s="112"/>
      <c r="FVQ164" s="112"/>
      <c r="FVU164" s="112"/>
      <c r="FVY164" s="112"/>
      <c r="FWC164" s="112"/>
      <c r="FWG164" s="112"/>
      <c r="FWK164" s="112"/>
      <c r="FWO164" s="112"/>
      <c r="FWS164" s="112"/>
      <c r="FWW164" s="112"/>
      <c r="FXA164" s="112"/>
      <c r="FXE164" s="112"/>
      <c r="FXI164" s="112"/>
      <c r="FXM164" s="112"/>
      <c r="FXQ164" s="112"/>
      <c r="FXU164" s="112"/>
      <c r="FXY164" s="112"/>
      <c r="FYC164" s="112"/>
      <c r="FYG164" s="112"/>
      <c r="FYK164" s="112"/>
      <c r="FYO164" s="112"/>
      <c r="FYS164" s="112"/>
      <c r="FYW164" s="112"/>
      <c r="FZA164" s="112"/>
      <c r="FZE164" s="112"/>
      <c r="FZI164" s="112"/>
      <c r="FZM164" s="112"/>
      <c r="FZQ164" s="112"/>
      <c r="FZU164" s="112"/>
      <c r="FZY164" s="112"/>
      <c r="GAC164" s="112"/>
      <c r="GAG164" s="112"/>
      <c r="GAK164" s="112"/>
      <c r="GAO164" s="112"/>
      <c r="GAS164" s="112"/>
      <c r="GAW164" s="112"/>
      <c r="GBA164" s="112"/>
      <c r="GBE164" s="112"/>
      <c r="GBI164" s="112"/>
      <c r="GBM164" s="112"/>
      <c r="GBQ164" s="112"/>
      <c r="GBU164" s="112"/>
      <c r="GBY164" s="112"/>
      <c r="GCC164" s="112"/>
      <c r="GCG164" s="112"/>
      <c r="GCK164" s="112"/>
      <c r="GCO164" s="112"/>
      <c r="GCS164" s="112"/>
      <c r="GCW164" s="112"/>
      <c r="GDA164" s="112"/>
      <c r="GDE164" s="112"/>
      <c r="GDI164" s="112"/>
      <c r="GDM164" s="112"/>
      <c r="GDQ164" s="112"/>
      <c r="GDU164" s="112"/>
      <c r="GDY164" s="112"/>
      <c r="GEC164" s="112"/>
      <c r="GEG164" s="112"/>
      <c r="GEK164" s="112"/>
      <c r="GEO164" s="112"/>
      <c r="GES164" s="112"/>
      <c r="GEW164" s="112"/>
      <c r="GFA164" s="112"/>
      <c r="GFE164" s="112"/>
      <c r="GFI164" s="112"/>
      <c r="GFM164" s="112"/>
      <c r="GFQ164" s="112"/>
      <c r="GFU164" s="112"/>
      <c r="GFY164" s="112"/>
      <c r="GGC164" s="112"/>
      <c r="GGG164" s="112"/>
      <c r="GGK164" s="112"/>
      <c r="GGO164" s="112"/>
      <c r="GGS164" s="112"/>
      <c r="GGW164" s="112"/>
      <c r="GHA164" s="112"/>
      <c r="GHE164" s="112"/>
      <c r="GHI164" s="112"/>
      <c r="GHM164" s="112"/>
      <c r="GHQ164" s="112"/>
      <c r="GHU164" s="112"/>
      <c r="GHY164" s="112"/>
      <c r="GIC164" s="112"/>
      <c r="GIG164" s="112"/>
      <c r="GIK164" s="112"/>
      <c r="GIO164" s="112"/>
      <c r="GIS164" s="112"/>
      <c r="GIW164" s="112"/>
      <c r="GJA164" s="112"/>
      <c r="GJE164" s="112"/>
      <c r="GJI164" s="112"/>
      <c r="GJM164" s="112"/>
      <c r="GJQ164" s="112"/>
      <c r="GJU164" s="112"/>
      <c r="GJY164" s="112"/>
      <c r="GKC164" s="112"/>
      <c r="GKG164" s="112"/>
      <c r="GKK164" s="112"/>
      <c r="GKO164" s="112"/>
      <c r="GKS164" s="112"/>
      <c r="GKW164" s="112"/>
      <c r="GLA164" s="112"/>
      <c r="GLE164" s="112"/>
      <c r="GLI164" s="112"/>
      <c r="GLM164" s="112"/>
      <c r="GLQ164" s="112"/>
      <c r="GLU164" s="112"/>
      <c r="GLY164" s="112"/>
      <c r="GMC164" s="112"/>
      <c r="GMG164" s="112"/>
      <c r="GMK164" s="112"/>
      <c r="GMO164" s="112"/>
      <c r="GMS164" s="112"/>
      <c r="GMW164" s="112"/>
      <c r="GNA164" s="112"/>
      <c r="GNE164" s="112"/>
      <c r="GNI164" s="112"/>
      <c r="GNM164" s="112"/>
      <c r="GNQ164" s="112"/>
      <c r="GNU164" s="112"/>
      <c r="GNY164" s="112"/>
      <c r="GOC164" s="112"/>
      <c r="GOG164" s="112"/>
      <c r="GOK164" s="112"/>
      <c r="GOO164" s="112"/>
      <c r="GOS164" s="112"/>
      <c r="GOW164" s="112"/>
      <c r="GPA164" s="112"/>
      <c r="GPE164" s="112"/>
      <c r="GPI164" s="112"/>
      <c r="GPM164" s="112"/>
      <c r="GPQ164" s="112"/>
      <c r="GPU164" s="112"/>
      <c r="GPY164" s="112"/>
      <c r="GQC164" s="112"/>
      <c r="GQG164" s="112"/>
      <c r="GQK164" s="112"/>
      <c r="GQO164" s="112"/>
      <c r="GQS164" s="112"/>
      <c r="GQW164" s="112"/>
      <c r="GRA164" s="112"/>
      <c r="GRE164" s="112"/>
      <c r="GRI164" s="112"/>
      <c r="GRM164" s="112"/>
      <c r="GRQ164" s="112"/>
      <c r="GRU164" s="112"/>
      <c r="GRY164" s="112"/>
      <c r="GSC164" s="112"/>
      <c r="GSG164" s="112"/>
      <c r="GSK164" s="112"/>
      <c r="GSO164" s="112"/>
      <c r="GSS164" s="112"/>
      <c r="GSW164" s="112"/>
      <c r="GTA164" s="112"/>
      <c r="GTE164" s="112"/>
      <c r="GTI164" s="112"/>
      <c r="GTM164" s="112"/>
      <c r="GTQ164" s="112"/>
      <c r="GTU164" s="112"/>
      <c r="GTY164" s="112"/>
      <c r="GUC164" s="112"/>
      <c r="GUG164" s="112"/>
      <c r="GUK164" s="112"/>
      <c r="GUO164" s="112"/>
      <c r="GUS164" s="112"/>
      <c r="GUW164" s="112"/>
      <c r="GVA164" s="112"/>
      <c r="GVE164" s="112"/>
      <c r="GVI164" s="112"/>
      <c r="GVM164" s="112"/>
      <c r="GVQ164" s="112"/>
      <c r="GVU164" s="112"/>
      <c r="GVY164" s="112"/>
      <c r="GWC164" s="112"/>
      <c r="GWG164" s="112"/>
      <c r="GWK164" s="112"/>
      <c r="GWO164" s="112"/>
      <c r="GWS164" s="112"/>
      <c r="GWW164" s="112"/>
      <c r="GXA164" s="112"/>
      <c r="GXE164" s="112"/>
      <c r="GXI164" s="112"/>
      <c r="GXM164" s="112"/>
      <c r="GXQ164" s="112"/>
      <c r="GXU164" s="112"/>
      <c r="GXY164" s="112"/>
      <c r="GYC164" s="112"/>
      <c r="GYG164" s="112"/>
      <c r="GYK164" s="112"/>
      <c r="GYO164" s="112"/>
      <c r="GYS164" s="112"/>
      <c r="GYW164" s="112"/>
      <c r="GZA164" s="112"/>
      <c r="GZE164" s="112"/>
      <c r="GZI164" s="112"/>
      <c r="GZM164" s="112"/>
      <c r="GZQ164" s="112"/>
      <c r="GZU164" s="112"/>
      <c r="GZY164" s="112"/>
      <c r="HAC164" s="112"/>
      <c r="HAG164" s="112"/>
      <c r="HAK164" s="112"/>
      <c r="HAO164" s="112"/>
      <c r="HAS164" s="112"/>
      <c r="HAW164" s="112"/>
      <c r="HBA164" s="112"/>
      <c r="HBE164" s="112"/>
      <c r="HBI164" s="112"/>
      <c r="HBM164" s="112"/>
      <c r="HBQ164" s="112"/>
      <c r="HBU164" s="112"/>
      <c r="HBY164" s="112"/>
      <c r="HCC164" s="112"/>
      <c r="HCG164" s="112"/>
      <c r="HCK164" s="112"/>
      <c r="HCO164" s="112"/>
      <c r="HCS164" s="112"/>
      <c r="HCW164" s="112"/>
      <c r="HDA164" s="112"/>
      <c r="HDE164" s="112"/>
      <c r="HDI164" s="112"/>
      <c r="HDM164" s="112"/>
      <c r="HDQ164" s="112"/>
      <c r="HDU164" s="112"/>
      <c r="HDY164" s="112"/>
      <c r="HEC164" s="112"/>
      <c r="HEG164" s="112"/>
      <c r="HEK164" s="112"/>
      <c r="HEO164" s="112"/>
      <c r="HES164" s="112"/>
      <c r="HEW164" s="112"/>
      <c r="HFA164" s="112"/>
      <c r="HFE164" s="112"/>
      <c r="HFI164" s="112"/>
      <c r="HFM164" s="112"/>
      <c r="HFQ164" s="112"/>
      <c r="HFU164" s="112"/>
      <c r="HFY164" s="112"/>
      <c r="HGC164" s="112"/>
      <c r="HGG164" s="112"/>
      <c r="HGK164" s="112"/>
      <c r="HGO164" s="112"/>
      <c r="HGS164" s="112"/>
      <c r="HGW164" s="112"/>
      <c r="HHA164" s="112"/>
      <c r="HHE164" s="112"/>
      <c r="HHI164" s="112"/>
      <c r="HHM164" s="112"/>
      <c r="HHQ164" s="112"/>
      <c r="HHU164" s="112"/>
      <c r="HHY164" s="112"/>
      <c r="HIC164" s="112"/>
      <c r="HIG164" s="112"/>
      <c r="HIK164" s="112"/>
      <c r="HIO164" s="112"/>
      <c r="HIS164" s="112"/>
      <c r="HIW164" s="112"/>
      <c r="HJA164" s="112"/>
      <c r="HJE164" s="112"/>
      <c r="HJI164" s="112"/>
      <c r="HJM164" s="112"/>
      <c r="HJQ164" s="112"/>
      <c r="HJU164" s="112"/>
      <c r="HJY164" s="112"/>
      <c r="HKC164" s="112"/>
      <c r="HKG164" s="112"/>
      <c r="HKK164" s="112"/>
      <c r="HKO164" s="112"/>
      <c r="HKS164" s="112"/>
      <c r="HKW164" s="112"/>
      <c r="HLA164" s="112"/>
      <c r="HLE164" s="112"/>
      <c r="HLI164" s="112"/>
      <c r="HLM164" s="112"/>
      <c r="HLQ164" s="112"/>
      <c r="HLU164" s="112"/>
      <c r="HLY164" s="112"/>
      <c r="HMC164" s="112"/>
      <c r="HMG164" s="112"/>
      <c r="HMK164" s="112"/>
      <c r="HMO164" s="112"/>
      <c r="HMS164" s="112"/>
      <c r="HMW164" s="112"/>
      <c r="HNA164" s="112"/>
      <c r="HNE164" s="112"/>
      <c r="HNI164" s="112"/>
      <c r="HNM164" s="112"/>
      <c r="HNQ164" s="112"/>
      <c r="HNU164" s="112"/>
      <c r="HNY164" s="112"/>
      <c r="HOC164" s="112"/>
      <c r="HOG164" s="112"/>
      <c r="HOK164" s="112"/>
      <c r="HOO164" s="112"/>
      <c r="HOS164" s="112"/>
      <c r="HOW164" s="112"/>
      <c r="HPA164" s="112"/>
      <c r="HPE164" s="112"/>
      <c r="HPI164" s="112"/>
      <c r="HPM164" s="112"/>
      <c r="HPQ164" s="112"/>
      <c r="HPU164" s="112"/>
      <c r="HPY164" s="112"/>
      <c r="HQC164" s="112"/>
      <c r="HQG164" s="112"/>
      <c r="HQK164" s="112"/>
      <c r="HQO164" s="112"/>
      <c r="HQS164" s="112"/>
      <c r="HQW164" s="112"/>
      <c r="HRA164" s="112"/>
      <c r="HRE164" s="112"/>
      <c r="HRI164" s="112"/>
      <c r="HRM164" s="112"/>
      <c r="HRQ164" s="112"/>
      <c r="HRU164" s="112"/>
      <c r="HRY164" s="112"/>
      <c r="HSC164" s="112"/>
      <c r="HSG164" s="112"/>
      <c r="HSK164" s="112"/>
      <c r="HSO164" s="112"/>
      <c r="HSS164" s="112"/>
      <c r="HSW164" s="112"/>
      <c r="HTA164" s="112"/>
      <c r="HTE164" s="112"/>
      <c r="HTI164" s="112"/>
      <c r="HTM164" s="112"/>
      <c r="HTQ164" s="112"/>
      <c r="HTU164" s="112"/>
      <c r="HTY164" s="112"/>
      <c r="HUC164" s="112"/>
      <c r="HUG164" s="112"/>
      <c r="HUK164" s="112"/>
      <c r="HUO164" s="112"/>
      <c r="HUS164" s="112"/>
      <c r="HUW164" s="112"/>
      <c r="HVA164" s="112"/>
      <c r="HVE164" s="112"/>
      <c r="HVI164" s="112"/>
      <c r="HVM164" s="112"/>
      <c r="HVQ164" s="112"/>
      <c r="HVU164" s="112"/>
      <c r="HVY164" s="112"/>
      <c r="HWC164" s="112"/>
      <c r="HWG164" s="112"/>
      <c r="HWK164" s="112"/>
      <c r="HWO164" s="112"/>
      <c r="HWS164" s="112"/>
      <c r="HWW164" s="112"/>
      <c r="HXA164" s="112"/>
      <c r="HXE164" s="112"/>
      <c r="HXI164" s="112"/>
      <c r="HXM164" s="112"/>
      <c r="HXQ164" s="112"/>
      <c r="HXU164" s="112"/>
      <c r="HXY164" s="112"/>
      <c r="HYC164" s="112"/>
      <c r="HYG164" s="112"/>
      <c r="HYK164" s="112"/>
      <c r="HYO164" s="112"/>
      <c r="HYS164" s="112"/>
      <c r="HYW164" s="112"/>
      <c r="HZA164" s="112"/>
      <c r="HZE164" s="112"/>
      <c r="HZI164" s="112"/>
      <c r="HZM164" s="112"/>
      <c r="HZQ164" s="112"/>
      <c r="HZU164" s="112"/>
      <c r="HZY164" s="112"/>
      <c r="IAC164" s="112"/>
      <c r="IAG164" s="112"/>
      <c r="IAK164" s="112"/>
      <c r="IAO164" s="112"/>
      <c r="IAS164" s="112"/>
      <c r="IAW164" s="112"/>
      <c r="IBA164" s="112"/>
      <c r="IBE164" s="112"/>
      <c r="IBI164" s="112"/>
      <c r="IBM164" s="112"/>
      <c r="IBQ164" s="112"/>
      <c r="IBU164" s="112"/>
      <c r="IBY164" s="112"/>
      <c r="ICC164" s="112"/>
      <c r="ICG164" s="112"/>
      <c r="ICK164" s="112"/>
      <c r="ICO164" s="112"/>
      <c r="ICS164" s="112"/>
      <c r="ICW164" s="112"/>
      <c r="IDA164" s="112"/>
      <c r="IDE164" s="112"/>
      <c r="IDI164" s="112"/>
      <c r="IDM164" s="112"/>
      <c r="IDQ164" s="112"/>
      <c r="IDU164" s="112"/>
      <c r="IDY164" s="112"/>
      <c r="IEC164" s="112"/>
      <c r="IEG164" s="112"/>
      <c r="IEK164" s="112"/>
      <c r="IEO164" s="112"/>
      <c r="IES164" s="112"/>
      <c r="IEW164" s="112"/>
      <c r="IFA164" s="112"/>
      <c r="IFE164" s="112"/>
      <c r="IFI164" s="112"/>
      <c r="IFM164" s="112"/>
      <c r="IFQ164" s="112"/>
      <c r="IFU164" s="112"/>
      <c r="IFY164" s="112"/>
      <c r="IGC164" s="112"/>
      <c r="IGG164" s="112"/>
      <c r="IGK164" s="112"/>
      <c r="IGO164" s="112"/>
      <c r="IGS164" s="112"/>
      <c r="IGW164" s="112"/>
      <c r="IHA164" s="112"/>
      <c r="IHE164" s="112"/>
      <c r="IHI164" s="112"/>
      <c r="IHM164" s="112"/>
      <c r="IHQ164" s="112"/>
      <c r="IHU164" s="112"/>
      <c r="IHY164" s="112"/>
      <c r="IIC164" s="112"/>
      <c r="IIG164" s="112"/>
      <c r="IIK164" s="112"/>
      <c r="IIO164" s="112"/>
      <c r="IIS164" s="112"/>
      <c r="IIW164" s="112"/>
      <c r="IJA164" s="112"/>
      <c r="IJE164" s="112"/>
      <c r="IJI164" s="112"/>
      <c r="IJM164" s="112"/>
      <c r="IJQ164" s="112"/>
      <c r="IJU164" s="112"/>
      <c r="IJY164" s="112"/>
      <c r="IKC164" s="112"/>
      <c r="IKG164" s="112"/>
      <c r="IKK164" s="112"/>
      <c r="IKO164" s="112"/>
      <c r="IKS164" s="112"/>
      <c r="IKW164" s="112"/>
      <c r="ILA164" s="112"/>
      <c r="ILE164" s="112"/>
      <c r="ILI164" s="112"/>
      <c r="ILM164" s="112"/>
      <c r="ILQ164" s="112"/>
      <c r="ILU164" s="112"/>
      <c r="ILY164" s="112"/>
      <c r="IMC164" s="112"/>
      <c r="IMG164" s="112"/>
      <c r="IMK164" s="112"/>
      <c r="IMO164" s="112"/>
      <c r="IMS164" s="112"/>
      <c r="IMW164" s="112"/>
      <c r="INA164" s="112"/>
      <c r="INE164" s="112"/>
      <c r="INI164" s="112"/>
      <c r="INM164" s="112"/>
      <c r="INQ164" s="112"/>
      <c r="INU164" s="112"/>
      <c r="INY164" s="112"/>
      <c r="IOC164" s="112"/>
      <c r="IOG164" s="112"/>
      <c r="IOK164" s="112"/>
      <c r="IOO164" s="112"/>
      <c r="IOS164" s="112"/>
      <c r="IOW164" s="112"/>
      <c r="IPA164" s="112"/>
      <c r="IPE164" s="112"/>
      <c r="IPI164" s="112"/>
      <c r="IPM164" s="112"/>
      <c r="IPQ164" s="112"/>
      <c r="IPU164" s="112"/>
      <c r="IPY164" s="112"/>
      <c r="IQC164" s="112"/>
      <c r="IQG164" s="112"/>
      <c r="IQK164" s="112"/>
      <c r="IQO164" s="112"/>
      <c r="IQS164" s="112"/>
      <c r="IQW164" s="112"/>
      <c r="IRA164" s="112"/>
      <c r="IRE164" s="112"/>
      <c r="IRI164" s="112"/>
      <c r="IRM164" s="112"/>
      <c r="IRQ164" s="112"/>
      <c r="IRU164" s="112"/>
      <c r="IRY164" s="112"/>
      <c r="ISC164" s="112"/>
      <c r="ISG164" s="112"/>
      <c r="ISK164" s="112"/>
      <c r="ISO164" s="112"/>
      <c r="ISS164" s="112"/>
      <c r="ISW164" s="112"/>
      <c r="ITA164" s="112"/>
      <c r="ITE164" s="112"/>
      <c r="ITI164" s="112"/>
      <c r="ITM164" s="112"/>
      <c r="ITQ164" s="112"/>
      <c r="ITU164" s="112"/>
      <c r="ITY164" s="112"/>
      <c r="IUC164" s="112"/>
      <c r="IUG164" s="112"/>
      <c r="IUK164" s="112"/>
      <c r="IUO164" s="112"/>
      <c r="IUS164" s="112"/>
      <c r="IUW164" s="112"/>
      <c r="IVA164" s="112"/>
      <c r="IVE164" s="112"/>
      <c r="IVI164" s="112"/>
      <c r="IVM164" s="112"/>
      <c r="IVQ164" s="112"/>
      <c r="IVU164" s="112"/>
      <c r="IVY164" s="112"/>
      <c r="IWC164" s="112"/>
      <c r="IWG164" s="112"/>
      <c r="IWK164" s="112"/>
      <c r="IWO164" s="112"/>
      <c r="IWS164" s="112"/>
      <c r="IWW164" s="112"/>
      <c r="IXA164" s="112"/>
      <c r="IXE164" s="112"/>
      <c r="IXI164" s="112"/>
      <c r="IXM164" s="112"/>
      <c r="IXQ164" s="112"/>
      <c r="IXU164" s="112"/>
      <c r="IXY164" s="112"/>
      <c r="IYC164" s="112"/>
      <c r="IYG164" s="112"/>
      <c r="IYK164" s="112"/>
      <c r="IYO164" s="112"/>
      <c r="IYS164" s="112"/>
      <c r="IYW164" s="112"/>
      <c r="IZA164" s="112"/>
      <c r="IZE164" s="112"/>
      <c r="IZI164" s="112"/>
      <c r="IZM164" s="112"/>
      <c r="IZQ164" s="112"/>
      <c r="IZU164" s="112"/>
      <c r="IZY164" s="112"/>
      <c r="JAC164" s="112"/>
      <c r="JAG164" s="112"/>
      <c r="JAK164" s="112"/>
      <c r="JAO164" s="112"/>
      <c r="JAS164" s="112"/>
      <c r="JAW164" s="112"/>
      <c r="JBA164" s="112"/>
      <c r="JBE164" s="112"/>
      <c r="JBI164" s="112"/>
      <c r="JBM164" s="112"/>
      <c r="JBQ164" s="112"/>
      <c r="JBU164" s="112"/>
      <c r="JBY164" s="112"/>
      <c r="JCC164" s="112"/>
      <c r="JCG164" s="112"/>
      <c r="JCK164" s="112"/>
      <c r="JCO164" s="112"/>
      <c r="JCS164" s="112"/>
      <c r="JCW164" s="112"/>
      <c r="JDA164" s="112"/>
      <c r="JDE164" s="112"/>
      <c r="JDI164" s="112"/>
      <c r="JDM164" s="112"/>
      <c r="JDQ164" s="112"/>
      <c r="JDU164" s="112"/>
      <c r="JDY164" s="112"/>
      <c r="JEC164" s="112"/>
      <c r="JEG164" s="112"/>
      <c r="JEK164" s="112"/>
      <c r="JEO164" s="112"/>
      <c r="JES164" s="112"/>
      <c r="JEW164" s="112"/>
      <c r="JFA164" s="112"/>
      <c r="JFE164" s="112"/>
      <c r="JFI164" s="112"/>
      <c r="JFM164" s="112"/>
      <c r="JFQ164" s="112"/>
      <c r="JFU164" s="112"/>
      <c r="JFY164" s="112"/>
      <c r="JGC164" s="112"/>
      <c r="JGG164" s="112"/>
      <c r="JGK164" s="112"/>
      <c r="JGO164" s="112"/>
      <c r="JGS164" s="112"/>
      <c r="JGW164" s="112"/>
      <c r="JHA164" s="112"/>
      <c r="JHE164" s="112"/>
      <c r="JHI164" s="112"/>
      <c r="JHM164" s="112"/>
      <c r="JHQ164" s="112"/>
      <c r="JHU164" s="112"/>
      <c r="JHY164" s="112"/>
      <c r="JIC164" s="112"/>
      <c r="JIG164" s="112"/>
      <c r="JIK164" s="112"/>
      <c r="JIO164" s="112"/>
      <c r="JIS164" s="112"/>
      <c r="JIW164" s="112"/>
      <c r="JJA164" s="112"/>
      <c r="JJE164" s="112"/>
      <c r="JJI164" s="112"/>
      <c r="JJM164" s="112"/>
      <c r="JJQ164" s="112"/>
      <c r="JJU164" s="112"/>
      <c r="JJY164" s="112"/>
      <c r="JKC164" s="112"/>
      <c r="JKG164" s="112"/>
      <c r="JKK164" s="112"/>
      <c r="JKO164" s="112"/>
      <c r="JKS164" s="112"/>
      <c r="JKW164" s="112"/>
      <c r="JLA164" s="112"/>
      <c r="JLE164" s="112"/>
      <c r="JLI164" s="112"/>
      <c r="JLM164" s="112"/>
      <c r="JLQ164" s="112"/>
      <c r="JLU164" s="112"/>
      <c r="JLY164" s="112"/>
      <c r="JMC164" s="112"/>
      <c r="JMG164" s="112"/>
      <c r="JMK164" s="112"/>
      <c r="JMO164" s="112"/>
      <c r="JMS164" s="112"/>
      <c r="JMW164" s="112"/>
      <c r="JNA164" s="112"/>
      <c r="JNE164" s="112"/>
      <c r="JNI164" s="112"/>
      <c r="JNM164" s="112"/>
      <c r="JNQ164" s="112"/>
      <c r="JNU164" s="112"/>
      <c r="JNY164" s="112"/>
      <c r="JOC164" s="112"/>
      <c r="JOG164" s="112"/>
      <c r="JOK164" s="112"/>
      <c r="JOO164" s="112"/>
      <c r="JOS164" s="112"/>
      <c r="JOW164" s="112"/>
      <c r="JPA164" s="112"/>
      <c r="JPE164" s="112"/>
      <c r="JPI164" s="112"/>
      <c r="JPM164" s="112"/>
      <c r="JPQ164" s="112"/>
      <c r="JPU164" s="112"/>
      <c r="JPY164" s="112"/>
      <c r="JQC164" s="112"/>
      <c r="JQG164" s="112"/>
      <c r="JQK164" s="112"/>
      <c r="JQO164" s="112"/>
      <c r="JQS164" s="112"/>
      <c r="JQW164" s="112"/>
      <c r="JRA164" s="112"/>
      <c r="JRE164" s="112"/>
      <c r="JRI164" s="112"/>
      <c r="JRM164" s="112"/>
      <c r="JRQ164" s="112"/>
      <c r="JRU164" s="112"/>
      <c r="JRY164" s="112"/>
      <c r="JSC164" s="112"/>
      <c r="JSG164" s="112"/>
      <c r="JSK164" s="112"/>
      <c r="JSO164" s="112"/>
      <c r="JSS164" s="112"/>
      <c r="JSW164" s="112"/>
      <c r="JTA164" s="112"/>
      <c r="JTE164" s="112"/>
      <c r="JTI164" s="112"/>
      <c r="JTM164" s="112"/>
      <c r="JTQ164" s="112"/>
      <c r="JTU164" s="112"/>
      <c r="JTY164" s="112"/>
      <c r="JUC164" s="112"/>
      <c r="JUG164" s="112"/>
      <c r="JUK164" s="112"/>
      <c r="JUO164" s="112"/>
      <c r="JUS164" s="112"/>
      <c r="JUW164" s="112"/>
      <c r="JVA164" s="112"/>
      <c r="JVE164" s="112"/>
      <c r="JVI164" s="112"/>
      <c r="JVM164" s="112"/>
      <c r="JVQ164" s="112"/>
      <c r="JVU164" s="112"/>
      <c r="JVY164" s="112"/>
      <c r="JWC164" s="112"/>
      <c r="JWG164" s="112"/>
      <c r="JWK164" s="112"/>
      <c r="JWO164" s="112"/>
      <c r="JWS164" s="112"/>
      <c r="JWW164" s="112"/>
      <c r="JXA164" s="112"/>
      <c r="JXE164" s="112"/>
      <c r="JXI164" s="112"/>
      <c r="JXM164" s="112"/>
      <c r="JXQ164" s="112"/>
      <c r="JXU164" s="112"/>
      <c r="JXY164" s="112"/>
      <c r="JYC164" s="112"/>
      <c r="JYG164" s="112"/>
      <c r="JYK164" s="112"/>
      <c r="JYO164" s="112"/>
      <c r="JYS164" s="112"/>
      <c r="JYW164" s="112"/>
      <c r="JZA164" s="112"/>
      <c r="JZE164" s="112"/>
      <c r="JZI164" s="112"/>
      <c r="JZM164" s="112"/>
      <c r="JZQ164" s="112"/>
      <c r="JZU164" s="112"/>
      <c r="JZY164" s="112"/>
      <c r="KAC164" s="112"/>
      <c r="KAG164" s="112"/>
      <c r="KAK164" s="112"/>
      <c r="KAO164" s="112"/>
      <c r="KAS164" s="112"/>
      <c r="KAW164" s="112"/>
      <c r="KBA164" s="112"/>
      <c r="KBE164" s="112"/>
      <c r="KBI164" s="112"/>
      <c r="KBM164" s="112"/>
      <c r="KBQ164" s="112"/>
      <c r="KBU164" s="112"/>
      <c r="KBY164" s="112"/>
      <c r="KCC164" s="112"/>
      <c r="KCG164" s="112"/>
      <c r="KCK164" s="112"/>
      <c r="KCO164" s="112"/>
      <c r="KCS164" s="112"/>
      <c r="KCW164" s="112"/>
      <c r="KDA164" s="112"/>
      <c r="KDE164" s="112"/>
      <c r="KDI164" s="112"/>
      <c r="KDM164" s="112"/>
      <c r="KDQ164" s="112"/>
      <c r="KDU164" s="112"/>
      <c r="KDY164" s="112"/>
      <c r="KEC164" s="112"/>
      <c r="KEG164" s="112"/>
      <c r="KEK164" s="112"/>
      <c r="KEO164" s="112"/>
      <c r="KES164" s="112"/>
      <c r="KEW164" s="112"/>
      <c r="KFA164" s="112"/>
      <c r="KFE164" s="112"/>
      <c r="KFI164" s="112"/>
      <c r="KFM164" s="112"/>
      <c r="KFQ164" s="112"/>
      <c r="KFU164" s="112"/>
      <c r="KFY164" s="112"/>
      <c r="KGC164" s="112"/>
      <c r="KGG164" s="112"/>
      <c r="KGK164" s="112"/>
      <c r="KGO164" s="112"/>
      <c r="KGS164" s="112"/>
      <c r="KGW164" s="112"/>
      <c r="KHA164" s="112"/>
      <c r="KHE164" s="112"/>
      <c r="KHI164" s="112"/>
      <c r="KHM164" s="112"/>
      <c r="KHQ164" s="112"/>
      <c r="KHU164" s="112"/>
      <c r="KHY164" s="112"/>
      <c r="KIC164" s="112"/>
      <c r="KIG164" s="112"/>
      <c r="KIK164" s="112"/>
      <c r="KIO164" s="112"/>
      <c r="KIS164" s="112"/>
      <c r="KIW164" s="112"/>
      <c r="KJA164" s="112"/>
      <c r="KJE164" s="112"/>
      <c r="KJI164" s="112"/>
      <c r="KJM164" s="112"/>
      <c r="KJQ164" s="112"/>
      <c r="KJU164" s="112"/>
      <c r="KJY164" s="112"/>
      <c r="KKC164" s="112"/>
      <c r="KKG164" s="112"/>
      <c r="KKK164" s="112"/>
      <c r="KKO164" s="112"/>
      <c r="KKS164" s="112"/>
      <c r="KKW164" s="112"/>
      <c r="KLA164" s="112"/>
      <c r="KLE164" s="112"/>
      <c r="KLI164" s="112"/>
      <c r="KLM164" s="112"/>
      <c r="KLQ164" s="112"/>
      <c r="KLU164" s="112"/>
      <c r="KLY164" s="112"/>
      <c r="KMC164" s="112"/>
      <c r="KMG164" s="112"/>
      <c r="KMK164" s="112"/>
      <c r="KMO164" s="112"/>
      <c r="KMS164" s="112"/>
      <c r="KMW164" s="112"/>
      <c r="KNA164" s="112"/>
      <c r="KNE164" s="112"/>
      <c r="KNI164" s="112"/>
      <c r="KNM164" s="112"/>
      <c r="KNQ164" s="112"/>
      <c r="KNU164" s="112"/>
      <c r="KNY164" s="112"/>
      <c r="KOC164" s="112"/>
      <c r="KOG164" s="112"/>
      <c r="KOK164" s="112"/>
      <c r="KOO164" s="112"/>
      <c r="KOS164" s="112"/>
      <c r="KOW164" s="112"/>
      <c r="KPA164" s="112"/>
      <c r="KPE164" s="112"/>
      <c r="KPI164" s="112"/>
      <c r="KPM164" s="112"/>
      <c r="KPQ164" s="112"/>
      <c r="KPU164" s="112"/>
      <c r="KPY164" s="112"/>
      <c r="KQC164" s="112"/>
      <c r="KQG164" s="112"/>
      <c r="KQK164" s="112"/>
      <c r="KQO164" s="112"/>
      <c r="KQS164" s="112"/>
      <c r="KQW164" s="112"/>
      <c r="KRA164" s="112"/>
      <c r="KRE164" s="112"/>
      <c r="KRI164" s="112"/>
      <c r="KRM164" s="112"/>
      <c r="KRQ164" s="112"/>
      <c r="KRU164" s="112"/>
      <c r="KRY164" s="112"/>
      <c r="KSC164" s="112"/>
      <c r="KSG164" s="112"/>
      <c r="KSK164" s="112"/>
      <c r="KSO164" s="112"/>
      <c r="KSS164" s="112"/>
      <c r="KSW164" s="112"/>
      <c r="KTA164" s="112"/>
      <c r="KTE164" s="112"/>
      <c r="KTI164" s="112"/>
      <c r="KTM164" s="112"/>
      <c r="KTQ164" s="112"/>
      <c r="KTU164" s="112"/>
      <c r="KTY164" s="112"/>
      <c r="KUC164" s="112"/>
      <c r="KUG164" s="112"/>
      <c r="KUK164" s="112"/>
      <c r="KUO164" s="112"/>
      <c r="KUS164" s="112"/>
      <c r="KUW164" s="112"/>
      <c r="KVA164" s="112"/>
      <c r="KVE164" s="112"/>
      <c r="KVI164" s="112"/>
      <c r="KVM164" s="112"/>
      <c r="KVQ164" s="112"/>
      <c r="KVU164" s="112"/>
      <c r="KVY164" s="112"/>
      <c r="KWC164" s="112"/>
      <c r="KWG164" s="112"/>
      <c r="KWK164" s="112"/>
      <c r="KWO164" s="112"/>
      <c r="KWS164" s="112"/>
      <c r="KWW164" s="112"/>
      <c r="KXA164" s="112"/>
      <c r="KXE164" s="112"/>
      <c r="KXI164" s="112"/>
      <c r="KXM164" s="112"/>
      <c r="KXQ164" s="112"/>
      <c r="KXU164" s="112"/>
      <c r="KXY164" s="112"/>
      <c r="KYC164" s="112"/>
      <c r="KYG164" s="112"/>
      <c r="KYK164" s="112"/>
      <c r="KYO164" s="112"/>
      <c r="KYS164" s="112"/>
      <c r="KYW164" s="112"/>
      <c r="KZA164" s="112"/>
      <c r="KZE164" s="112"/>
      <c r="KZI164" s="112"/>
      <c r="KZM164" s="112"/>
      <c r="KZQ164" s="112"/>
      <c r="KZU164" s="112"/>
      <c r="KZY164" s="112"/>
      <c r="LAC164" s="112"/>
      <c r="LAG164" s="112"/>
      <c r="LAK164" s="112"/>
      <c r="LAO164" s="112"/>
      <c r="LAS164" s="112"/>
      <c r="LAW164" s="112"/>
      <c r="LBA164" s="112"/>
      <c r="LBE164" s="112"/>
      <c r="LBI164" s="112"/>
      <c r="LBM164" s="112"/>
      <c r="LBQ164" s="112"/>
      <c r="LBU164" s="112"/>
      <c r="LBY164" s="112"/>
      <c r="LCC164" s="112"/>
      <c r="LCG164" s="112"/>
      <c r="LCK164" s="112"/>
      <c r="LCO164" s="112"/>
      <c r="LCS164" s="112"/>
      <c r="LCW164" s="112"/>
      <c r="LDA164" s="112"/>
      <c r="LDE164" s="112"/>
      <c r="LDI164" s="112"/>
      <c r="LDM164" s="112"/>
      <c r="LDQ164" s="112"/>
      <c r="LDU164" s="112"/>
      <c r="LDY164" s="112"/>
      <c r="LEC164" s="112"/>
      <c r="LEG164" s="112"/>
      <c r="LEK164" s="112"/>
      <c r="LEO164" s="112"/>
      <c r="LES164" s="112"/>
      <c r="LEW164" s="112"/>
      <c r="LFA164" s="112"/>
      <c r="LFE164" s="112"/>
      <c r="LFI164" s="112"/>
      <c r="LFM164" s="112"/>
      <c r="LFQ164" s="112"/>
      <c r="LFU164" s="112"/>
      <c r="LFY164" s="112"/>
      <c r="LGC164" s="112"/>
      <c r="LGG164" s="112"/>
      <c r="LGK164" s="112"/>
      <c r="LGO164" s="112"/>
      <c r="LGS164" s="112"/>
      <c r="LGW164" s="112"/>
      <c r="LHA164" s="112"/>
      <c r="LHE164" s="112"/>
      <c r="LHI164" s="112"/>
      <c r="LHM164" s="112"/>
      <c r="LHQ164" s="112"/>
      <c r="LHU164" s="112"/>
      <c r="LHY164" s="112"/>
      <c r="LIC164" s="112"/>
      <c r="LIG164" s="112"/>
      <c r="LIK164" s="112"/>
      <c r="LIO164" s="112"/>
      <c r="LIS164" s="112"/>
      <c r="LIW164" s="112"/>
      <c r="LJA164" s="112"/>
      <c r="LJE164" s="112"/>
      <c r="LJI164" s="112"/>
      <c r="LJM164" s="112"/>
      <c r="LJQ164" s="112"/>
      <c r="LJU164" s="112"/>
      <c r="LJY164" s="112"/>
      <c r="LKC164" s="112"/>
      <c r="LKG164" s="112"/>
      <c r="LKK164" s="112"/>
      <c r="LKO164" s="112"/>
      <c r="LKS164" s="112"/>
      <c r="LKW164" s="112"/>
      <c r="LLA164" s="112"/>
      <c r="LLE164" s="112"/>
      <c r="LLI164" s="112"/>
      <c r="LLM164" s="112"/>
      <c r="LLQ164" s="112"/>
      <c r="LLU164" s="112"/>
      <c r="LLY164" s="112"/>
      <c r="LMC164" s="112"/>
      <c r="LMG164" s="112"/>
      <c r="LMK164" s="112"/>
      <c r="LMO164" s="112"/>
      <c r="LMS164" s="112"/>
      <c r="LMW164" s="112"/>
      <c r="LNA164" s="112"/>
      <c r="LNE164" s="112"/>
      <c r="LNI164" s="112"/>
      <c r="LNM164" s="112"/>
      <c r="LNQ164" s="112"/>
      <c r="LNU164" s="112"/>
      <c r="LNY164" s="112"/>
      <c r="LOC164" s="112"/>
      <c r="LOG164" s="112"/>
      <c r="LOK164" s="112"/>
      <c r="LOO164" s="112"/>
      <c r="LOS164" s="112"/>
      <c r="LOW164" s="112"/>
      <c r="LPA164" s="112"/>
      <c r="LPE164" s="112"/>
      <c r="LPI164" s="112"/>
      <c r="LPM164" s="112"/>
      <c r="LPQ164" s="112"/>
      <c r="LPU164" s="112"/>
      <c r="LPY164" s="112"/>
      <c r="LQC164" s="112"/>
      <c r="LQG164" s="112"/>
      <c r="LQK164" s="112"/>
      <c r="LQO164" s="112"/>
      <c r="LQS164" s="112"/>
      <c r="LQW164" s="112"/>
      <c r="LRA164" s="112"/>
      <c r="LRE164" s="112"/>
      <c r="LRI164" s="112"/>
      <c r="LRM164" s="112"/>
      <c r="LRQ164" s="112"/>
      <c r="LRU164" s="112"/>
      <c r="LRY164" s="112"/>
      <c r="LSC164" s="112"/>
      <c r="LSG164" s="112"/>
      <c r="LSK164" s="112"/>
      <c r="LSO164" s="112"/>
      <c r="LSS164" s="112"/>
      <c r="LSW164" s="112"/>
      <c r="LTA164" s="112"/>
      <c r="LTE164" s="112"/>
      <c r="LTI164" s="112"/>
      <c r="LTM164" s="112"/>
      <c r="LTQ164" s="112"/>
      <c r="LTU164" s="112"/>
      <c r="LTY164" s="112"/>
      <c r="LUC164" s="112"/>
      <c r="LUG164" s="112"/>
      <c r="LUK164" s="112"/>
      <c r="LUO164" s="112"/>
      <c r="LUS164" s="112"/>
      <c r="LUW164" s="112"/>
      <c r="LVA164" s="112"/>
      <c r="LVE164" s="112"/>
      <c r="LVI164" s="112"/>
      <c r="LVM164" s="112"/>
      <c r="LVQ164" s="112"/>
      <c r="LVU164" s="112"/>
      <c r="LVY164" s="112"/>
      <c r="LWC164" s="112"/>
      <c r="LWG164" s="112"/>
      <c r="LWK164" s="112"/>
      <c r="LWO164" s="112"/>
      <c r="LWS164" s="112"/>
      <c r="LWW164" s="112"/>
      <c r="LXA164" s="112"/>
      <c r="LXE164" s="112"/>
      <c r="LXI164" s="112"/>
      <c r="LXM164" s="112"/>
      <c r="LXQ164" s="112"/>
      <c r="LXU164" s="112"/>
      <c r="LXY164" s="112"/>
      <c r="LYC164" s="112"/>
      <c r="LYG164" s="112"/>
      <c r="LYK164" s="112"/>
      <c r="LYO164" s="112"/>
      <c r="LYS164" s="112"/>
      <c r="LYW164" s="112"/>
      <c r="LZA164" s="112"/>
      <c r="LZE164" s="112"/>
      <c r="LZI164" s="112"/>
      <c r="LZM164" s="112"/>
      <c r="LZQ164" s="112"/>
      <c r="LZU164" s="112"/>
      <c r="LZY164" s="112"/>
      <c r="MAC164" s="112"/>
      <c r="MAG164" s="112"/>
      <c r="MAK164" s="112"/>
      <c r="MAO164" s="112"/>
      <c r="MAS164" s="112"/>
      <c r="MAW164" s="112"/>
      <c r="MBA164" s="112"/>
      <c r="MBE164" s="112"/>
      <c r="MBI164" s="112"/>
      <c r="MBM164" s="112"/>
      <c r="MBQ164" s="112"/>
      <c r="MBU164" s="112"/>
      <c r="MBY164" s="112"/>
      <c r="MCC164" s="112"/>
      <c r="MCG164" s="112"/>
      <c r="MCK164" s="112"/>
      <c r="MCO164" s="112"/>
      <c r="MCS164" s="112"/>
      <c r="MCW164" s="112"/>
      <c r="MDA164" s="112"/>
      <c r="MDE164" s="112"/>
      <c r="MDI164" s="112"/>
      <c r="MDM164" s="112"/>
      <c r="MDQ164" s="112"/>
      <c r="MDU164" s="112"/>
      <c r="MDY164" s="112"/>
      <c r="MEC164" s="112"/>
      <c r="MEG164" s="112"/>
      <c r="MEK164" s="112"/>
      <c r="MEO164" s="112"/>
      <c r="MES164" s="112"/>
      <c r="MEW164" s="112"/>
      <c r="MFA164" s="112"/>
      <c r="MFE164" s="112"/>
      <c r="MFI164" s="112"/>
      <c r="MFM164" s="112"/>
      <c r="MFQ164" s="112"/>
      <c r="MFU164" s="112"/>
      <c r="MFY164" s="112"/>
      <c r="MGC164" s="112"/>
      <c r="MGG164" s="112"/>
      <c r="MGK164" s="112"/>
      <c r="MGO164" s="112"/>
      <c r="MGS164" s="112"/>
      <c r="MGW164" s="112"/>
      <c r="MHA164" s="112"/>
      <c r="MHE164" s="112"/>
      <c r="MHI164" s="112"/>
      <c r="MHM164" s="112"/>
      <c r="MHQ164" s="112"/>
      <c r="MHU164" s="112"/>
      <c r="MHY164" s="112"/>
      <c r="MIC164" s="112"/>
      <c r="MIG164" s="112"/>
      <c r="MIK164" s="112"/>
      <c r="MIO164" s="112"/>
      <c r="MIS164" s="112"/>
      <c r="MIW164" s="112"/>
      <c r="MJA164" s="112"/>
      <c r="MJE164" s="112"/>
      <c r="MJI164" s="112"/>
      <c r="MJM164" s="112"/>
      <c r="MJQ164" s="112"/>
      <c r="MJU164" s="112"/>
      <c r="MJY164" s="112"/>
      <c r="MKC164" s="112"/>
      <c r="MKG164" s="112"/>
      <c r="MKK164" s="112"/>
      <c r="MKO164" s="112"/>
      <c r="MKS164" s="112"/>
      <c r="MKW164" s="112"/>
      <c r="MLA164" s="112"/>
      <c r="MLE164" s="112"/>
      <c r="MLI164" s="112"/>
      <c r="MLM164" s="112"/>
      <c r="MLQ164" s="112"/>
      <c r="MLU164" s="112"/>
      <c r="MLY164" s="112"/>
      <c r="MMC164" s="112"/>
      <c r="MMG164" s="112"/>
      <c r="MMK164" s="112"/>
      <c r="MMO164" s="112"/>
      <c r="MMS164" s="112"/>
      <c r="MMW164" s="112"/>
      <c r="MNA164" s="112"/>
      <c r="MNE164" s="112"/>
      <c r="MNI164" s="112"/>
      <c r="MNM164" s="112"/>
      <c r="MNQ164" s="112"/>
      <c r="MNU164" s="112"/>
      <c r="MNY164" s="112"/>
      <c r="MOC164" s="112"/>
      <c r="MOG164" s="112"/>
      <c r="MOK164" s="112"/>
      <c r="MOO164" s="112"/>
      <c r="MOS164" s="112"/>
      <c r="MOW164" s="112"/>
      <c r="MPA164" s="112"/>
      <c r="MPE164" s="112"/>
      <c r="MPI164" s="112"/>
      <c r="MPM164" s="112"/>
      <c r="MPQ164" s="112"/>
      <c r="MPU164" s="112"/>
      <c r="MPY164" s="112"/>
      <c r="MQC164" s="112"/>
      <c r="MQG164" s="112"/>
      <c r="MQK164" s="112"/>
      <c r="MQO164" s="112"/>
      <c r="MQS164" s="112"/>
      <c r="MQW164" s="112"/>
      <c r="MRA164" s="112"/>
      <c r="MRE164" s="112"/>
      <c r="MRI164" s="112"/>
      <c r="MRM164" s="112"/>
      <c r="MRQ164" s="112"/>
      <c r="MRU164" s="112"/>
      <c r="MRY164" s="112"/>
      <c r="MSC164" s="112"/>
      <c r="MSG164" s="112"/>
      <c r="MSK164" s="112"/>
      <c r="MSO164" s="112"/>
      <c r="MSS164" s="112"/>
      <c r="MSW164" s="112"/>
      <c r="MTA164" s="112"/>
      <c r="MTE164" s="112"/>
      <c r="MTI164" s="112"/>
      <c r="MTM164" s="112"/>
      <c r="MTQ164" s="112"/>
      <c r="MTU164" s="112"/>
      <c r="MTY164" s="112"/>
      <c r="MUC164" s="112"/>
      <c r="MUG164" s="112"/>
      <c r="MUK164" s="112"/>
      <c r="MUO164" s="112"/>
      <c r="MUS164" s="112"/>
      <c r="MUW164" s="112"/>
      <c r="MVA164" s="112"/>
      <c r="MVE164" s="112"/>
      <c r="MVI164" s="112"/>
      <c r="MVM164" s="112"/>
      <c r="MVQ164" s="112"/>
      <c r="MVU164" s="112"/>
      <c r="MVY164" s="112"/>
      <c r="MWC164" s="112"/>
      <c r="MWG164" s="112"/>
      <c r="MWK164" s="112"/>
      <c r="MWO164" s="112"/>
      <c r="MWS164" s="112"/>
      <c r="MWW164" s="112"/>
      <c r="MXA164" s="112"/>
      <c r="MXE164" s="112"/>
      <c r="MXI164" s="112"/>
      <c r="MXM164" s="112"/>
      <c r="MXQ164" s="112"/>
      <c r="MXU164" s="112"/>
      <c r="MXY164" s="112"/>
      <c r="MYC164" s="112"/>
      <c r="MYG164" s="112"/>
      <c r="MYK164" s="112"/>
      <c r="MYO164" s="112"/>
      <c r="MYS164" s="112"/>
      <c r="MYW164" s="112"/>
      <c r="MZA164" s="112"/>
      <c r="MZE164" s="112"/>
      <c r="MZI164" s="112"/>
      <c r="MZM164" s="112"/>
      <c r="MZQ164" s="112"/>
      <c r="MZU164" s="112"/>
      <c r="MZY164" s="112"/>
      <c r="NAC164" s="112"/>
      <c r="NAG164" s="112"/>
      <c r="NAK164" s="112"/>
      <c r="NAO164" s="112"/>
      <c r="NAS164" s="112"/>
      <c r="NAW164" s="112"/>
      <c r="NBA164" s="112"/>
      <c r="NBE164" s="112"/>
      <c r="NBI164" s="112"/>
      <c r="NBM164" s="112"/>
      <c r="NBQ164" s="112"/>
      <c r="NBU164" s="112"/>
      <c r="NBY164" s="112"/>
      <c r="NCC164" s="112"/>
      <c r="NCG164" s="112"/>
      <c r="NCK164" s="112"/>
      <c r="NCO164" s="112"/>
      <c r="NCS164" s="112"/>
      <c r="NCW164" s="112"/>
      <c r="NDA164" s="112"/>
      <c r="NDE164" s="112"/>
      <c r="NDI164" s="112"/>
      <c r="NDM164" s="112"/>
      <c r="NDQ164" s="112"/>
      <c r="NDU164" s="112"/>
      <c r="NDY164" s="112"/>
      <c r="NEC164" s="112"/>
      <c r="NEG164" s="112"/>
      <c r="NEK164" s="112"/>
      <c r="NEO164" s="112"/>
      <c r="NES164" s="112"/>
      <c r="NEW164" s="112"/>
      <c r="NFA164" s="112"/>
      <c r="NFE164" s="112"/>
      <c r="NFI164" s="112"/>
      <c r="NFM164" s="112"/>
      <c r="NFQ164" s="112"/>
      <c r="NFU164" s="112"/>
      <c r="NFY164" s="112"/>
      <c r="NGC164" s="112"/>
      <c r="NGG164" s="112"/>
      <c r="NGK164" s="112"/>
      <c r="NGO164" s="112"/>
      <c r="NGS164" s="112"/>
      <c r="NGW164" s="112"/>
      <c r="NHA164" s="112"/>
      <c r="NHE164" s="112"/>
      <c r="NHI164" s="112"/>
      <c r="NHM164" s="112"/>
      <c r="NHQ164" s="112"/>
      <c r="NHU164" s="112"/>
      <c r="NHY164" s="112"/>
      <c r="NIC164" s="112"/>
      <c r="NIG164" s="112"/>
      <c r="NIK164" s="112"/>
      <c r="NIO164" s="112"/>
      <c r="NIS164" s="112"/>
      <c r="NIW164" s="112"/>
      <c r="NJA164" s="112"/>
      <c r="NJE164" s="112"/>
      <c r="NJI164" s="112"/>
      <c r="NJM164" s="112"/>
      <c r="NJQ164" s="112"/>
      <c r="NJU164" s="112"/>
      <c r="NJY164" s="112"/>
      <c r="NKC164" s="112"/>
      <c r="NKG164" s="112"/>
      <c r="NKK164" s="112"/>
      <c r="NKO164" s="112"/>
      <c r="NKS164" s="112"/>
      <c r="NKW164" s="112"/>
      <c r="NLA164" s="112"/>
      <c r="NLE164" s="112"/>
      <c r="NLI164" s="112"/>
      <c r="NLM164" s="112"/>
      <c r="NLQ164" s="112"/>
      <c r="NLU164" s="112"/>
      <c r="NLY164" s="112"/>
      <c r="NMC164" s="112"/>
      <c r="NMG164" s="112"/>
      <c r="NMK164" s="112"/>
      <c r="NMO164" s="112"/>
      <c r="NMS164" s="112"/>
      <c r="NMW164" s="112"/>
      <c r="NNA164" s="112"/>
      <c r="NNE164" s="112"/>
      <c r="NNI164" s="112"/>
      <c r="NNM164" s="112"/>
      <c r="NNQ164" s="112"/>
      <c r="NNU164" s="112"/>
      <c r="NNY164" s="112"/>
      <c r="NOC164" s="112"/>
      <c r="NOG164" s="112"/>
      <c r="NOK164" s="112"/>
      <c r="NOO164" s="112"/>
      <c r="NOS164" s="112"/>
      <c r="NOW164" s="112"/>
      <c r="NPA164" s="112"/>
      <c r="NPE164" s="112"/>
      <c r="NPI164" s="112"/>
      <c r="NPM164" s="112"/>
      <c r="NPQ164" s="112"/>
      <c r="NPU164" s="112"/>
      <c r="NPY164" s="112"/>
      <c r="NQC164" s="112"/>
      <c r="NQG164" s="112"/>
      <c r="NQK164" s="112"/>
      <c r="NQO164" s="112"/>
      <c r="NQS164" s="112"/>
      <c r="NQW164" s="112"/>
      <c r="NRA164" s="112"/>
      <c r="NRE164" s="112"/>
      <c r="NRI164" s="112"/>
      <c r="NRM164" s="112"/>
      <c r="NRQ164" s="112"/>
      <c r="NRU164" s="112"/>
      <c r="NRY164" s="112"/>
      <c r="NSC164" s="112"/>
      <c r="NSG164" s="112"/>
      <c r="NSK164" s="112"/>
      <c r="NSO164" s="112"/>
      <c r="NSS164" s="112"/>
      <c r="NSW164" s="112"/>
      <c r="NTA164" s="112"/>
      <c r="NTE164" s="112"/>
      <c r="NTI164" s="112"/>
      <c r="NTM164" s="112"/>
      <c r="NTQ164" s="112"/>
      <c r="NTU164" s="112"/>
      <c r="NTY164" s="112"/>
      <c r="NUC164" s="112"/>
      <c r="NUG164" s="112"/>
      <c r="NUK164" s="112"/>
      <c r="NUO164" s="112"/>
      <c r="NUS164" s="112"/>
      <c r="NUW164" s="112"/>
      <c r="NVA164" s="112"/>
      <c r="NVE164" s="112"/>
      <c r="NVI164" s="112"/>
      <c r="NVM164" s="112"/>
      <c r="NVQ164" s="112"/>
      <c r="NVU164" s="112"/>
      <c r="NVY164" s="112"/>
      <c r="NWC164" s="112"/>
      <c r="NWG164" s="112"/>
      <c r="NWK164" s="112"/>
      <c r="NWO164" s="112"/>
      <c r="NWS164" s="112"/>
      <c r="NWW164" s="112"/>
      <c r="NXA164" s="112"/>
      <c r="NXE164" s="112"/>
      <c r="NXI164" s="112"/>
      <c r="NXM164" s="112"/>
      <c r="NXQ164" s="112"/>
      <c r="NXU164" s="112"/>
      <c r="NXY164" s="112"/>
      <c r="NYC164" s="112"/>
      <c r="NYG164" s="112"/>
      <c r="NYK164" s="112"/>
      <c r="NYO164" s="112"/>
      <c r="NYS164" s="112"/>
      <c r="NYW164" s="112"/>
      <c r="NZA164" s="112"/>
      <c r="NZE164" s="112"/>
      <c r="NZI164" s="112"/>
      <c r="NZM164" s="112"/>
      <c r="NZQ164" s="112"/>
      <c r="NZU164" s="112"/>
      <c r="NZY164" s="112"/>
      <c r="OAC164" s="112"/>
      <c r="OAG164" s="112"/>
      <c r="OAK164" s="112"/>
      <c r="OAO164" s="112"/>
      <c r="OAS164" s="112"/>
      <c r="OAW164" s="112"/>
      <c r="OBA164" s="112"/>
      <c r="OBE164" s="112"/>
      <c r="OBI164" s="112"/>
      <c r="OBM164" s="112"/>
      <c r="OBQ164" s="112"/>
      <c r="OBU164" s="112"/>
      <c r="OBY164" s="112"/>
      <c r="OCC164" s="112"/>
      <c r="OCG164" s="112"/>
      <c r="OCK164" s="112"/>
      <c r="OCO164" s="112"/>
      <c r="OCS164" s="112"/>
      <c r="OCW164" s="112"/>
      <c r="ODA164" s="112"/>
      <c r="ODE164" s="112"/>
      <c r="ODI164" s="112"/>
      <c r="ODM164" s="112"/>
      <c r="ODQ164" s="112"/>
      <c r="ODU164" s="112"/>
      <c r="ODY164" s="112"/>
      <c r="OEC164" s="112"/>
      <c r="OEG164" s="112"/>
      <c r="OEK164" s="112"/>
      <c r="OEO164" s="112"/>
      <c r="OES164" s="112"/>
      <c r="OEW164" s="112"/>
      <c r="OFA164" s="112"/>
      <c r="OFE164" s="112"/>
      <c r="OFI164" s="112"/>
      <c r="OFM164" s="112"/>
      <c r="OFQ164" s="112"/>
      <c r="OFU164" s="112"/>
      <c r="OFY164" s="112"/>
      <c r="OGC164" s="112"/>
      <c r="OGG164" s="112"/>
      <c r="OGK164" s="112"/>
      <c r="OGO164" s="112"/>
      <c r="OGS164" s="112"/>
      <c r="OGW164" s="112"/>
      <c r="OHA164" s="112"/>
      <c r="OHE164" s="112"/>
      <c r="OHI164" s="112"/>
      <c r="OHM164" s="112"/>
      <c r="OHQ164" s="112"/>
      <c r="OHU164" s="112"/>
      <c r="OHY164" s="112"/>
      <c r="OIC164" s="112"/>
      <c r="OIG164" s="112"/>
      <c r="OIK164" s="112"/>
      <c r="OIO164" s="112"/>
      <c r="OIS164" s="112"/>
      <c r="OIW164" s="112"/>
      <c r="OJA164" s="112"/>
      <c r="OJE164" s="112"/>
      <c r="OJI164" s="112"/>
      <c r="OJM164" s="112"/>
      <c r="OJQ164" s="112"/>
      <c r="OJU164" s="112"/>
      <c r="OJY164" s="112"/>
      <c r="OKC164" s="112"/>
      <c r="OKG164" s="112"/>
      <c r="OKK164" s="112"/>
      <c r="OKO164" s="112"/>
      <c r="OKS164" s="112"/>
      <c r="OKW164" s="112"/>
      <c r="OLA164" s="112"/>
      <c r="OLE164" s="112"/>
      <c r="OLI164" s="112"/>
      <c r="OLM164" s="112"/>
      <c r="OLQ164" s="112"/>
      <c r="OLU164" s="112"/>
      <c r="OLY164" s="112"/>
      <c r="OMC164" s="112"/>
      <c r="OMG164" s="112"/>
      <c r="OMK164" s="112"/>
      <c r="OMO164" s="112"/>
      <c r="OMS164" s="112"/>
      <c r="OMW164" s="112"/>
      <c r="ONA164" s="112"/>
      <c r="ONE164" s="112"/>
      <c r="ONI164" s="112"/>
      <c r="ONM164" s="112"/>
      <c r="ONQ164" s="112"/>
      <c r="ONU164" s="112"/>
      <c r="ONY164" s="112"/>
      <c r="OOC164" s="112"/>
      <c r="OOG164" s="112"/>
      <c r="OOK164" s="112"/>
      <c r="OOO164" s="112"/>
      <c r="OOS164" s="112"/>
      <c r="OOW164" s="112"/>
      <c r="OPA164" s="112"/>
      <c r="OPE164" s="112"/>
      <c r="OPI164" s="112"/>
      <c r="OPM164" s="112"/>
      <c r="OPQ164" s="112"/>
      <c r="OPU164" s="112"/>
      <c r="OPY164" s="112"/>
      <c r="OQC164" s="112"/>
      <c r="OQG164" s="112"/>
      <c r="OQK164" s="112"/>
      <c r="OQO164" s="112"/>
      <c r="OQS164" s="112"/>
      <c r="OQW164" s="112"/>
      <c r="ORA164" s="112"/>
      <c r="ORE164" s="112"/>
      <c r="ORI164" s="112"/>
      <c r="ORM164" s="112"/>
      <c r="ORQ164" s="112"/>
      <c r="ORU164" s="112"/>
      <c r="ORY164" s="112"/>
      <c r="OSC164" s="112"/>
      <c r="OSG164" s="112"/>
      <c r="OSK164" s="112"/>
      <c r="OSO164" s="112"/>
      <c r="OSS164" s="112"/>
      <c r="OSW164" s="112"/>
      <c r="OTA164" s="112"/>
      <c r="OTE164" s="112"/>
      <c r="OTI164" s="112"/>
      <c r="OTM164" s="112"/>
      <c r="OTQ164" s="112"/>
      <c r="OTU164" s="112"/>
      <c r="OTY164" s="112"/>
      <c r="OUC164" s="112"/>
      <c r="OUG164" s="112"/>
      <c r="OUK164" s="112"/>
      <c r="OUO164" s="112"/>
      <c r="OUS164" s="112"/>
      <c r="OUW164" s="112"/>
      <c r="OVA164" s="112"/>
      <c r="OVE164" s="112"/>
      <c r="OVI164" s="112"/>
      <c r="OVM164" s="112"/>
      <c r="OVQ164" s="112"/>
      <c r="OVU164" s="112"/>
      <c r="OVY164" s="112"/>
      <c r="OWC164" s="112"/>
      <c r="OWG164" s="112"/>
      <c r="OWK164" s="112"/>
      <c r="OWO164" s="112"/>
      <c r="OWS164" s="112"/>
      <c r="OWW164" s="112"/>
      <c r="OXA164" s="112"/>
      <c r="OXE164" s="112"/>
      <c r="OXI164" s="112"/>
      <c r="OXM164" s="112"/>
      <c r="OXQ164" s="112"/>
      <c r="OXU164" s="112"/>
      <c r="OXY164" s="112"/>
      <c r="OYC164" s="112"/>
      <c r="OYG164" s="112"/>
      <c r="OYK164" s="112"/>
      <c r="OYO164" s="112"/>
      <c r="OYS164" s="112"/>
      <c r="OYW164" s="112"/>
      <c r="OZA164" s="112"/>
      <c r="OZE164" s="112"/>
      <c r="OZI164" s="112"/>
      <c r="OZM164" s="112"/>
      <c r="OZQ164" s="112"/>
      <c r="OZU164" s="112"/>
      <c r="OZY164" s="112"/>
      <c r="PAC164" s="112"/>
      <c r="PAG164" s="112"/>
      <c r="PAK164" s="112"/>
      <c r="PAO164" s="112"/>
      <c r="PAS164" s="112"/>
      <c r="PAW164" s="112"/>
      <c r="PBA164" s="112"/>
      <c r="PBE164" s="112"/>
      <c r="PBI164" s="112"/>
      <c r="PBM164" s="112"/>
      <c r="PBQ164" s="112"/>
      <c r="PBU164" s="112"/>
      <c r="PBY164" s="112"/>
      <c r="PCC164" s="112"/>
      <c r="PCG164" s="112"/>
      <c r="PCK164" s="112"/>
      <c r="PCO164" s="112"/>
      <c r="PCS164" s="112"/>
      <c r="PCW164" s="112"/>
      <c r="PDA164" s="112"/>
      <c r="PDE164" s="112"/>
      <c r="PDI164" s="112"/>
      <c r="PDM164" s="112"/>
      <c r="PDQ164" s="112"/>
      <c r="PDU164" s="112"/>
      <c r="PDY164" s="112"/>
      <c r="PEC164" s="112"/>
      <c r="PEG164" s="112"/>
      <c r="PEK164" s="112"/>
      <c r="PEO164" s="112"/>
      <c r="PES164" s="112"/>
      <c r="PEW164" s="112"/>
      <c r="PFA164" s="112"/>
      <c r="PFE164" s="112"/>
      <c r="PFI164" s="112"/>
      <c r="PFM164" s="112"/>
      <c r="PFQ164" s="112"/>
      <c r="PFU164" s="112"/>
      <c r="PFY164" s="112"/>
      <c r="PGC164" s="112"/>
      <c r="PGG164" s="112"/>
      <c r="PGK164" s="112"/>
      <c r="PGO164" s="112"/>
      <c r="PGS164" s="112"/>
      <c r="PGW164" s="112"/>
      <c r="PHA164" s="112"/>
      <c r="PHE164" s="112"/>
      <c r="PHI164" s="112"/>
      <c r="PHM164" s="112"/>
      <c r="PHQ164" s="112"/>
      <c r="PHU164" s="112"/>
      <c r="PHY164" s="112"/>
      <c r="PIC164" s="112"/>
      <c r="PIG164" s="112"/>
      <c r="PIK164" s="112"/>
      <c r="PIO164" s="112"/>
      <c r="PIS164" s="112"/>
      <c r="PIW164" s="112"/>
      <c r="PJA164" s="112"/>
      <c r="PJE164" s="112"/>
      <c r="PJI164" s="112"/>
      <c r="PJM164" s="112"/>
      <c r="PJQ164" s="112"/>
      <c r="PJU164" s="112"/>
      <c r="PJY164" s="112"/>
      <c r="PKC164" s="112"/>
      <c r="PKG164" s="112"/>
      <c r="PKK164" s="112"/>
      <c r="PKO164" s="112"/>
      <c r="PKS164" s="112"/>
      <c r="PKW164" s="112"/>
      <c r="PLA164" s="112"/>
      <c r="PLE164" s="112"/>
      <c r="PLI164" s="112"/>
      <c r="PLM164" s="112"/>
      <c r="PLQ164" s="112"/>
      <c r="PLU164" s="112"/>
      <c r="PLY164" s="112"/>
      <c r="PMC164" s="112"/>
      <c r="PMG164" s="112"/>
      <c r="PMK164" s="112"/>
      <c r="PMO164" s="112"/>
      <c r="PMS164" s="112"/>
      <c r="PMW164" s="112"/>
      <c r="PNA164" s="112"/>
      <c r="PNE164" s="112"/>
      <c r="PNI164" s="112"/>
      <c r="PNM164" s="112"/>
      <c r="PNQ164" s="112"/>
      <c r="PNU164" s="112"/>
      <c r="PNY164" s="112"/>
      <c r="POC164" s="112"/>
      <c r="POG164" s="112"/>
      <c r="POK164" s="112"/>
      <c r="POO164" s="112"/>
      <c r="POS164" s="112"/>
      <c r="POW164" s="112"/>
      <c r="PPA164" s="112"/>
      <c r="PPE164" s="112"/>
      <c r="PPI164" s="112"/>
      <c r="PPM164" s="112"/>
      <c r="PPQ164" s="112"/>
      <c r="PPU164" s="112"/>
      <c r="PPY164" s="112"/>
      <c r="PQC164" s="112"/>
      <c r="PQG164" s="112"/>
      <c r="PQK164" s="112"/>
      <c r="PQO164" s="112"/>
      <c r="PQS164" s="112"/>
      <c r="PQW164" s="112"/>
      <c r="PRA164" s="112"/>
      <c r="PRE164" s="112"/>
      <c r="PRI164" s="112"/>
      <c r="PRM164" s="112"/>
      <c r="PRQ164" s="112"/>
      <c r="PRU164" s="112"/>
      <c r="PRY164" s="112"/>
      <c r="PSC164" s="112"/>
      <c r="PSG164" s="112"/>
      <c r="PSK164" s="112"/>
      <c r="PSO164" s="112"/>
      <c r="PSS164" s="112"/>
      <c r="PSW164" s="112"/>
      <c r="PTA164" s="112"/>
      <c r="PTE164" s="112"/>
      <c r="PTI164" s="112"/>
      <c r="PTM164" s="112"/>
      <c r="PTQ164" s="112"/>
      <c r="PTU164" s="112"/>
      <c r="PTY164" s="112"/>
      <c r="PUC164" s="112"/>
      <c r="PUG164" s="112"/>
      <c r="PUK164" s="112"/>
      <c r="PUO164" s="112"/>
      <c r="PUS164" s="112"/>
      <c r="PUW164" s="112"/>
      <c r="PVA164" s="112"/>
      <c r="PVE164" s="112"/>
      <c r="PVI164" s="112"/>
      <c r="PVM164" s="112"/>
      <c r="PVQ164" s="112"/>
      <c r="PVU164" s="112"/>
      <c r="PVY164" s="112"/>
      <c r="PWC164" s="112"/>
      <c r="PWG164" s="112"/>
      <c r="PWK164" s="112"/>
      <c r="PWO164" s="112"/>
      <c r="PWS164" s="112"/>
      <c r="PWW164" s="112"/>
      <c r="PXA164" s="112"/>
      <c r="PXE164" s="112"/>
      <c r="PXI164" s="112"/>
      <c r="PXM164" s="112"/>
      <c r="PXQ164" s="112"/>
      <c r="PXU164" s="112"/>
      <c r="PXY164" s="112"/>
      <c r="PYC164" s="112"/>
      <c r="PYG164" s="112"/>
      <c r="PYK164" s="112"/>
      <c r="PYO164" s="112"/>
      <c r="PYS164" s="112"/>
      <c r="PYW164" s="112"/>
      <c r="PZA164" s="112"/>
      <c r="PZE164" s="112"/>
      <c r="PZI164" s="112"/>
      <c r="PZM164" s="112"/>
      <c r="PZQ164" s="112"/>
      <c r="PZU164" s="112"/>
      <c r="PZY164" s="112"/>
      <c r="QAC164" s="112"/>
      <c r="QAG164" s="112"/>
      <c r="QAK164" s="112"/>
      <c r="QAO164" s="112"/>
      <c r="QAS164" s="112"/>
      <c r="QAW164" s="112"/>
      <c r="QBA164" s="112"/>
      <c r="QBE164" s="112"/>
      <c r="QBI164" s="112"/>
      <c r="QBM164" s="112"/>
      <c r="QBQ164" s="112"/>
      <c r="QBU164" s="112"/>
      <c r="QBY164" s="112"/>
      <c r="QCC164" s="112"/>
      <c r="QCG164" s="112"/>
      <c r="QCK164" s="112"/>
      <c r="QCO164" s="112"/>
      <c r="QCS164" s="112"/>
      <c r="QCW164" s="112"/>
      <c r="QDA164" s="112"/>
      <c r="QDE164" s="112"/>
      <c r="QDI164" s="112"/>
      <c r="QDM164" s="112"/>
      <c r="QDQ164" s="112"/>
      <c r="QDU164" s="112"/>
      <c r="QDY164" s="112"/>
      <c r="QEC164" s="112"/>
      <c r="QEG164" s="112"/>
      <c r="QEK164" s="112"/>
      <c r="QEO164" s="112"/>
      <c r="QES164" s="112"/>
      <c r="QEW164" s="112"/>
      <c r="QFA164" s="112"/>
      <c r="QFE164" s="112"/>
      <c r="QFI164" s="112"/>
      <c r="QFM164" s="112"/>
      <c r="QFQ164" s="112"/>
      <c r="QFU164" s="112"/>
      <c r="QFY164" s="112"/>
      <c r="QGC164" s="112"/>
      <c r="QGG164" s="112"/>
      <c r="QGK164" s="112"/>
      <c r="QGO164" s="112"/>
      <c r="QGS164" s="112"/>
      <c r="QGW164" s="112"/>
      <c r="QHA164" s="112"/>
      <c r="QHE164" s="112"/>
      <c r="QHI164" s="112"/>
      <c r="QHM164" s="112"/>
      <c r="QHQ164" s="112"/>
      <c r="QHU164" s="112"/>
      <c r="QHY164" s="112"/>
      <c r="QIC164" s="112"/>
      <c r="QIG164" s="112"/>
      <c r="QIK164" s="112"/>
      <c r="QIO164" s="112"/>
      <c r="QIS164" s="112"/>
      <c r="QIW164" s="112"/>
      <c r="QJA164" s="112"/>
      <c r="QJE164" s="112"/>
      <c r="QJI164" s="112"/>
      <c r="QJM164" s="112"/>
      <c r="QJQ164" s="112"/>
      <c r="QJU164" s="112"/>
      <c r="QJY164" s="112"/>
      <c r="QKC164" s="112"/>
      <c r="QKG164" s="112"/>
      <c r="QKK164" s="112"/>
      <c r="QKO164" s="112"/>
      <c r="QKS164" s="112"/>
      <c r="QKW164" s="112"/>
      <c r="QLA164" s="112"/>
      <c r="QLE164" s="112"/>
      <c r="QLI164" s="112"/>
      <c r="QLM164" s="112"/>
      <c r="QLQ164" s="112"/>
      <c r="QLU164" s="112"/>
      <c r="QLY164" s="112"/>
      <c r="QMC164" s="112"/>
      <c r="QMG164" s="112"/>
      <c r="QMK164" s="112"/>
      <c r="QMO164" s="112"/>
      <c r="QMS164" s="112"/>
      <c r="QMW164" s="112"/>
      <c r="QNA164" s="112"/>
      <c r="QNE164" s="112"/>
      <c r="QNI164" s="112"/>
      <c r="QNM164" s="112"/>
      <c r="QNQ164" s="112"/>
      <c r="QNU164" s="112"/>
      <c r="QNY164" s="112"/>
      <c r="QOC164" s="112"/>
      <c r="QOG164" s="112"/>
      <c r="QOK164" s="112"/>
      <c r="QOO164" s="112"/>
      <c r="QOS164" s="112"/>
      <c r="QOW164" s="112"/>
      <c r="QPA164" s="112"/>
      <c r="QPE164" s="112"/>
      <c r="QPI164" s="112"/>
      <c r="QPM164" s="112"/>
      <c r="QPQ164" s="112"/>
      <c r="QPU164" s="112"/>
      <c r="QPY164" s="112"/>
      <c r="QQC164" s="112"/>
      <c r="QQG164" s="112"/>
      <c r="QQK164" s="112"/>
      <c r="QQO164" s="112"/>
      <c r="QQS164" s="112"/>
      <c r="QQW164" s="112"/>
      <c r="QRA164" s="112"/>
      <c r="QRE164" s="112"/>
      <c r="QRI164" s="112"/>
      <c r="QRM164" s="112"/>
      <c r="QRQ164" s="112"/>
      <c r="QRU164" s="112"/>
      <c r="QRY164" s="112"/>
      <c r="QSC164" s="112"/>
      <c r="QSG164" s="112"/>
      <c r="QSK164" s="112"/>
      <c r="QSO164" s="112"/>
      <c r="QSS164" s="112"/>
      <c r="QSW164" s="112"/>
      <c r="QTA164" s="112"/>
      <c r="QTE164" s="112"/>
      <c r="QTI164" s="112"/>
      <c r="QTM164" s="112"/>
      <c r="QTQ164" s="112"/>
      <c r="QTU164" s="112"/>
      <c r="QTY164" s="112"/>
      <c r="QUC164" s="112"/>
      <c r="QUG164" s="112"/>
      <c r="QUK164" s="112"/>
      <c r="QUO164" s="112"/>
      <c r="QUS164" s="112"/>
      <c r="QUW164" s="112"/>
      <c r="QVA164" s="112"/>
      <c r="QVE164" s="112"/>
      <c r="QVI164" s="112"/>
      <c r="QVM164" s="112"/>
      <c r="QVQ164" s="112"/>
      <c r="QVU164" s="112"/>
      <c r="QVY164" s="112"/>
      <c r="QWC164" s="112"/>
      <c r="QWG164" s="112"/>
      <c r="QWK164" s="112"/>
      <c r="QWO164" s="112"/>
      <c r="QWS164" s="112"/>
      <c r="QWW164" s="112"/>
      <c r="QXA164" s="112"/>
      <c r="QXE164" s="112"/>
      <c r="QXI164" s="112"/>
      <c r="QXM164" s="112"/>
      <c r="QXQ164" s="112"/>
      <c r="QXU164" s="112"/>
      <c r="QXY164" s="112"/>
      <c r="QYC164" s="112"/>
      <c r="QYG164" s="112"/>
      <c r="QYK164" s="112"/>
      <c r="QYO164" s="112"/>
      <c r="QYS164" s="112"/>
      <c r="QYW164" s="112"/>
      <c r="QZA164" s="112"/>
      <c r="QZE164" s="112"/>
      <c r="QZI164" s="112"/>
      <c r="QZM164" s="112"/>
      <c r="QZQ164" s="112"/>
      <c r="QZU164" s="112"/>
      <c r="QZY164" s="112"/>
      <c r="RAC164" s="112"/>
      <c r="RAG164" s="112"/>
      <c r="RAK164" s="112"/>
      <c r="RAO164" s="112"/>
      <c r="RAS164" s="112"/>
      <c r="RAW164" s="112"/>
      <c r="RBA164" s="112"/>
      <c r="RBE164" s="112"/>
      <c r="RBI164" s="112"/>
      <c r="RBM164" s="112"/>
      <c r="RBQ164" s="112"/>
      <c r="RBU164" s="112"/>
      <c r="RBY164" s="112"/>
      <c r="RCC164" s="112"/>
      <c r="RCG164" s="112"/>
      <c r="RCK164" s="112"/>
      <c r="RCO164" s="112"/>
      <c r="RCS164" s="112"/>
      <c r="RCW164" s="112"/>
      <c r="RDA164" s="112"/>
      <c r="RDE164" s="112"/>
      <c r="RDI164" s="112"/>
      <c r="RDM164" s="112"/>
      <c r="RDQ164" s="112"/>
      <c r="RDU164" s="112"/>
      <c r="RDY164" s="112"/>
      <c r="REC164" s="112"/>
      <c r="REG164" s="112"/>
      <c r="REK164" s="112"/>
      <c r="REO164" s="112"/>
      <c r="RES164" s="112"/>
      <c r="REW164" s="112"/>
      <c r="RFA164" s="112"/>
      <c r="RFE164" s="112"/>
      <c r="RFI164" s="112"/>
      <c r="RFM164" s="112"/>
      <c r="RFQ164" s="112"/>
      <c r="RFU164" s="112"/>
      <c r="RFY164" s="112"/>
      <c r="RGC164" s="112"/>
      <c r="RGG164" s="112"/>
      <c r="RGK164" s="112"/>
      <c r="RGO164" s="112"/>
      <c r="RGS164" s="112"/>
      <c r="RGW164" s="112"/>
      <c r="RHA164" s="112"/>
      <c r="RHE164" s="112"/>
      <c r="RHI164" s="112"/>
      <c r="RHM164" s="112"/>
      <c r="RHQ164" s="112"/>
      <c r="RHU164" s="112"/>
      <c r="RHY164" s="112"/>
      <c r="RIC164" s="112"/>
      <c r="RIG164" s="112"/>
      <c r="RIK164" s="112"/>
      <c r="RIO164" s="112"/>
      <c r="RIS164" s="112"/>
      <c r="RIW164" s="112"/>
      <c r="RJA164" s="112"/>
      <c r="RJE164" s="112"/>
      <c r="RJI164" s="112"/>
      <c r="RJM164" s="112"/>
      <c r="RJQ164" s="112"/>
      <c r="RJU164" s="112"/>
      <c r="RJY164" s="112"/>
      <c r="RKC164" s="112"/>
      <c r="RKG164" s="112"/>
      <c r="RKK164" s="112"/>
      <c r="RKO164" s="112"/>
      <c r="RKS164" s="112"/>
      <c r="RKW164" s="112"/>
      <c r="RLA164" s="112"/>
      <c r="RLE164" s="112"/>
      <c r="RLI164" s="112"/>
      <c r="RLM164" s="112"/>
      <c r="RLQ164" s="112"/>
      <c r="RLU164" s="112"/>
      <c r="RLY164" s="112"/>
      <c r="RMC164" s="112"/>
      <c r="RMG164" s="112"/>
      <c r="RMK164" s="112"/>
      <c r="RMO164" s="112"/>
      <c r="RMS164" s="112"/>
      <c r="RMW164" s="112"/>
      <c r="RNA164" s="112"/>
      <c r="RNE164" s="112"/>
      <c r="RNI164" s="112"/>
      <c r="RNM164" s="112"/>
      <c r="RNQ164" s="112"/>
      <c r="RNU164" s="112"/>
      <c r="RNY164" s="112"/>
      <c r="ROC164" s="112"/>
      <c r="ROG164" s="112"/>
      <c r="ROK164" s="112"/>
      <c r="ROO164" s="112"/>
      <c r="ROS164" s="112"/>
      <c r="ROW164" s="112"/>
      <c r="RPA164" s="112"/>
      <c r="RPE164" s="112"/>
      <c r="RPI164" s="112"/>
      <c r="RPM164" s="112"/>
      <c r="RPQ164" s="112"/>
      <c r="RPU164" s="112"/>
      <c r="RPY164" s="112"/>
      <c r="RQC164" s="112"/>
      <c r="RQG164" s="112"/>
      <c r="RQK164" s="112"/>
      <c r="RQO164" s="112"/>
      <c r="RQS164" s="112"/>
      <c r="RQW164" s="112"/>
      <c r="RRA164" s="112"/>
      <c r="RRE164" s="112"/>
      <c r="RRI164" s="112"/>
      <c r="RRM164" s="112"/>
      <c r="RRQ164" s="112"/>
      <c r="RRU164" s="112"/>
      <c r="RRY164" s="112"/>
      <c r="RSC164" s="112"/>
      <c r="RSG164" s="112"/>
      <c r="RSK164" s="112"/>
      <c r="RSO164" s="112"/>
      <c r="RSS164" s="112"/>
      <c r="RSW164" s="112"/>
      <c r="RTA164" s="112"/>
      <c r="RTE164" s="112"/>
      <c r="RTI164" s="112"/>
      <c r="RTM164" s="112"/>
      <c r="RTQ164" s="112"/>
      <c r="RTU164" s="112"/>
      <c r="RTY164" s="112"/>
      <c r="RUC164" s="112"/>
      <c r="RUG164" s="112"/>
      <c r="RUK164" s="112"/>
      <c r="RUO164" s="112"/>
      <c r="RUS164" s="112"/>
      <c r="RUW164" s="112"/>
      <c r="RVA164" s="112"/>
      <c r="RVE164" s="112"/>
      <c r="RVI164" s="112"/>
      <c r="RVM164" s="112"/>
      <c r="RVQ164" s="112"/>
      <c r="RVU164" s="112"/>
      <c r="RVY164" s="112"/>
      <c r="RWC164" s="112"/>
      <c r="RWG164" s="112"/>
      <c r="RWK164" s="112"/>
      <c r="RWO164" s="112"/>
      <c r="RWS164" s="112"/>
      <c r="RWW164" s="112"/>
      <c r="RXA164" s="112"/>
      <c r="RXE164" s="112"/>
      <c r="RXI164" s="112"/>
      <c r="RXM164" s="112"/>
      <c r="RXQ164" s="112"/>
      <c r="RXU164" s="112"/>
      <c r="RXY164" s="112"/>
      <c r="RYC164" s="112"/>
      <c r="RYG164" s="112"/>
      <c r="RYK164" s="112"/>
      <c r="RYO164" s="112"/>
      <c r="RYS164" s="112"/>
      <c r="RYW164" s="112"/>
      <c r="RZA164" s="112"/>
      <c r="RZE164" s="112"/>
      <c r="RZI164" s="112"/>
      <c r="RZM164" s="112"/>
      <c r="RZQ164" s="112"/>
      <c r="RZU164" s="112"/>
      <c r="RZY164" s="112"/>
      <c r="SAC164" s="112"/>
      <c r="SAG164" s="112"/>
      <c r="SAK164" s="112"/>
      <c r="SAO164" s="112"/>
      <c r="SAS164" s="112"/>
      <c r="SAW164" s="112"/>
      <c r="SBA164" s="112"/>
      <c r="SBE164" s="112"/>
      <c r="SBI164" s="112"/>
      <c r="SBM164" s="112"/>
      <c r="SBQ164" s="112"/>
      <c r="SBU164" s="112"/>
      <c r="SBY164" s="112"/>
      <c r="SCC164" s="112"/>
      <c r="SCG164" s="112"/>
      <c r="SCK164" s="112"/>
      <c r="SCO164" s="112"/>
      <c r="SCS164" s="112"/>
      <c r="SCW164" s="112"/>
      <c r="SDA164" s="112"/>
      <c r="SDE164" s="112"/>
      <c r="SDI164" s="112"/>
      <c r="SDM164" s="112"/>
      <c r="SDQ164" s="112"/>
      <c r="SDU164" s="112"/>
      <c r="SDY164" s="112"/>
      <c r="SEC164" s="112"/>
      <c r="SEG164" s="112"/>
      <c r="SEK164" s="112"/>
      <c r="SEO164" s="112"/>
      <c r="SES164" s="112"/>
      <c r="SEW164" s="112"/>
      <c r="SFA164" s="112"/>
      <c r="SFE164" s="112"/>
      <c r="SFI164" s="112"/>
      <c r="SFM164" s="112"/>
      <c r="SFQ164" s="112"/>
      <c r="SFU164" s="112"/>
      <c r="SFY164" s="112"/>
      <c r="SGC164" s="112"/>
      <c r="SGG164" s="112"/>
      <c r="SGK164" s="112"/>
      <c r="SGO164" s="112"/>
      <c r="SGS164" s="112"/>
      <c r="SGW164" s="112"/>
      <c r="SHA164" s="112"/>
      <c r="SHE164" s="112"/>
      <c r="SHI164" s="112"/>
      <c r="SHM164" s="112"/>
      <c r="SHQ164" s="112"/>
      <c r="SHU164" s="112"/>
      <c r="SHY164" s="112"/>
      <c r="SIC164" s="112"/>
      <c r="SIG164" s="112"/>
      <c r="SIK164" s="112"/>
      <c r="SIO164" s="112"/>
      <c r="SIS164" s="112"/>
      <c r="SIW164" s="112"/>
      <c r="SJA164" s="112"/>
      <c r="SJE164" s="112"/>
      <c r="SJI164" s="112"/>
      <c r="SJM164" s="112"/>
      <c r="SJQ164" s="112"/>
      <c r="SJU164" s="112"/>
      <c r="SJY164" s="112"/>
      <c r="SKC164" s="112"/>
      <c r="SKG164" s="112"/>
      <c r="SKK164" s="112"/>
      <c r="SKO164" s="112"/>
      <c r="SKS164" s="112"/>
      <c r="SKW164" s="112"/>
      <c r="SLA164" s="112"/>
      <c r="SLE164" s="112"/>
      <c r="SLI164" s="112"/>
      <c r="SLM164" s="112"/>
      <c r="SLQ164" s="112"/>
      <c r="SLU164" s="112"/>
      <c r="SLY164" s="112"/>
      <c r="SMC164" s="112"/>
      <c r="SMG164" s="112"/>
      <c r="SMK164" s="112"/>
      <c r="SMO164" s="112"/>
      <c r="SMS164" s="112"/>
      <c r="SMW164" s="112"/>
      <c r="SNA164" s="112"/>
      <c r="SNE164" s="112"/>
      <c r="SNI164" s="112"/>
      <c r="SNM164" s="112"/>
      <c r="SNQ164" s="112"/>
      <c r="SNU164" s="112"/>
      <c r="SNY164" s="112"/>
      <c r="SOC164" s="112"/>
      <c r="SOG164" s="112"/>
      <c r="SOK164" s="112"/>
      <c r="SOO164" s="112"/>
      <c r="SOS164" s="112"/>
      <c r="SOW164" s="112"/>
      <c r="SPA164" s="112"/>
      <c r="SPE164" s="112"/>
      <c r="SPI164" s="112"/>
      <c r="SPM164" s="112"/>
      <c r="SPQ164" s="112"/>
      <c r="SPU164" s="112"/>
      <c r="SPY164" s="112"/>
      <c r="SQC164" s="112"/>
      <c r="SQG164" s="112"/>
      <c r="SQK164" s="112"/>
      <c r="SQO164" s="112"/>
      <c r="SQS164" s="112"/>
      <c r="SQW164" s="112"/>
      <c r="SRA164" s="112"/>
      <c r="SRE164" s="112"/>
      <c r="SRI164" s="112"/>
      <c r="SRM164" s="112"/>
      <c r="SRQ164" s="112"/>
      <c r="SRU164" s="112"/>
      <c r="SRY164" s="112"/>
      <c r="SSC164" s="112"/>
      <c r="SSG164" s="112"/>
      <c r="SSK164" s="112"/>
      <c r="SSO164" s="112"/>
      <c r="SSS164" s="112"/>
      <c r="SSW164" s="112"/>
      <c r="STA164" s="112"/>
      <c r="STE164" s="112"/>
      <c r="STI164" s="112"/>
      <c r="STM164" s="112"/>
      <c r="STQ164" s="112"/>
      <c r="STU164" s="112"/>
      <c r="STY164" s="112"/>
      <c r="SUC164" s="112"/>
      <c r="SUG164" s="112"/>
      <c r="SUK164" s="112"/>
      <c r="SUO164" s="112"/>
      <c r="SUS164" s="112"/>
      <c r="SUW164" s="112"/>
      <c r="SVA164" s="112"/>
      <c r="SVE164" s="112"/>
      <c r="SVI164" s="112"/>
      <c r="SVM164" s="112"/>
      <c r="SVQ164" s="112"/>
      <c r="SVU164" s="112"/>
      <c r="SVY164" s="112"/>
      <c r="SWC164" s="112"/>
      <c r="SWG164" s="112"/>
      <c r="SWK164" s="112"/>
      <c r="SWO164" s="112"/>
      <c r="SWS164" s="112"/>
      <c r="SWW164" s="112"/>
      <c r="SXA164" s="112"/>
      <c r="SXE164" s="112"/>
      <c r="SXI164" s="112"/>
      <c r="SXM164" s="112"/>
      <c r="SXQ164" s="112"/>
      <c r="SXU164" s="112"/>
      <c r="SXY164" s="112"/>
      <c r="SYC164" s="112"/>
      <c r="SYG164" s="112"/>
      <c r="SYK164" s="112"/>
      <c r="SYO164" s="112"/>
      <c r="SYS164" s="112"/>
      <c r="SYW164" s="112"/>
      <c r="SZA164" s="112"/>
      <c r="SZE164" s="112"/>
      <c r="SZI164" s="112"/>
      <c r="SZM164" s="112"/>
      <c r="SZQ164" s="112"/>
      <c r="SZU164" s="112"/>
      <c r="SZY164" s="112"/>
      <c r="TAC164" s="112"/>
      <c r="TAG164" s="112"/>
      <c r="TAK164" s="112"/>
      <c r="TAO164" s="112"/>
      <c r="TAS164" s="112"/>
      <c r="TAW164" s="112"/>
      <c r="TBA164" s="112"/>
      <c r="TBE164" s="112"/>
      <c r="TBI164" s="112"/>
      <c r="TBM164" s="112"/>
      <c r="TBQ164" s="112"/>
      <c r="TBU164" s="112"/>
      <c r="TBY164" s="112"/>
      <c r="TCC164" s="112"/>
      <c r="TCG164" s="112"/>
      <c r="TCK164" s="112"/>
      <c r="TCO164" s="112"/>
      <c r="TCS164" s="112"/>
      <c r="TCW164" s="112"/>
      <c r="TDA164" s="112"/>
      <c r="TDE164" s="112"/>
      <c r="TDI164" s="112"/>
      <c r="TDM164" s="112"/>
      <c r="TDQ164" s="112"/>
      <c r="TDU164" s="112"/>
      <c r="TDY164" s="112"/>
      <c r="TEC164" s="112"/>
      <c r="TEG164" s="112"/>
      <c r="TEK164" s="112"/>
      <c r="TEO164" s="112"/>
      <c r="TES164" s="112"/>
      <c r="TEW164" s="112"/>
      <c r="TFA164" s="112"/>
      <c r="TFE164" s="112"/>
      <c r="TFI164" s="112"/>
      <c r="TFM164" s="112"/>
      <c r="TFQ164" s="112"/>
      <c r="TFU164" s="112"/>
      <c r="TFY164" s="112"/>
      <c r="TGC164" s="112"/>
      <c r="TGG164" s="112"/>
      <c r="TGK164" s="112"/>
      <c r="TGO164" s="112"/>
      <c r="TGS164" s="112"/>
      <c r="TGW164" s="112"/>
      <c r="THA164" s="112"/>
      <c r="THE164" s="112"/>
      <c r="THI164" s="112"/>
      <c r="THM164" s="112"/>
      <c r="THQ164" s="112"/>
      <c r="THU164" s="112"/>
      <c r="THY164" s="112"/>
      <c r="TIC164" s="112"/>
      <c r="TIG164" s="112"/>
      <c r="TIK164" s="112"/>
      <c r="TIO164" s="112"/>
      <c r="TIS164" s="112"/>
      <c r="TIW164" s="112"/>
      <c r="TJA164" s="112"/>
      <c r="TJE164" s="112"/>
      <c r="TJI164" s="112"/>
      <c r="TJM164" s="112"/>
      <c r="TJQ164" s="112"/>
      <c r="TJU164" s="112"/>
      <c r="TJY164" s="112"/>
      <c r="TKC164" s="112"/>
      <c r="TKG164" s="112"/>
      <c r="TKK164" s="112"/>
      <c r="TKO164" s="112"/>
      <c r="TKS164" s="112"/>
      <c r="TKW164" s="112"/>
      <c r="TLA164" s="112"/>
      <c r="TLE164" s="112"/>
      <c r="TLI164" s="112"/>
      <c r="TLM164" s="112"/>
      <c r="TLQ164" s="112"/>
      <c r="TLU164" s="112"/>
      <c r="TLY164" s="112"/>
      <c r="TMC164" s="112"/>
      <c r="TMG164" s="112"/>
      <c r="TMK164" s="112"/>
      <c r="TMO164" s="112"/>
      <c r="TMS164" s="112"/>
      <c r="TMW164" s="112"/>
      <c r="TNA164" s="112"/>
      <c r="TNE164" s="112"/>
      <c r="TNI164" s="112"/>
      <c r="TNM164" s="112"/>
      <c r="TNQ164" s="112"/>
      <c r="TNU164" s="112"/>
      <c r="TNY164" s="112"/>
      <c r="TOC164" s="112"/>
      <c r="TOG164" s="112"/>
      <c r="TOK164" s="112"/>
      <c r="TOO164" s="112"/>
      <c r="TOS164" s="112"/>
      <c r="TOW164" s="112"/>
      <c r="TPA164" s="112"/>
      <c r="TPE164" s="112"/>
      <c r="TPI164" s="112"/>
      <c r="TPM164" s="112"/>
      <c r="TPQ164" s="112"/>
      <c r="TPU164" s="112"/>
      <c r="TPY164" s="112"/>
      <c r="TQC164" s="112"/>
      <c r="TQG164" s="112"/>
      <c r="TQK164" s="112"/>
      <c r="TQO164" s="112"/>
      <c r="TQS164" s="112"/>
      <c r="TQW164" s="112"/>
      <c r="TRA164" s="112"/>
      <c r="TRE164" s="112"/>
      <c r="TRI164" s="112"/>
      <c r="TRM164" s="112"/>
      <c r="TRQ164" s="112"/>
      <c r="TRU164" s="112"/>
      <c r="TRY164" s="112"/>
      <c r="TSC164" s="112"/>
      <c r="TSG164" s="112"/>
      <c r="TSK164" s="112"/>
      <c r="TSO164" s="112"/>
      <c r="TSS164" s="112"/>
      <c r="TSW164" s="112"/>
      <c r="TTA164" s="112"/>
      <c r="TTE164" s="112"/>
      <c r="TTI164" s="112"/>
      <c r="TTM164" s="112"/>
      <c r="TTQ164" s="112"/>
      <c r="TTU164" s="112"/>
      <c r="TTY164" s="112"/>
      <c r="TUC164" s="112"/>
      <c r="TUG164" s="112"/>
      <c r="TUK164" s="112"/>
      <c r="TUO164" s="112"/>
      <c r="TUS164" s="112"/>
      <c r="TUW164" s="112"/>
      <c r="TVA164" s="112"/>
      <c r="TVE164" s="112"/>
      <c r="TVI164" s="112"/>
      <c r="TVM164" s="112"/>
      <c r="TVQ164" s="112"/>
      <c r="TVU164" s="112"/>
      <c r="TVY164" s="112"/>
      <c r="TWC164" s="112"/>
      <c r="TWG164" s="112"/>
      <c r="TWK164" s="112"/>
      <c r="TWO164" s="112"/>
      <c r="TWS164" s="112"/>
      <c r="TWW164" s="112"/>
      <c r="TXA164" s="112"/>
      <c r="TXE164" s="112"/>
      <c r="TXI164" s="112"/>
      <c r="TXM164" s="112"/>
      <c r="TXQ164" s="112"/>
      <c r="TXU164" s="112"/>
      <c r="TXY164" s="112"/>
      <c r="TYC164" s="112"/>
      <c r="TYG164" s="112"/>
      <c r="TYK164" s="112"/>
      <c r="TYO164" s="112"/>
      <c r="TYS164" s="112"/>
      <c r="TYW164" s="112"/>
      <c r="TZA164" s="112"/>
      <c r="TZE164" s="112"/>
      <c r="TZI164" s="112"/>
      <c r="TZM164" s="112"/>
      <c r="TZQ164" s="112"/>
      <c r="TZU164" s="112"/>
      <c r="TZY164" s="112"/>
      <c r="UAC164" s="112"/>
      <c r="UAG164" s="112"/>
      <c r="UAK164" s="112"/>
      <c r="UAO164" s="112"/>
      <c r="UAS164" s="112"/>
      <c r="UAW164" s="112"/>
      <c r="UBA164" s="112"/>
      <c r="UBE164" s="112"/>
      <c r="UBI164" s="112"/>
      <c r="UBM164" s="112"/>
      <c r="UBQ164" s="112"/>
      <c r="UBU164" s="112"/>
      <c r="UBY164" s="112"/>
      <c r="UCC164" s="112"/>
      <c r="UCG164" s="112"/>
      <c r="UCK164" s="112"/>
      <c r="UCO164" s="112"/>
      <c r="UCS164" s="112"/>
      <c r="UCW164" s="112"/>
      <c r="UDA164" s="112"/>
      <c r="UDE164" s="112"/>
      <c r="UDI164" s="112"/>
      <c r="UDM164" s="112"/>
      <c r="UDQ164" s="112"/>
      <c r="UDU164" s="112"/>
      <c r="UDY164" s="112"/>
      <c r="UEC164" s="112"/>
      <c r="UEG164" s="112"/>
      <c r="UEK164" s="112"/>
      <c r="UEO164" s="112"/>
      <c r="UES164" s="112"/>
      <c r="UEW164" s="112"/>
      <c r="UFA164" s="112"/>
      <c r="UFE164" s="112"/>
      <c r="UFI164" s="112"/>
      <c r="UFM164" s="112"/>
      <c r="UFQ164" s="112"/>
      <c r="UFU164" s="112"/>
      <c r="UFY164" s="112"/>
      <c r="UGC164" s="112"/>
      <c r="UGG164" s="112"/>
      <c r="UGK164" s="112"/>
      <c r="UGO164" s="112"/>
      <c r="UGS164" s="112"/>
      <c r="UGW164" s="112"/>
      <c r="UHA164" s="112"/>
      <c r="UHE164" s="112"/>
      <c r="UHI164" s="112"/>
      <c r="UHM164" s="112"/>
      <c r="UHQ164" s="112"/>
      <c r="UHU164" s="112"/>
      <c r="UHY164" s="112"/>
      <c r="UIC164" s="112"/>
      <c r="UIG164" s="112"/>
      <c r="UIK164" s="112"/>
      <c r="UIO164" s="112"/>
      <c r="UIS164" s="112"/>
      <c r="UIW164" s="112"/>
      <c r="UJA164" s="112"/>
      <c r="UJE164" s="112"/>
      <c r="UJI164" s="112"/>
      <c r="UJM164" s="112"/>
      <c r="UJQ164" s="112"/>
      <c r="UJU164" s="112"/>
      <c r="UJY164" s="112"/>
      <c r="UKC164" s="112"/>
      <c r="UKG164" s="112"/>
      <c r="UKK164" s="112"/>
      <c r="UKO164" s="112"/>
      <c r="UKS164" s="112"/>
      <c r="UKW164" s="112"/>
      <c r="ULA164" s="112"/>
      <c r="ULE164" s="112"/>
      <c r="ULI164" s="112"/>
      <c r="ULM164" s="112"/>
      <c r="ULQ164" s="112"/>
      <c r="ULU164" s="112"/>
      <c r="ULY164" s="112"/>
      <c r="UMC164" s="112"/>
      <c r="UMG164" s="112"/>
      <c r="UMK164" s="112"/>
      <c r="UMO164" s="112"/>
      <c r="UMS164" s="112"/>
      <c r="UMW164" s="112"/>
      <c r="UNA164" s="112"/>
      <c r="UNE164" s="112"/>
      <c r="UNI164" s="112"/>
      <c r="UNM164" s="112"/>
      <c r="UNQ164" s="112"/>
      <c r="UNU164" s="112"/>
      <c r="UNY164" s="112"/>
      <c r="UOC164" s="112"/>
      <c r="UOG164" s="112"/>
      <c r="UOK164" s="112"/>
      <c r="UOO164" s="112"/>
      <c r="UOS164" s="112"/>
      <c r="UOW164" s="112"/>
      <c r="UPA164" s="112"/>
      <c r="UPE164" s="112"/>
      <c r="UPI164" s="112"/>
      <c r="UPM164" s="112"/>
      <c r="UPQ164" s="112"/>
      <c r="UPU164" s="112"/>
      <c r="UPY164" s="112"/>
      <c r="UQC164" s="112"/>
      <c r="UQG164" s="112"/>
      <c r="UQK164" s="112"/>
      <c r="UQO164" s="112"/>
      <c r="UQS164" s="112"/>
      <c r="UQW164" s="112"/>
      <c r="URA164" s="112"/>
      <c r="URE164" s="112"/>
      <c r="URI164" s="112"/>
      <c r="URM164" s="112"/>
      <c r="URQ164" s="112"/>
      <c r="URU164" s="112"/>
      <c r="URY164" s="112"/>
      <c r="USC164" s="112"/>
      <c r="USG164" s="112"/>
      <c r="USK164" s="112"/>
      <c r="USO164" s="112"/>
      <c r="USS164" s="112"/>
      <c r="USW164" s="112"/>
      <c r="UTA164" s="112"/>
      <c r="UTE164" s="112"/>
      <c r="UTI164" s="112"/>
      <c r="UTM164" s="112"/>
      <c r="UTQ164" s="112"/>
      <c r="UTU164" s="112"/>
      <c r="UTY164" s="112"/>
      <c r="UUC164" s="112"/>
      <c r="UUG164" s="112"/>
      <c r="UUK164" s="112"/>
      <c r="UUO164" s="112"/>
      <c r="UUS164" s="112"/>
      <c r="UUW164" s="112"/>
      <c r="UVA164" s="112"/>
      <c r="UVE164" s="112"/>
      <c r="UVI164" s="112"/>
      <c r="UVM164" s="112"/>
      <c r="UVQ164" s="112"/>
      <c r="UVU164" s="112"/>
      <c r="UVY164" s="112"/>
      <c r="UWC164" s="112"/>
      <c r="UWG164" s="112"/>
      <c r="UWK164" s="112"/>
      <c r="UWO164" s="112"/>
      <c r="UWS164" s="112"/>
      <c r="UWW164" s="112"/>
      <c r="UXA164" s="112"/>
      <c r="UXE164" s="112"/>
      <c r="UXI164" s="112"/>
      <c r="UXM164" s="112"/>
      <c r="UXQ164" s="112"/>
      <c r="UXU164" s="112"/>
      <c r="UXY164" s="112"/>
      <c r="UYC164" s="112"/>
      <c r="UYG164" s="112"/>
      <c r="UYK164" s="112"/>
      <c r="UYO164" s="112"/>
      <c r="UYS164" s="112"/>
      <c r="UYW164" s="112"/>
      <c r="UZA164" s="112"/>
      <c r="UZE164" s="112"/>
      <c r="UZI164" s="112"/>
      <c r="UZM164" s="112"/>
      <c r="UZQ164" s="112"/>
      <c r="UZU164" s="112"/>
      <c r="UZY164" s="112"/>
      <c r="VAC164" s="112"/>
      <c r="VAG164" s="112"/>
      <c r="VAK164" s="112"/>
      <c r="VAO164" s="112"/>
      <c r="VAS164" s="112"/>
      <c r="VAW164" s="112"/>
      <c r="VBA164" s="112"/>
      <c r="VBE164" s="112"/>
      <c r="VBI164" s="112"/>
      <c r="VBM164" s="112"/>
      <c r="VBQ164" s="112"/>
      <c r="VBU164" s="112"/>
      <c r="VBY164" s="112"/>
      <c r="VCC164" s="112"/>
      <c r="VCG164" s="112"/>
      <c r="VCK164" s="112"/>
      <c r="VCO164" s="112"/>
      <c r="VCS164" s="112"/>
      <c r="VCW164" s="112"/>
      <c r="VDA164" s="112"/>
      <c r="VDE164" s="112"/>
      <c r="VDI164" s="112"/>
      <c r="VDM164" s="112"/>
      <c r="VDQ164" s="112"/>
      <c r="VDU164" s="112"/>
      <c r="VDY164" s="112"/>
      <c r="VEC164" s="112"/>
      <c r="VEG164" s="112"/>
      <c r="VEK164" s="112"/>
      <c r="VEO164" s="112"/>
      <c r="VES164" s="112"/>
      <c r="VEW164" s="112"/>
      <c r="VFA164" s="112"/>
      <c r="VFE164" s="112"/>
      <c r="VFI164" s="112"/>
      <c r="VFM164" s="112"/>
      <c r="VFQ164" s="112"/>
      <c r="VFU164" s="112"/>
      <c r="VFY164" s="112"/>
      <c r="VGC164" s="112"/>
      <c r="VGG164" s="112"/>
      <c r="VGK164" s="112"/>
      <c r="VGO164" s="112"/>
      <c r="VGS164" s="112"/>
      <c r="VGW164" s="112"/>
      <c r="VHA164" s="112"/>
      <c r="VHE164" s="112"/>
      <c r="VHI164" s="112"/>
      <c r="VHM164" s="112"/>
      <c r="VHQ164" s="112"/>
      <c r="VHU164" s="112"/>
      <c r="VHY164" s="112"/>
      <c r="VIC164" s="112"/>
      <c r="VIG164" s="112"/>
      <c r="VIK164" s="112"/>
      <c r="VIO164" s="112"/>
      <c r="VIS164" s="112"/>
      <c r="VIW164" s="112"/>
      <c r="VJA164" s="112"/>
      <c r="VJE164" s="112"/>
      <c r="VJI164" s="112"/>
      <c r="VJM164" s="112"/>
      <c r="VJQ164" s="112"/>
      <c r="VJU164" s="112"/>
      <c r="VJY164" s="112"/>
      <c r="VKC164" s="112"/>
      <c r="VKG164" s="112"/>
      <c r="VKK164" s="112"/>
      <c r="VKO164" s="112"/>
      <c r="VKS164" s="112"/>
      <c r="VKW164" s="112"/>
      <c r="VLA164" s="112"/>
      <c r="VLE164" s="112"/>
      <c r="VLI164" s="112"/>
      <c r="VLM164" s="112"/>
      <c r="VLQ164" s="112"/>
      <c r="VLU164" s="112"/>
      <c r="VLY164" s="112"/>
      <c r="VMC164" s="112"/>
      <c r="VMG164" s="112"/>
      <c r="VMK164" s="112"/>
      <c r="VMO164" s="112"/>
      <c r="VMS164" s="112"/>
      <c r="VMW164" s="112"/>
      <c r="VNA164" s="112"/>
      <c r="VNE164" s="112"/>
      <c r="VNI164" s="112"/>
      <c r="VNM164" s="112"/>
      <c r="VNQ164" s="112"/>
      <c r="VNU164" s="112"/>
      <c r="VNY164" s="112"/>
      <c r="VOC164" s="112"/>
      <c r="VOG164" s="112"/>
      <c r="VOK164" s="112"/>
      <c r="VOO164" s="112"/>
      <c r="VOS164" s="112"/>
      <c r="VOW164" s="112"/>
      <c r="VPA164" s="112"/>
      <c r="VPE164" s="112"/>
      <c r="VPI164" s="112"/>
      <c r="VPM164" s="112"/>
      <c r="VPQ164" s="112"/>
      <c r="VPU164" s="112"/>
      <c r="VPY164" s="112"/>
      <c r="VQC164" s="112"/>
      <c r="VQG164" s="112"/>
      <c r="VQK164" s="112"/>
      <c r="VQO164" s="112"/>
      <c r="VQS164" s="112"/>
      <c r="VQW164" s="112"/>
      <c r="VRA164" s="112"/>
      <c r="VRE164" s="112"/>
      <c r="VRI164" s="112"/>
      <c r="VRM164" s="112"/>
      <c r="VRQ164" s="112"/>
      <c r="VRU164" s="112"/>
      <c r="VRY164" s="112"/>
      <c r="VSC164" s="112"/>
      <c r="VSG164" s="112"/>
      <c r="VSK164" s="112"/>
      <c r="VSO164" s="112"/>
      <c r="VSS164" s="112"/>
      <c r="VSW164" s="112"/>
      <c r="VTA164" s="112"/>
      <c r="VTE164" s="112"/>
      <c r="VTI164" s="112"/>
      <c r="VTM164" s="112"/>
      <c r="VTQ164" s="112"/>
      <c r="VTU164" s="112"/>
      <c r="VTY164" s="112"/>
      <c r="VUC164" s="112"/>
      <c r="VUG164" s="112"/>
      <c r="VUK164" s="112"/>
      <c r="VUO164" s="112"/>
      <c r="VUS164" s="112"/>
      <c r="VUW164" s="112"/>
      <c r="VVA164" s="112"/>
      <c r="VVE164" s="112"/>
      <c r="VVI164" s="112"/>
      <c r="VVM164" s="112"/>
      <c r="VVQ164" s="112"/>
      <c r="VVU164" s="112"/>
      <c r="VVY164" s="112"/>
      <c r="VWC164" s="112"/>
      <c r="VWG164" s="112"/>
      <c r="VWK164" s="112"/>
      <c r="VWO164" s="112"/>
      <c r="VWS164" s="112"/>
      <c r="VWW164" s="112"/>
      <c r="VXA164" s="112"/>
      <c r="VXE164" s="112"/>
      <c r="VXI164" s="112"/>
      <c r="VXM164" s="112"/>
      <c r="VXQ164" s="112"/>
      <c r="VXU164" s="112"/>
      <c r="VXY164" s="112"/>
      <c r="VYC164" s="112"/>
      <c r="VYG164" s="112"/>
      <c r="VYK164" s="112"/>
      <c r="VYO164" s="112"/>
      <c r="VYS164" s="112"/>
      <c r="VYW164" s="112"/>
      <c r="VZA164" s="112"/>
      <c r="VZE164" s="112"/>
      <c r="VZI164" s="112"/>
      <c r="VZM164" s="112"/>
      <c r="VZQ164" s="112"/>
      <c r="VZU164" s="112"/>
      <c r="VZY164" s="112"/>
      <c r="WAC164" s="112"/>
      <c r="WAG164" s="112"/>
      <c r="WAK164" s="112"/>
      <c r="WAO164" s="112"/>
      <c r="WAS164" s="112"/>
      <c r="WAW164" s="112"/>
      <c r="WBA164" s="112"/>
      <c r="WBE164" s="112"/>
      <c r="WBI164" s="112"/>
      <c r="WBM164" s="112"/>
      <c r="WBQ164" s="112"/>
      <c r="WBU164" s="112"/>
      <c r="WBY164" s="112"/>
      <c r="WCC164" s="112"/>
      <c r="WCG164" s="112"/>
      <c r="WCK164" s="112"/>
      <c r="WCO164" s="112"/>
      <c r="WCS164" s="112"/>
      <c r="WCW164" s="112"/>
      <c r="WDA164" s="112"/>
      <c r="WDE164" s="112"/>
      <c r="WDI164" s="112"/>
      <c r="WDM164" s="112"/>
      <c r="WDQ164" s="112"/>
      <c r="WDU164" s="112"/>
      <c r="WDY164" s="112"/>
      <c r="WEC164" s="112"/>
      <c r="WEG164" s="112"/>
      <c r="WEK164" s="112"/>
      <c r="WEO164" s="112"/>
      <c r="WES164" s="112"/>
      <c r="WEW164" s="112"/>
      <c r="WFA164" s="112"/>
      <c r="WFE164" s="112"/>
      <c r="WFI164" s="112"/>
      <c r="WFM164" s="112"/>
      <c r="WFQ164" s="112"/>
      <c r="WFU164" s="112"/>
      <c r="WFY164" s="112"/>
      <c r="WGC164" s="112"/>
      <c r="WGG164" s="112"/>
      <c r="WGK164" s="112"/>
      <c r="WGO164" s="112"/>
      <c r="WGS164" s="112"/>
      <c r="WGW164" s="112"/>
      <c r="WHA164" s="112"/>
      <c r="WHE164" s="112"/>
      <c r="WHI164" s="112"/>
      <c r="WHM164" s="112"/>
      <c r="WHQ164" s="112"/>
      <c r="WHU164" s="112"/>
      <c r="WHY164" s="112"/>
      <c r="WIC164" s="112"/>
      <c r="WIG164" s="112"/>
      <c r="WIK164" s="112"/>
      <c r="WIO164" s="112"/>
      <c r="WIS164" s="112"/>
      <c r="WIW164" s="112"/>
      <c r="WJA164" s="112"/>
      <c r="WJE164" s="112"/>
      <c r="WJI164" s="112"/>
      <c r="WJM164" s="112"/>
      <c r="WJQ164" s="112"/>
      <c r="WJU164" s="112"/>
      <c r="WJY164" s="112"/>
      <c r="WKC164" s="112"/>
      <c r="WKG164" s="112"/>
      <c r="WKK164" s="112"/>
      <c r="WKO164" s="112"/>
      <c r="WKS164" s="112"/>
      <c r="WKW164" s="112"/>
      <c r="WLA164" s="112"/>
      <c r="WLE164" s="112"/>
      <c r="WLI164" s="112"/>
      <c r="WLM164" s="112"/>
      <c r="WLQ164" s="112"/>
      <c r="WLU164" s="112"/>
      <c r="WLY164" s="112"/>
      <c r="WMC164" s="112"/>
      <c r="WMG164" s="112"/>
      <c r="WMK164" s="112"/>
      <c r="WMO164" s="112"/>
      <c r="WMS164" s="112"/>
      <c r="WMW164" s="112"/>
      <c r="WNA164" s="112"/>
      <c r="WNE164" s="112"/>
      <c r="WNI164" s="112"/>
      <c r="WNM164" s="112"/>
      <c r="WNQ164" s="112"/>
      <c r="WNU164" s="112"/>
      <c r="WNY164" s="112"/>
      <c r="WOC164" s="112"/>
      <c r="WOG164" s="112"/>
      <c r="WOK164" s="112"/>
      <c r="WOO164" s="112"/>
      <c r="WOS164" s="112"/>
      <c r="WOW164" s="112"/>
      <c r="WPA164" s="112"/>
      <c r="WPE164" s="112"/>
      <c r="WPI164" s="112"/>
      <c r="WPM164" s="112"/>
      <c r="WPQ164" s="112"/>
      <c r="WPU164" s="112"/>
      <c r="WPY164" s="112"/>
      <c r="WQC164" s="112"/>
      <c r="WQG164" s="112"/>
      <c r="WQK164" s="112"/>
      <c r="WQO164" s="112"/>
      <c r="WQS164" s="112"/>
      <c r="WQW164" s="112"/>
      <c r="WRA164" s="112"/>
      <c r="WRE164" s="112"/>
      <c r="WRI164" s="112"/>
      <c r="WRM164" s="112"/>
      <c r="WRQ164" s="112"/>
      <c r="WRU164" s="112"/>
      <c r="WRY164" s="112"/>
      <c r="WSC164" s="112"/>
      <c r="WSG164" s="112"/>
      <c r="WSK164" s="112"/>
      <c r="WSO164" s="112"/>
      <c r="WSS164" s="112"/>
      <c r="WSW164" s="112"/>
      <c r="WTA164" s="112"/>
      <c r="WTE164" s="112"/>
      <c r="WTI164" s="112"/>
      <c r="WTM164" s="112"/>
      <c r="WTQ164" s="112"/>
      <c r="WTU164" s="112"/>
      <c r="WTY164" s="112"/>
      <c r="WUC164" s="112"/>
      <c r="WUG164" s="112"/>
      <c r="WUK164" s="112"/>
      <c r="WUO164" s="112"/>
      <c r="WUS164" s="112"/>
      <c r="WUW164" s="112"/>
      <c r="WVA164" s="112"/>
      <c r="WVE164" s="112"/>
      <c r="WVI164" s="112"/>
      <c r="WVM164" s="112"/>
      <c r="WVQ164" s="112"/>
      <c r="WVU164" s="112"/>
      <c r="WVY164" s="112"/>
      <c r="WWC164" s="112"/>
      <c r="WWG164" s="112"/>
      <c r="WWK164" s="112"/>
      <c r="WWO164" s="112"/>
      <c r="WWS164" s="112"/>
      <c r="WWW164" s="112"/>
      <c r="WXA164" s="112"/>
      <c r="WXE164" s="112"/>
      <c r="WXI164" s="112"/>
      <c r="WXM164" s="112"/>
      <c r="WXQ164" s="112"/>
      <c r="WXU164" s="112"/>
      <c r="WXY164" s="112"/>
      <c r="WYC164" s="112"/>
      <c r="WYG164" s="112"/>
      <c r="WYK164" s="112"/>
      <c r="WYO164" s="112"/>
      <c r="WYS164" s="112"/>
      <c r="WYW164" s="112"/>
      <c r="WZA164" s="112"/>
      <c r="WZE164" s="112"/>
      <c r="WZI164" s="112"/>
      <c r="WZM164" s="112"/>
      <c r="WZQ164" s="112"/>
      <c r="WZU164" s="112"/>
      <c r="WZY164" s="112"/>
      <c r="XAC164" s="112"/>
      <c r="XAG164" s="112"/>
      <c r="XAK164" s="112"/>
      <c r="XAO164" s="112"/>
      <c r="XAS164" s="112"/>
      <c r="XAW164" s="112"/>
      <c r="XBA164" s="112"/>
      <c r="XBE164" s="112"/>
      <c r="XBI164" s="112"/>
      <c r="XBM164" s="112"/>
      <c r="XBQ164" s="112"/>
      <c r="XBU164" s="112"/>
      <c r="XBY164" s="112"/>
      <c r="XCC164" s="112"/>
      <c r="XCG164" s="112"/>
      <c r="XCK164" s="112"/>
      <c r="XCO164" s="112"/>
      <c r="XCS164" s="112"/>
      <c r="XCW164" s="112"/>
      <c r="XDA164" s="112"/>
      <c r="XDE164" s="112"/>
      <c r="XDI164" s="112"/>
      <c r="XDM164" s="112"/>
      <c r="XDQ164" s="112"/>
      <c r="XDU164" s="112"/>
      <c r="XDY164" s="112"/>
      <c r="XEC164" s="112"/>
      <c r="XEG164" s="112"/>
      <c r="XEK164" s="112"/>
      <c r="XEO164" s="112"/>
      <c r="XES164" s="112"/>
      <c r="XEW164" s="112"/>
      <c r="XFA164" s="112"/>
    </row>
    <row r="165" spans="1:1021 1025:2045 2049:3069 3073:4093 4097:5117 5121:6141 6145:7165 7169:8189 8193:9213 9217:10237 10241:11261 11265:12285 12289:13309 13313:14333 14337:15357 15361:16381">
      <c r="C165" s="112" t="s">
        <v>324</v>
      </c>
      <c r="D165" s="154">
        <v>719719</v>
      </c>
      <c r="E165" s="154">
        <v>719719</v>
      </c>
      <c r="F165" s="154">
        <v>0</v>
      </c>
    </row>
    <row r="166" spans="1:1021 1025:2045 2049:3069 3073:4093 4097:5117 5121:6141 6145:7165 7169:8189 8193:9213 9217:10237 10241:11261 11265:12285 12289:13309 13313:14333 14337:15357 15361:16381">
      <c r="C166" s="60" t="s">
        <v>478</v>
      </c>
      <c r="D166" s="154">
        <v>719719</v>
      </c>
      <c r="E166" s="154">
        <v>719719</v>
      </c>
      <c r="F166" s="154">
        <v>0</v>
      </c>
    </row>
    <row r="167" spans="1:1021 1025:2045 2049:3069 3073:4093 4097:5117 5121:6141 6145:7165 7169:8189 8193:9213 9217:10237 10241:11261 11265:12285 12289:13309 13313:14333 14337:15357 15361:16381">
      <c r="C167" s="68" t="s">
        <v>328</v>
      </c>
      <c r="D167" s="170">
        <v>642205428</v>
      </c>
      <c r="E167" s="170">
        <v>885524586.49999988</v>
      </c>
      <c r="F167" s="170">
        <v>624479150.22000003</v>
      </c>
    </row>
    <row r="168" spans="1:1021 1025:2045 2049:3069 3073:4093 4097:5117 5121:6141 6145:7165 7169:8189 8193:9213 9217:10237 10241:11261 11265:12285 12289:13309 13313:14333 14337:15357 15361:16381">
      <c r="C168" s="112" t="s">
        <v>323</v>
      </c>
      <c r="D168" s="154">
        <v>576852165</v>
      </c>
      <c r="E168" s="154">
        <v>840524586.49999988</v>
      </c>
      <c r="F168" s="154">
        <v>579479150.86000001</v>
      </c>
    </row>
    <row r="169" spans="1:1021 1025:2045 2049:3069 3073:4093 4097:5117 5121:6141 6145:7165 7169:8189 8193:9213 9217:10237 10241:11261 11265:12285 12289:13309 13313:14333 14337:15357 15361:16381">
      <c r="C169" s="60" t="s">
        <v>490</v>
      </c>
      <c r="D169" s="154">
        <v>1875179</v>
      </c>
      <c r="E169" s="154">
        <v>116190</v>
      </c>
      <c r="F169" s="154">
        <v>0</v>
      </c>
    </row>
    <row r="170" spans="1:1021 1025:2045 2049:3069 3073:4093 4097:5117 5121:6141 6145:7165 7169:8189 8193:9213 9217:10237 10241:11261 11265:12285 12289:13309 13313:14333 14337:15357 15361:16381">
      <c r="C170" s="60" t="s">
        <v>491</v>
      </c>
      <c r="D170" s="154">
        <v>2799546</v>
      </c>
      <c r="E170" s="154">
        <v>2368877</v>
      </c>
      <c r="F170" s="154">
        <v>0</v>
      </c>
    </row>
    <row r="171" spans="1:1021 1025:2045 2049:3069 3073:4093 4097:5117 5121:6141 6145:7165 7169:8189 8193:9213 9217:10237 10241:11261 11265:12285 12289:13309 13313:14333 14337:15357 15361:16381">
      <c r="C171" s="60" t="s">
        <v>492</v>
      </c>
      <c r="D171" s="154">
        <v>53000000</v>
      </c>
      <c r="E171" s="154">
        <v>30230000</v>
      </c>
      <c r="F171" s="154">
        <v>0</v>
      </c>
    </row>
    <row r="172" spans="1:1021 1025:2045 2049:3069 3073:4093 4097:5117 5121:6141 6145:7165 7169:8189 8193:9213 9217:10237 10241:11261 11265:12285 12289:13309 13313:14333 14337:15357 15361:16381">
      <c r="C172" s="60" t="s">
        <v>493</v>
      </c>
      <c r="D172" s="154">
        <v>4364944</v>
      </c>
      <c r="E172" s="154">
        <v>4149609</v>
      </c>
      <c r="F172" s="154">
        <v>0</v>
      </c>
    </row>
    <row r="173" spans="1:1021 1025:2045 2049:3069 3073:4093 4097:5117 5121:6141 6145:7165 7169:8189 8193:9213 9217:10237 10241:11261 11265:12285 12289:13309 13313:14333 14337:15357 15361:16381">
      <c r="C173" s="60" t="s">
        <v>494</v>
      </c>
      <c r="D173" s="154">
        <v>1256445</v>
      </c>
      <c r="E173" s="154">
        <v>7220000</v>
      </c>
      <c r="F173" s="154">
        <v>2664927.9</v>
      </c>
    </row>
    <row r="174" spans="1:1021 1025:2045 2049:3069 3073:4093 4097:5117 5121:6141 6145:7165 7169:8189 8193:9213 9217:10237 10241:11261 11265:12285 12289:13309 13313:14333 14337:15357 15361:16381">
      <c r="C174" s="60" t="s">
        <v>1906</v>
      </c>
      <c r="D174" s="154">
        <v>0</v>
      </c>
      <c r="E174" s="154">
        <v>10000000</v>
      </c>
      <c r="F174" s="154">
        <v>4815425.37</v>
      </c>
    </row>
    <row r="175" spans="1:1021 1025:2045 2049:3069 3073:4093 4097:5117 5121:6141 6145:7165 7169:8189 8193:9213 9217:10237 10241:11261 11265:12285 12289:13309 13313:14333 14337:15357 15361:16381">
      <c r="C175" s="60" t="s">
        <v>495</v>
      </c>
      <c r="D175" s="154">
        <v>24812074</v>
      </c>
      <c r="E175" s="154">
        <v>11790229</v>
      </c>
      <c r="F175" s="154">
        <v>11775813.5</v>
      </c>
    </row>
    <row r="176" spans="1:1021 1025:2045 2049:3069 3073:4093 4097:5117 5121:6141 6145:7165 7169:8189 8193:9213 9217:10237 10241:11261 11265:12285 12289:13309 13313:14333 14337:15357 15361:16381">
      <c r="C176" s="60" t="s">
        <v>496</v>
      </c>
      <c r="D176" s="154">
        <v>5309113</v>
      </c>
      <c r="E176" s="154">
        <v>4447774</v>
      </c>
      <c r="F176" s="154">
        <v>0</v>
      </c>
    </row>
    <row r="177" spans="3:6">
      <c r="C177" s="60" t="s">
        <v>497</v>
      </c>
      <c r="D177" s="154">
        <v>44195541</v>
      </c>
      <c r="E177" s="154">
        <v>93028581</v>
      </c>
      <c r="F177" s="154">
        <v>92016897.459999993</v>
      </c>
    </row>
    <row r="178" spans="3:6">
      <c r="C178" s="60" t="s">
        <v>498</v>
      </c>
      <c r="D178" s="154">
        <v>40000000</v>
      </c>
      <c r="E178" s="154">
        <v>38000000</v>
      </c>
      <c r="F178" s="154">
        <v>37928196.609999999</v>
      </c>
    </row>
    <row r="179" spans="3:6">
      <c r="C179" s="60" t="s">
        <v>499</v>
      </c>
      <c r="D179" s="154">
        <v>17512384</v>
      </c>
      <c r="E179" s="154">
        <v>1511676</v>
      </c>
      <c r="F179" s="154">
        <v>0</v>
      </c>
    </row>
    <row r="180" spans="3:6">
      <c r="C180" s="60" t="s">
        <v>500</v>
      </c>
      <c r="D180" s="154">
        <v>31386350</v>
      </c>
      <c r="E180" s="154">
        <v>31386350</v>
      </c>
      <c r="F180" s="154">
        <v>0</v>
      </c>
    </row>
    <row r="181" spans="3:6">
      <c r="C181" s="60" t="s">
        <v>501</v>
      </c>
      <c r="D181" s="154">
        <v>10982339</v>
      </c>
      <c r="E181" s="154">
        <v>10121000</v>
      </c>
      <c r="F181" s="154">
        <v>0</v>
      </c>
    </row>
    <row r="182" spans="3:6">
      <c r="C182" s="60" t="s">
        <v>502</v>
      </c>
      <c r="D182" s="154">
        <v>4040505</v>
      </c>
      <c r="E182" s="154">
        <v>3825170</v>
      </c>
      <c r="F182" s="154">
        <v>0</v>
      </c>
    </row>
    <row r="183" spans="3:6">
      <c r="C183" s="60" t="s">
        <v>503</v>
      </c>
      <c r="D183" s="154">
        <v>19093002</v>
      </c>
      <c r="E183" s="154">
        <v>17800994</v>
      </c>
      <c r="F183" s="154">
        <v>0</v>
      </c>
    </row>
    <row r="184" spans="3:6">
      <c r="C184" s="60" t="s">
        <v>504</v>
      </c>
      <c r="D184" s="154">
        <v>6768144</v>
      </c>
      <c r="E184" s="154">
        <v>114998.42</v>
      </c>
      <c r="F184" s="154">
        <v>0</v>
      </c>
    </row>
    <row r="185" spans="3:6">
      <c r="C185" s="60" t="s">
        <v>505</v>
      </c>
      <c r="D185" s="154">
        <v>1415865</v>
      </c>
      <c r="E185" s="154">
        <v>108048</v>
      </c>
      <c r="F185" s="154">
        <v>0</v>
      </c>
    </row>
    <row r="186" spans="3:6">
      <c r="C186" s="60" t="s">
        <v>506</v>
      </c>
      <c r="D186" s="154">
        <v>3468356</v>
      </c>
      <c r="E186" s="154">
        <v>112893.51</v>
      </c>
      <c r="F186" s="154">
        <v>0</v>
      </c>
    </row>
    <row r="187" spans="3:6">
      <c r="C187" s="60" t="s">
        <v>507</v>
      </c>
      <c r="D187" s="154">
        <v>19003156</v>
      </c>
      <c r="E187" s="154">
        <v>3229890</v>
      </c>
      <c r="F187" s="154">
        <v>2618067.38</v>
      </c>
    </row>
    <row r="188" spans="3:6">
      <c r="C188" s="60" t="s">
        <v>508</v>
      </c>
      <c r="D188" s="154">
        <v>9730988</v>
      </c>
      <c r="E188" s="154">
        <v>9084984</v>
      </c>
      <c r="F188" s="154">
        <v>6439545.9400000004</v>
      </c>
    </row>
    <row r="189" spans="3:6">
      <c r="C189" s="60" t="s">
        <v>509</v>
      </c>
      <c r="D189" s="154">
        <v>36143668</v>
      </c>
      <c r="E189" s="154">
        <v>162500000</v>
      </c>
      <c r="F189" s="154">
        <v>136811330.50999999</v>
      </c>
    </row>
    <row r="190" spans="3:6">
      <c r="C190" s="60" t="s">
        <v>510</v>
      </c>
      <c r="D190" s="154">
        <v>5922790</v>
      </c>
      <c r="E190" s="154">
        <v>4527333</v>
      </c>
      <c r="F190" s="154">
        <v>2962217.17</v>
      </c>
    </row>
    <row r="191" spans="3:6">
      <c r="C191" s="60" t="s">
        <v>1901</v>
      </c>
      <c r="D191" s="154">
        <v>0</v>
      </c>
      <c r="E191" s="154">
        <v>3723632</v>
      </c>
      <c r="F191" s="154">
        <v>0</v>
      </c>
    </row>
    <row r="192" spans="3:6">
      <c r="C192" s="60" t="s">
        <v>511</v>
      </c>
      <c r="D192" s="154">
        <v>2433363</v>
      </c>
      <c r="E192" s="154">
        <v>1572024</v>
      </c>
      <c r="F192" s="154">
        <v>0</v>
      </c>
    </row>
    <row r="193" spans="1:1021 1025:2045 2049:3069 3073:4093 4097:5117 5121:6141 6145:7165 7169:8189 8193:9213 9217:10237 10241:11261 11265:12285 12289:13309 13313:14333 14337:15357 15361:16381">
      <c r="C193" s="60" t="s">
        <v>512</v>
      </c>
      <c r="D193" s="154">
        <v>20000000</v>
      </c>
      <c r="E193" s="154">
        <v>1000000</v>
      </c>
      <c r="F193" s="154">
        <v>0</v>
      </c>
    </row>
    <row r="194" spans="1:1021 1025:2045 2049:3069 3073:4093 4097:5117 5121:6141 6145:7165 7169:8189 8193:9213 9217:10237 10241:11261 11265:12285 12289:13309 13313:14333 14337:15357 15361:16381">
      <c r="C194" s="60" t="s">
        <v>513</v>
      </c>
      <c r="D194" s="154">
        <v>20685034</v>
      </c>
      <c r="E194" s="154">
        <v>9566924</v>
      </c>
      <c r="F194" s="154">
        <v>0</v>
      </c>
    </row>
    <row r="195" spans="1:1021 1025:2045 2049:3069 3073:4093 4097:5117 5121:6141 6145:7165 7169:8189 8193:9213 9217:10237 10241:11261 11265:12285 12289:13309 13313:14333 14337:15357 15361:16381">
      <c r="C195" s="60" t="s">
        <v>514</v>
      </c>
      <c r="D195" s="154">
        <v>2433461</v>
      </c>
      <c r="E195" s="154">
        <v>110049</v>
      </c>
      <c r="F195" s="154">
        <v>0</v>
      </c>
    </row>
    <row r="196" spans="1:1021 1025:2045 2049:3069 3073:4093 4097:5117 5121:6141 6145:7165 7169:8189 8193:9213 9217:10237 10241:11261 11265:12285 12289:13309 13313:14333 14337:15357 15361:16381">
      <c r="C196" s="60" t="s">
        <v>515</v>
      </c>
      <c r="D196" s="154">
        <v>21589475</v>
      </c>
      <c r="E196" s="154">
        <v>1000000</v>
      </c>
      <c r="F196" s="154">
        <v>0</v>
      </c>
    </row>
    <row r="197" spans="1:1021 1025:2045 2049:3069 3073:4093 4097:5117 5121:6141 6145:7165 7169:8189 8193:9213 9217:10237 10241:11261 11265:12285 12289:13309 13313:14333 14337:15357 15361:16381">
      <c r="C197" s="60" t="s">
        <v>1939</v>
      </c>
      <c r="D197" s="154">
        <v>0</v>
      </c>
      <c r="E197" s="154">
        <v>6088702</v>
      </c>
      <c r="F197" s="154">
        <v>6088701.9400000004</v>
      </c>
    </row>
    <row r="198" spans="1:1021 1025:2045 2049:3069 3073:4093 4097:5117 5121:6141 6145:7165 7169:8189 8193:9213 9217:10237 10241:11261 11265:12285 12289:13309 13313:14333 14337:15357 15361:16381">
      <c r="C198" s="60" t="s">
        <v>1870</v>
      </c>
      <c r="D198" s="154">
        <v>0</v>
      </c>
      <c r="E198" s="154">
        <v>3172169</v>
      </c>
      <c r="F198" s="154">
        <v>0</v>
      </c>
    </row>
    <row r="199" spans="1:1021 1025:2045 2049:3069 3073:4093 4097:5117 5121:6141 6145:7165 7169:8189 8193:9213 9217:10237 10241:11261 11265:12285 12289:13309 13313:14333 14337:15357 15361:16381">
      <c r="C199" s="60" t="s">
        <v>516</v>
      </c>
      <c r="D199" s="154">
        <v>76325759</v>
      </c>
      <c r="E199" s="154">
        <v>146280464</v>
      </c>
      <c r="F199" s="154">
        <v>55500764.219999999</v>
      </c>
    </row>
    <row r="200" spans="1:1021 1025:2045 2049:3069 3073:4093 4097:5117 5121:6141 6145:7165 7169:8189 8193:9213 9217:10237 10241:11261 11265:12285 12289:13309 13313:14333 14337:15357 15361:16381">
      <c r="C200" s="60" t="s">
        <v>517</v>
      </c>
      <c r="D200" s="154">
        <v>32164869</v>
      </c>
      <c r="E200" s="154">
        <v>28016616</v>
      </c>
      <c r="F200" s="154">
        <v>27976161.32</v>
      </c>
    </row>
    <row r="201" spans="1:1021 1025:2045 2049:3069 3073:4093 4097:5117 5121:6141 6145:7165 7169:8189 8193:9213 9217:10237 10241:11261 11265:12285 12289:13309 13313:14333 14337:15357 15361:16381">
      <c r="C201" s="60" t="s">
        <v>518</v>
      </c>
      <c r="D201" s="154">
        <v>0</v>
      </c>
      <c r="E201" s="154">
        <v>2597192.66</v>
      </c>
      <c r="F201" s="154">
        <v>2587259.5499999998</v>
      </c>
    </row>
    <row r="202" spans="1:1021 1025:2045 2049:3069 3073:4093 4097:5117 5121:6141 6145:7165 7169:8189 8193:9213 9217:10237 10241:11261 11265:12285 12289:13309 13313:14333 14337:15357 15361:16381">
      <c r="C202" s="60" t="s">
        <v>519</v>
      </c>
      <c r="D202" s="154">
        <v>55847966</v>
      </c>
      <c r="E202" s="154">
        <v>189430367</v>
      </c>
      <c r="F202" s="154">
        <v>189293841.99000001</v>
      </c>
    </row>
    <row r="203" spans="1:1021 1025:2045 2049:3069 3073:4093 4097:5117 5121:6141 6145:7165 7169:8189 8193:9213 9217:10237 10241:11261 11265:12285 12289:13309 13313:14333 14337:15357 15361:16381" s="154" customFormat="1" ht="12.75">
      <c r="A203" s="112"/>
      <c r="C203" s="60" t="s">
        <v>520</v>
      </c>
      <c r="D203" s="154">
        <v>2291849</v>
      </c>
      <c r="E203" s="154">
        <v>2291849.91</v>
      </c>
      <c r="F203" s="154">
        <v>0</v>
      </c>
      <c r="I203" s="112"/>
      <c r="M203" s="112"/>
      <c r="Q203" s="112"/>
      <c r="U203" s="112"/>
      <c r="Y203" s="112"/>
      <c r="AC203" s="112"/>
      <c r="AG203" s="112"/>
      <c r="AK203" s="112"/>
      <c r="AO203" s="112"/>
      <c r="AS203" s="112"/>
      <c r="AW203" s="112"/>
      <c r="BA203" s="112"/>
      <c r="BE203" s="112"/>
      <c r="BI203" s="112"/>
      <c r="BM203" s="112"/>
      <c r="BQ203" s="112"/>
      <c r="BU203" s="112"/>
      <c r="BY203" s="112"/>
      <c r="CC203" s="112"/>
      <c r="CG203" s="112"/>
      <c r="CK203" s="112"/>
      <c r="CO203" s="112"/>
      <c r="CS203" s="112"/>
      <c r="CW203" s="112"/>
      <c r="DA203" s="112"/>
      <c r="DE203" s="112"/>
      <c r="DI203" s="112"/>
      <c r="DM203" s="112"/>
      <c r="DQ203" s="112"/>
      <c r="DU203" s="112"/>
      <c r="DY203" s="112"/>
      <c r="EC203" s="112"/>
      <c r="EG203" s="112"/>
      <c r="EK203" s="112"/>
      <c r="EO203" s="112"/>
      <c r="ES203" s="112"/>
      <c r="EW203" s="112"/>
      <c r="FA203" s="112"/>
      <c r="FE203" s="112"/>
      <c r="FI203" s="112"/>
      <c r="FM203" s="112"/>
      <c r="FQ203" s="112"/>
      <c r="FU203" s="112"/>
      <c r="FY203" s="112"/>
      <c r="GC203" s="112"/>
      <c r="GG203" s="112"/>
      <c r="GK203" s="112"/>
      <c r="GO203" s="112"/>
      <c r="GS203" s="112"/>
      <c r="GW203" s="112"/>
      <c r="HA203" s="112"/>
      <c r="HE203" s="112"/>
      <c r="HI203" s="112"/>
      <c r="HM203" s="112"/>
      <c r="HQ203" s="112"/>
      <c r="HU203" s="112"/>
      <c r="HY203" s="112"/>
      <c r="IC203" s="112"/>
      <c r="IG203" s="112"/>
      <c r="IK203" s="112"/>
      <c r="IO203" s="112"/>
      <c r="IS203" s="112"/>
      <c r="IW203" s="112"/>
      <c r="JA203" s="112"/>
      <c r="JE203" s="112"/>
      <c r="JI203" s="112"/>
      <c r="JM203" s="112"/>
      <c r="JQ203" s="112"/>
      <c r="JU203" s="112"/>
      <c r="JY203" s="112"/>
      <c r="KC203" s="112"/>
      <c r="KG203" s="112"/>
      <c r="KK203" s="112"/>
      <c r="KO203" s="112"/>
      <c r="KS203" s="112"/>
      <c r="KW203" s="112"/>
      <c r="LA203" s="112"/>
      <c r="LE203" s="112"/>
      <c r="LI203" s="112"/>
      <c r="LM203" s="112"/>
      <c r="LQ203" s="112"/>
      <c r="LU203" s="112"/>
      <c r="LY203" s="112"/>
      <c r="MC203" s="112"/>
      <c r="MG203" s="112"/>
      <c r="MK203" s="112"/>
      <c r="MO203" s="112"/>
      <c r="MS203" s="112"/>
      <c r="MW203" s="112"/>
      <c r="NA203" s="112"/>
      <c r="NE203" s="112"/>
      <c r="NI203" s="112"/>
      <c r="NM203" s="112"/>
      <c r="NQ203" s="112"/>
      <c r="NU203" s="112"/>
      <c r="NY203" s="112"/>
      <c r="OC203" s="112"/>
      <c r="OG203" s="112"/>
      <c r="OK203" s="112"/>
      <c r="OO203" s="112"/>
      <c r="OS203" s="112"/>
      <c r="OW203" s="112"/>
      <c r="PA203" s="112"/>
      <c r="PE203" s="112"/>
      <c r="PI203" s="112"/>
      <c r="PM203" s="112"/>
      <c r="PQ203" s="112"/>
      <c r="PU203" s="112"/>
      <c r="PY203" s="112"/>
      <c r="QC203" s="112"/>
      <c r="QG203" s="112"/>
      <c r="QK203" s="112"/>
      <c r="QO203" s="112"/>
      <c r="QS203" s="112"/>
      <c r="QW203" s="112"/>
      <c r="RA203" s="112"/>
      <c r="RE203" s="112"/>
      <c r="RI203" s="112"/>
      <c r="RM203" s="112"/>
      <c r="RQ203" s="112"/>
      <c r="RU203" s="112"/>
      <c r="RY203" s="112"/>
      <c r="SC203" s="112"/>
      <c r="SG203" s="112"/>
      <c r="SK203" s="112"/>
      <c r="SO203" s="112"/>
      <c r="SS203" s="112"/>
      <c r="SW203" s="112"/>
      <c r="TA203" s="112"/>
      <c r="TE203" s="112"/>
      <c r="TI203" s="112"/>
      <c r="TM203" s="112"/>
      <c r="TQ203" s="112"/>
      <c r="TU203" s="112"/>
      <c r="TY203" s="112"/>
      <c r="UC203" s="112"/>
      <c r="UG203" s="112"/>
      <c r="UK203" s="112"/>
      <c r="UO203" s="112"/>
      <c r="US203" s="112"/>
      <c r="UW203" s="112"/>
      <c r="VA203" s="112"/>
      <c r="VE203" s="112"/>
      <c r="VI203" s="112"/>
      <c r="VM203" s="112"/>
      <c r="VQ203" s="112"/>
      <c r="VU203" s="112"/>
      <c r="VY203" s="112"/>
      <c r="WC203" s="112"/>
      <c r="WG203" s="112"/>
      <c r="WK203" s="112"/>
      <c r="WO203" s="112"/>
      <c r="WS203" s="112"/>
      <c r="WW203" s="112"/>
      <c r="XA203" s="112"/>
      <c r="XE203" s="112"/>
      <c r="XI203" s="112"/>
      <c r="XM203" s="112"/>
      <c r="XQ203" s="112"/>
      <c r="XU203" s="112"/>
      <c r="XY203" s="112"/>
      <c r="YC203" s="112"/>
      <c r="YG203" s="112"/>
      <c r="YK203" s="112"/>
      <c r="YO203" s="112"/>
      <c r="YS203" s="112"/>
      <c r="YW203" s="112"/>
      <c r="ZA203" s="112"/>
      <c r="ZE203" s="112"/>
      <c r="ZI203" s="112"/>
      <c r="ZM203" s="112"/>
      <c r="ZQ203" s="112"/>
      <c r="ZU203" s="112"/>
      <c r="ZY203" s="112"/>
      <c r="AAC203" s="112"/>
      <c r="AAG203" s="112"/>
      <c r="AAK203" s="112"/>
      <c r="AAO203" s="112"/>
      <c r="AAS203" s="112"/>
      <c r="AAW203" s="112"/>
      <c r="ABA203" s="112"/>
      <c r="ABE203" s="112"/>
      <c r="ABI203" s="112"/>
      <c r="ABM203" s="112"/>
      <c r="ABQ203" s="112"/>
      <c r="ABU203" s="112"/>
      <c r="ABY203" s="112"/>
      <c r="ACC203" s="112"/>
      <c r="ACG203" s="112"/>
      <c r="ACK203" s="112"/>
      <c r="ACO203" s="112"/>
      <c r="ACS203" s="112"/>
      <c r="ACW203" s="112"/>
      <c r="ADA203" s="112"/>
      <c r="ADE203" s="112"/>
      <c r="ADI203" s="112"/>
      <c r="ADM203" s="112"/>
      <c r="ADQ203" s="112"/>
      <c r="ADU203" s="112"/>
      <c r="ADY203" s="112"/>
      <c r="AEC203" s="112"/>
      <c r="AEG203" s="112"/>
      <c r="AEK203" s="112"/>
      <c r="AEO203" s="112"/>
      <c r="AES203" s="112"/>
      <c r="AEW203" s="112"/>
      <c r="AFA203" s="112"/>
      <c r="AFE203" s="112"/>
      <c r="AFI203" s="112"/>
      <c r="AFM203" s="112"/>
      <c r="AFQ203" s="112"/>
      <c r="AFU203" s="112"/>
      <c r="AFY203" s="112"/>
      <c r="AGC203" s="112"/>
      <c r="AGG203" s="112"/>
      <c r="AGK203" s="112"/>
      <c r="AGO203" s="112"/>
      <c r="AGS203" s="112"/>
      <c r="AGW203" s="112"/>
      <c r="AHA203" s="112"/>
      <c r="AHE203" s="112"/>
      <c r="AHI203" s="112"/>
      <c r="AHM203" s="112"/>
      <c r="AHQ203" s="112"/>
      <c r="AHU203" s="112"/>
      <c r="AHY203" s="112"/>
      <c r="AIC203" s="112"/>
      <c r="AIG203" s="112"/>
      <c r="AIK203" s="112"/>
      <c r="AIO203" s="112"/>
      <c r="AIS203" s="112"/>
      <c r="AIW203" s="112"/>
      <c r="AJA203" s="112"/>
      <c r="AJE203" s="112"/>
      <c r="AJI203" s="112"/>
      <c r="AJM203" s="112"/>
      <c r="AJQ203" s="112"/>
      <c r="AJU203" s="112"/>
      <c r="AJY203" s="112"/>
      <c r="AKC203" s="112"/>
      <c r="AKG203" s="112"/>
      <c r="AKK203" s="112"/>
      <c r="AKO203" s="112"/>
      <c r="AKS203" s="112"/>
      <c r="AKW203" s="112"/>
      <c r="ALA203" s="112"/>
      <c r="ALE203" s="112"/>
      <c r="ALI203" s="112"/>
      <c r="ALM203" s="112"/>
      <c r="ALQ203" s="112"/>
      <c r="ALU203" s="112"/>
      <c r="ALY203" s="112"/>
      <c r="AMC203" s="112"/>
      <c r="AMG203" s="112"/>
      <c r="AMK203" s="112"/>
      <c r="AMO203" s="112"/>
      <c r="AMS203" s="112"/>
      <c r="AMW203" s="112"/>
      <c r="ANA203" s="112"/>
      <c r="ANE203" s="112"/>
      <c r="ANI203" s="112"/>
      <c r="ANM203" s="112"/>
      <c r="ANQ203" s="112"/>
      <c r="ANU203" s="112"/>
      <c r="ANY203" s="112"/>
      <c r="AOC203" s="112"/>
      <c r="AOG203" s="112"/>
      <c r="AOK203" s="112"/>
      <c r="AOO203" s="112"/>
      <c r="AOS203" s="112"/>
      <c r="AOW203" s="112"/>
      <c r="APA203" s="112"/>
      <c r="APE203" s="112"/>
      <c r="API203" s="112"/>
      <c r="APM203" s="112"/>
      <c r="APQ203" s="112"/>
      <c r="APU203" s="112"/>
      <c r="APY203" s="112"/>
      <c r="AQC203" s="112"/>
      <c r="AQG203" s="112"/>
      <c r="AQK203" s="112"/>
      <c r="AQO203" s="112"/>
      <c r="AQS203" s="112"/>
      <c r="AQW203" s="112"/>
      <c r="ARA203" s="112"/>
      <c r="ARE203" s="112"/>
      <c r="ARI203" s="112"/>
      <c r="ARM203" s="112"/>
      <c r="ARQ203" s="112"/>
      <c r="ARU203" s="112"/>
      <c r="ARY203" s="112"/>
      <c r="ASC203" s="112"/>
      <c r="ASG203" s="112"/>
      <c r="ASK203" s="112"/>
      <c r="ASO203" s="112"/>
      <c r="ASS203" s="112"/>
      <c r="ASW203" s="112"/>
      <c r="ATA203" s="112"/>
      <c r="ATE203" s="112"/>
      <c r="ATI203" s="112"/>
      <c r="ATM203" s="112"/>
      <c r="ATQ203" s="112"/>
      <c r="ATU203" s="112"/>
      <c r="ATY203" s="112"/>
      <c r="AUC203" s="112"/>
      <c r="AUG203" s="112"/>
      <c r="AUK203" s="112"/>
      <c r="AUO203" s="112"/>
      <c r="AUS203" s="112"/>
      <c r="AUW203" s="112"/>
      <c r="AVA203" s="112"/>
      <c r="AVE203" s="112"/>
      <c r="AVI203" s="112"/>
      <c r="AVM203" s="112"/>
      <c r="AVQ203" s="112"/>
      <c r="AVU203" s="112"/>
      <c r="AVY203" s="112"/>
      <c r="AWC203" s="112"/>
      <c r="AWG203" s="112"/>
      <c r="AWK203" s="112"/>
      <c r="AWO203" s="112"/>
      <c r="AWS203" s="112"/>
      <c r="AWW203" s="112"/>
      <c r="AXA203" s="112"/>
      <c r="AXE203" s="112"/>
      <c r="AXI203" s="112"/>
      <c r="AXM203" s="112"/>
      <c r="AXQ203" s="112"/>
      <c r="AXU203" s="112"/>
      <c r="AXY203" s="112"/>
      <c r="AYC203" s="112"/>
      <c r="AYG203" s="112"/>
      <c r="AYK203" s="112"/>
      <c r="AYO203" s="112"/>
      <c r="AYS203" s="112"/>
      <c r="AYW203" s="112"/>
      <c r="AZA203" s="112"/>
      <c r="AZE203" s="112"/>
      <c r="AZI203" s="112"/>
      <c r="AZM203" s="112"/>
      <c r="AZQ203" s="112"/>
      <c r="AZU203" s="112"/>
      <c r="AZY203" s="112"/>
      <c r="BAC203" s="112"/>
      <c r="BAG203" s="112"/>
      <c r="BAK203" s="112"/>
      <c r="BAO203" s="112"/>
      <c r="BAS203" s="112"/>
      <c r="BAW203" s="112"/>
      <c r="BBA203" s="112"/>
      <c r="BBE203" s="112"/>
      <c r="BBI203" s="112"/>
      <c r="BBM203" s="112"/>
      <c r="BBQ203" s="112"/>
      <c r="BBU203" s="112"/>
      <c r="BBY203" s="112"/>
      <c r="BCC203" s="112"/>
      <c r="BCG203" s="112"/>
      <c r="BCK203" s="112"/>
      <c r="BCO203" s="112"/>
      <c r="BCS203" s="112"/>
      <c r="BCW203" s="112"/>
      <c r="BDA203" s="112"/>
      <c r="BDE203" s="112"/>
      <c r="BDI203" s="112"/>
      <c r="BDM203" s="112"/>
      <c r="BDQ203" s="112"/>
      <c r="BDU203" s="112"/>
      <c r="BDY203" s="112"/>
      <c r="BEC203" s="112"/>
      <c r="BEG203" s="112"/>
      <c r="BEK203" s="112"/>
      <c r="BEO203" s="112"/>
      <c r="BES203" s="112"/>
      <c r="BEW203" s="112"/>
      <c r="BFA203" s="112"/>
      <c r="BFE203" s="112"/>
      <c r="BFI203" s="112"/>
      <c r="BFM203" s="112"/>
      <c r="BFQ203" s="112"/>
      <c r="BFU203" s="112"/>
      <c r="BFY203" s="112"/>
      <c r="BGC203" s="112"/>
      <c r="BGG203" s="112"/>
      <c r="BGK203" s="112"/>
      <c r="BGO203" s="112"/>
      <c r="BGS203" s="112"/>
      <c r="BGW203" s="112"/>
      <c r="BHA203" s="112"/>
      <c r="BHE203" s="112"/>
      <c r="BHI203" s="112"/>
      <c r="BHM203" s="112"/>
      <c r="BHQ203" s="112"/>
      <c r="BHU203" s="112"/>
      <c r="BHY203" s="112"/>
      <c r="BIC203" s="112"/>
      <c r="BIG203" s="112"/>
      <c r="BIK203" s="112"/>
      <c r="BIO203" s="112"/>
      <c r="BIS203" s="112"/>
      <c r="BIW203" s="112"/>
      <c r="BJA203" s="112"/>
      <c r="BJE203" s="112"/>
      <c r="BJI203" s="112"/>
      <c r="BJM203" s="112"/>
      <c r="BJQ203" s="112"/>
      <c r="BJU203" s="112"/>
      <c r="BJY203" s="112"/>
      <c r="BKC203" s="112"/>
      <c r="BKG203" s="112"/>
      <c r="BKK203" s="112"/>
      <c r="BKO203" s="112"/>
      <c r="BKS203" s="112"/>
      <c r="BKW203" s="112"/>
      <c r="BLA203" s="112"/>
      <c r="BLE203" s="112"/>
      <c r="BLI203" s="112"/>
      <c r="BLM203" s="112"/>
      <c r="BLQ203" s="112"/>
      <c r="BLU203" s="112"/>
      <c r="BLY203" s="112"/>
      <c r="BMC203" s="112"/>
      <c r="BMG203" s="112"/>
      <c r="BMK203" s="112"/>
      <c r="BMO203" s="112"/>
      <c r="BMS203" s="112"/>
      <c r="BMW203" s="112"/>
      <c r="BNA203" s="112"/>
      <c r="BNE203" s="112"/>
      <c r="BNI203" s="112"/>
      <c r="BNM203" s="112"/>
      <c r="BNQ203" s="112"/>
      <c r="BNU203" s="112"/>
      <c r="BNY203" s="112"/>
      <c r="BOC203" s="112"/>
      <c r="BOG203" s="112"/>
      <c r="BOK203" s="112"/>
      <c r="BOO203" s="112"/>
      <c r="BOS203" s="112"/>
      <c r="BOW203" s="112"/>
      <c r="BPA203" s="112"/>
      <c r="BPE203" s="112"/>
      <c r="BPI203" s="112"/>
      <c r="BPM203" s="112"/>
      <c r="BPQ203" s="112"/>
      <c r="BPU203" s="112"/>
      <c r="BPY203" s="112"/>
      <c r="BQC203" s="112"/>
      <c r="BQG203" s="112"/>
      <c r="BQK203" s="112"/>
      <c r="BQO203" s="112"/>
      <c r="BQS203" s="112"/>
      <c r="BQW203" s="112"/>
      <c r="BRA203" s="112"/>
      <c r="BRE203" s="112"/>
      <c r="BRI203" s="112"/>
      <c r="BRM203" s="112"/>
      <c r="BRQ203" s="112"/>
      <c r="BRU203" s="112"/>
      <c r="BRY203" s="112"/>
      <c r="BSC203" s="112"/>
      <c r="BSG203" s="112"/>
      <c r="BSK203" s="112"/>
      <c r="BSO203" s="112"/>
      <c r="BSS203" s="112"/>
      <c r="BSW203" s="112"/>
      <c r="BTA203" s="112"/>
      <c r="BTE203" s="112"/>
      <c r="BTI203" s="112"/>
      <c r="BTM203" s="112"/>
      <c r="BTQ203" s="112"/>
      <c r="BTU203" s="112"/>
      <c r="BTY203" s="112"/>
      <c r="BUC203" s="112"/>
      <c r="BUG203" s="112"/>
      <c r="BUK203" s="112"/>
      <c r="BUO203" s="112"/>
      <c r="BUS203" s="112"/>
      <c r="BUW203" s="112"/>
      <c r="BVA203" s="112"/>
      <c r="BVE203" s="112"/>
      <c r="BVI203" s="112"/>
      <c r="BVM203" s="112"/>
      <c r="BVQ203" s="112"/>
      <c r="BVU203" s="112"/>
      <c r="BVY203" s="112"/>
      <c r="BWC203" s="112"/>
      <c r="BWG203" s="112"/>
      <c r="BWK203" s="112"/>
      <c r="BWO203" s="112"/>
      <c r="BWS203" s="112"/>
      <c r="BWW203" s="112"/>
      <c r="BXA203" s="112"/>
      <c r="BXE203" s="112"/>
      <c r="BXI203" s="112"/>
      <c r="BXM203" s="112"/>
      <c r="BXQ203" s="112"/>
      <c r="BXU203" s="112"/>
      <c r="BXY203" s="112"/>
      <c r="BYC203" s="112"/>
      <c r="BYG203" s="112"/>
      <c r="BYK203" s="112"/>
      <c r="BYO203" s="112"/>
      <c r="BYS203" s="112"/>
      <c r="BYW203" s="112"/>
      <c r="BZA203" s="112"/>
      <c r="BZE203" s="112"/>
      <c r="BZI203" s="112"/>
      <c r="BZM203" s="112"/>
      <c r="BZQ203" s="112"/>
      <c r="BZU203" s="112"/>
      <c r="BZY203" s="112"/>
      <c r="CAC203" s="112"/>
      <c r="CAG203" s="112"/>
      <c r="CAK203" s="112"/>
      <c r="CAO203" s="112"/>
      <c r="CAS203" s="112"/>
      <c r="CAW203" s="112"/>
      <c r="CBA203" s="112"/>
      <c r="CBE203" s="112"/>
      <c r="CBI203" s="112"/>
      <c r="CBM203" s="112"/>
      <c r="CBQ203" s="112"/>
      <c r="CBU203" s="112"/>
      <c r="CBY203" s="112"/>
      <c r="CCC203" s="112"/>
      <c r="CCG203" s="112"/>
      <c r="CCK203" s="112"/>
      <c r="CCO203" s="112"/>
      <c r="CCS203" s="112"/>
      <c r="CCW203" s="112"/>
      <c r="CDA203" s="112"/>
      <c r="CDE203" s="112"/>
      <c r="CDI203" s="112"/>
      <c r="CDM203" s="112"/>
      <c r="CDQ203" s="112"/>
      <c r="CDU203" s="112"/>
      <c r="CDY203" s="112"/>
      <c r="CEC203" s="112"/>
      <c r="CEG203" s="112"/>
      <c r="CEK203" s="112"/>
      <c r="CEO203" s="112"/>
      <c r="CES203" s="112"/>
      <c r="CEW203" s="112"/>
      <c r="CFA203" s="112"/>
      <c r="CFE203" s="112"/>
      <c r="CFI203" s="112"/>
      <c r="CFM203" s="112"/>
      <c r="CFQ203" s="112"/>
      <c r="CFU203" s="112"/>
      <c r="CFY203" s="112"/>
      <c r="CGC203" s="112"/>
      <c r="CGG203" s="112"/>
      <c r="CGK203" s="112"/>
      <c r="CGO203" s="112"/>
      <c r="CGS203" s="112"/>
      <c r="CGW203" s="112"/>
      <c r="CHA203" s="112"/>
      <c r="CHE203" s="112"/>
      <c r="CHI203" s="112"/>
      <c r="CHM203" s="112"/>
      <c r="CHQ203" s="112"/>
      <c r="CHU203" s="112"/>
      <c r="CHY203" s="112"/>
      <c r="CIC203" s="112"/>
      <c r="CIG203" s="112"/>
      <c r="CIK203" s="112"/>
      <c r="CIO203" s="112"/>
      <c r="CIS203" s="112"/>
      <c r="CIW203" s="112"/>
      <c r="CJA203" s="112"/>
      <c r="CJE203" s="112"/>
      <c r="CJI203" s="112"/>
      <c r="CJM203" s="112"/>
      <c r="CJQ203" s="112"/>
      <c r="CJU203" s="112"/>
      <c r="CJY203" s="112"/>
      <c r="CKC203" s="112"/>
      <c r="CKG203" s="112"/>
      <c r="CKK203" s="112"/>
      <c r="CKO203" s="112"/>
      <c r="CKS203" s="112"/>
      <c r="CKW203" s="112"/>
      <c r="CLA203" s="112"/>
      <c r="CLE203" s="112"/>
      <c r="CLI203" s="112"/>
      <c r="CLM203" s="112"/>
      <c r="CLQ203" s="112"/>
      <c r="CLU203" s="112"/>
      <c r="CLY203" s="112"/>
      <c r="CMC203" s="112"/>
      <c r="CMG203" s="112"/>
      <c r="CMK203" s="112"/>
      <c r="CMO203" s="112"/>
      <c r="CMS203" s="112"/>
      <c r="CMW203" s="112"/>
      <c r="CNA203" s="112"/>
      <c r="CNE203" s="112"/>
      <c r="CNI203" s="112"/>
      <c r="CNM203" s="112"/>
      <c r="CNQ203" s="112"/>
      <c r="CNU203" s="112"/>
      <c r="CNY203" s="112"/>
      <c r="COC203" s="112"/>
      <c r="COG203" s="112"/>
      <c r="COK203" s="112"/>
      <c r="COO203" s="112"/>
      <c r="COS203" s="112"/>
      <c r="COW203" s="112"/>
      <c r="CPA203" s="112"/>
      <c r="CPE203" s="112"/>
      <c r="CPI203" s="112"/>
      <c r="CPM203" s="112"/>
      <c r="CPQ203" s="112"/>
      <c r="CPU203" s="112"/>
      <c r="CPY203" s="112"/>
      <c r="CQC203" s="112"/>
      <c r="CQG203" s="112"/>
      <c r="CQK203" s="112"/>
      <c r="CQO203" s="112"/>
      <c r="CQS203" s="112"/>
      <c r="CQW203" s="112"/>
      <c r="CRA203" s="112"/>
      <c r="CRE203" s="112"/>
      <c r="CRI203" s="112"/>
      <c r="CRM203" s="112"/>
      <c r="CRQ203" s="112"/>
      <c r="CRU203" s="112"/>
      <c r="CRY203" s="112"/>
      <c r="CSC203" s="112"/>
      <c r="CSG203" s="112"/>
      <c r="CSK203" s="112"/>
      <c r="CSO203" s="112"/>
      <c r="CSS203" s="112"/>
      <c r="CSW203" s="112"/>
      <c r="CTA203" s="112"/>
      <c r="CTE203" s="112"/>
      <c r="CTI203" s="112"/>
      <c r="CTM203" s="112"/>
      <c r="CTQ203" s="112"/>
      <c r="CTU203" s="112"/>
      <c r="CTY203" s="112"/>
      <c r="CUC203" s="112"/>
      <c r="CUG203" s="112"/>
      <c r="CUK203" s="112"/>
      <c r="CUO203" s="112"/>
      <c r="CUS203" s="112"/>
      <c r="CUW203" s="112"/>
      <c r="CVA203" s="112"/>
      <c r="CVE203" s="112"/>
      <c r="CVI203" s="112"/>
      <c r="CVM203" s="112"/>
      <c r="CVQ203" s="112"/>
      <c r="CVU203" s="112"/>
      <c r="CVY203" s="112"/>
      <c r="CWC203" s="112"/>
      <c r="CWG203" s="112"/>
      <c r="CWK203" s="112"/>
      <c r="CWO203" s="112"/>
      <c r="CWS203" s="112"/>
      <c r="CWW203" s="112"/>
      <c r="CXA203" s="112"/>
      <c r="CXE203" s="112"/>
      <c r="CXI203" s="112"/>
      <c r="CXM203" s="112"/>
      <c r="CXQ203" s="112"/>
      <c r="CXU203" s="112"/>
      <c r="CXY203" s="112"/>
      <c r="CYC203" s="112"/>
      <c r="CYG203" s="112"/>
      <c r="CYK203" s="112"/>
      <c r="CYO203" s="112"/>
      <c r="CYS203" s="112"/>
      <c r="CYW203" s="112"/>
      <c r="CZA203" s="112"/>
      <c r="CZE203" s="112"/>
      <c r="CZI203" s="112"/>
      <c r="CZM203" s="112"/>
      <c r="CZQ203" s="112"/>
      <c r="CZU203" s="112"/>
      <c r="CZY203" s="112"/>
      <c r="DAC203" s="112"/>
      <c r="DAG203" s="112"/>
      <c r="DAK203" s="112"/>
      <c r="DAO203" s="112"/>
      <c r="DAS203" s="112"/>
      <c r="DAW203" s="112"/>
      <c r="DBA203" s="112"/>
      <c r="DBE203" s="112"/>
      <c r="DBI203" s="112"/>
      <c r="DBM203" s="112"/>
      <c r="DBQ203" s="112"/>
      <c r="DBU203" s="112"/>
      <c r="DBY203" s="112"/>
      <c r="DCC203" s="112"/>
      <c r="DCG203" s="112"/>
      <c r="DCK203" s="112"/>
      <c r="DCO203" s="112"/>
      <c r="DCS203" s="112"/>
      <c r="DCW203" s="112"/>
      <c r="DDA203" s="112"/>
      <c r="DDE203" s="112"/>
      <c r="DDI203" s="112"/>
      <c r="DDM203" s="112"/>
      <c r="DDQ203" s="112"/>
      <c r="DDU203" s="112"/>
      <c r="DDY203" s="112"/>
      <c r="DEC203" s="112"/>
      <c r="DEG203" s="112"/>
      <c r="DEK203" s="112"/>
      <c r="DEO203" s="112"/>
      <c r="DES203" s="112"/>
      <c r="DEW203" s="112"/>
      <c r="DFA203" s="112"/>
      <c r="DFE203" s="112"/>
      <c r="DFI203" s="112"/>
      <c r="DFM203" s="112"/>
      <c r="DFQ203" s="112"/>
      <c r="DFU203" s="112"/>
      <c r="DFY203" s="112"/>
      <c r="DGC203" s="112"/>
      <c r="DGG203" s="112"/>
      <c r="DGK203" s="112"/>
      <c r="DGO203" s="112"/>
      <c r="DGS203" s="112"/>
      <c r="DGW203" s="112"/>
      <c r="DHA203" s="112"/>
      <c r="DHE203" s="112"/>
      <c r="DHI203" s="112"/>
      <c r="DHM203" s="112"/>
      <c r="DHQ203" s="112"/>
      <c r="DHU203" s="112"/>
      <c r="DHY203" s="112"/>
      <c r="DIC203" s="112"/>
      <c r="DIG203" s="112"/>
      <c r="DIK203" s="112"/>
      <c r="DIO203" s="112"/>
      <c r="DIS203" s="112"/>
      <c r="DIW203" s="112"/>
      <c r="DJA203" s="112"/>
      <c r="DJE203" s="112"/>
      <c r="DJI203" s="112"/>
      <c r="DJM203" s="112"/>
      <c r="DJQ203" s="112"/>
      <c r="DJU203" s="112"/>
      <c r="DJY203" s="112"/>
      <c r="DKC203" s="112"/>
      <c r="DKG203" s="112"/>
      <c r="DKK203" s="112"/>
      <c r="DKO203" s="112"/>
      <c r="DKS203" s="112"/>
      <c r="DKW203" s="112"/>
      <c r="DLA203" s="112"/>
      <c r="DLE203" s="112"/>
      <c r="DLI203" s="112"/>
      <c r="DLM203" s="112"/>
      <c r="DLQ203" s="112"/>
      <c r="DLU203" s="112"/>
      <c r="DLY203" s="112"/>
      <c r="DMC203" s="112"/>
      <c r="DMG203" s="112"/>
      <c r="DMK203" s="112"/>
      <c r="DMO203" s="112"/>
      <c r="DMS203" s="112"/>
      <c r="DMW203" s="112"/>
      <c r="DNA203" s="112"/>
      <c r="DNE203" s="112"/>
      <c r="DNI203" s="112"/>
      <c r="DNM203" s="112"/>
      <c r="DNQ203" s="112"/>
      <c r="DNU203" s="112"/>
      <c r="DNY203" s="112"/>
      <c r="DOC203" s="112"/>
      <c r="DOG203" s="112"/>
      <c r="DOK203" s="112"/>
      <c r="DOO203" s="112"/>
      <c r="DOS203" s="112"/>
      <c r="DOW203" s="112"/>
      <c r="DPA203" s="112"/>
      <c r="DPE203" s="112"/>
      <c r="DPI203" s="112"/>
      <c r="DPM203" s="112"/>
      <c r="DPQ203" s="112"/>
      <c r="DPU203" s="112"/>
      <c r="DPY203" s="112"/>
      <c r="DQC203" s="112"/>
      <c r="DQG203" s="112"/>
      <c r="DQK203" s="112"/>
      <c r="DQO203" s="112"/>
      <c r="DQS203" s="112"/>
      <c r="DQW203" s="112"/>
      <c r="DRA203" s="112"/>
      <c r="DRE203" s="112"/>
      <c r="DRI203" s="112"/>
      <c r="DRM203" s="112"/>
      <c r="DRQ203" s="112"/>
      <c r="DRU203" s="112"/>
      <c r="DRY203" s="112"/>
      <c r="DSC203" s="112"/>
      <c r="DSG203" s="112"/>
      <c r="DSK203" s="112"/>
      <c r="DSO203" s="112"/>
      <c r="DSS203" s="112"/>
      <c r="DSW203" s="112"/>
      <c r="DTA203" s="112"/>
      <c r="DTE203" s="112"/>
      <c r="DTI203" s="112"/>
      <c r="DTM203" s="112"/>
      <c r="DTQ203" s="112"/>
      <c r="DTU203" s="112"/>
      <c r="DTY203" s="112"/>
      <c r="DUC203" s="112"/>
      <c r="DUG203" s="112"/>
      <c r="DUK203" s="112"/>
      <c r="DUO203" s="112"/>
      <c r="DUS203" s="112"/>
      <c r="DUW203" s="112"/>
      <c r="DVA203" s="112"/>
      <c r="DVE203" s="112"/>
      <c r="DVI203" s="112"/>
      <c r="DVM203" s="112"/>
      <c r="DVQ203" s="112"/>
      <c r="DVU203" s="112"/>
      <c r="DVY203" s="112"/>
      <c r="DWC203" s="112"/>
      <c r="DWG203" s="112"/>
      <c r="DWK203" s="112"/>
      <c r="DWO203" s="112"/>
      <c r="DWS203" s="112"/>
      <c r="DWW203" s="112"/>
      <c r="DXA203" s="112"/>
      <c r="DXE203" s="112"/>
      <c r="DXI203" s="112"/>
      <c r="DXM203" s="112"/>
      <c r="DXQ203" s="112"/>
      <c r="DXU203" s="112"/>
      <c r="DXY203" s="112"/>
      <c r="DYC203" s="112"/>
      <c r="DYG203" s="112"/>
      <c r="DYK203" s="112"/>
      <c r="DYO203" s="112"/>
      <c r="DYS203" s="112"/>
      <c r="DYW203" s="112"/>
      <c r="DZA203" s="112"/>
      <c r="DZE203" s="112"/>
      <c r="DZI203" s="112"/>
      <c r="DZM203" s="112"/>
      <c r="DZQ203" s="112"/>
      <c r="DZU203" s="112"/>
      <c r="DZY203" s="112"/>
      <c r="EAC203" s="112"/>
      <c r="EAG203" s="112"/>
      <c r="EAK203" s="112"/>
      <c r="EAO203" s="112"/>
      <c r="EAS203" s="112"/>
      <c r="EAW203" s="112"/>
      <c r="EBA203" s="112"/>
      <c r="EBE203" s="112"/>
      <c r="EBI203" s="112"/>
      <c r="EBM203" s="112"/>
      <c r="EBQ203" s="112"/>
      <c r="EBU203" s="112"/>
      <c r="EBY203" s="112"/>
      <c r="ECC203" s="112"/>
      <c r="ECG203" s="112"/>
      <c r="ECK203" s="112"/>
      <c r="ECO203" s="112"/>
      <c r="ECS203" s="112"/>
      <c r="ECW203" s="112"/>
      <c r="EDA203" s="112"/>
      <c r="EDE203" s="112"/>
      <c r="EDI203" s="112"/>
      <c r="EDM203" s="112"/>
      <c r="EDQ203" s="112"/>
      <c r="EDU203" s="112"/>
      <c r="EDY203" s="112"/>
      <c r="EEC203" s="112"/>
      <c r="EEG203" s="112"/>
      <c r="EEK203" s="112"/>
      <c r="EEO203" s="112"/>
      <c r="EES203" s="112"/>
      <c r="EEW203" s="112"/>
      <c r="EFA203" s="112"/>
      <c r="EFE203" s="112"/>
      <c r="EFI203" s="112"/>
      <c r="EFM203" s="112"/>
      <c r="EFQ203" s="112"/>
      <c r="EFU203" s="112"/>
      <c r="EFY203" s="112"/>
      <c r="EGC203" s="112"/>
      <c r="EGG203" s="112"/>
      <c r="EGK203" s="112"/>
      <c r="EGO203" s="112"/>
      <c r="EGS203" s="112"/>
      <c r="EGW203" s="112"/>
      <c r="EHA203" s="112"/>
      <c r="EHE203" s="112"/>
      <c r="EHI203" s="112"/>
      <c r="EHM203" s="112"/>
      <c r="EHQ203" s="112"/>
      <c r="EHU203" s="112"/>
      <c r="EHY203" s="112"/>
      <c r="EIC203" s="112"/>
      <c r="EIG203" s="112"/>
      <c r="EIK203" s="112"/>
      <c r="EIO203" s="112"/>
      <c r="EIS203" s="112"/>
      <c r="EIW203" s="112"/>
      <c r="EJA203" s="112"/>
      <c r="EJE203" s="112"/>
      <c r="EJI203" s="112"/>
      <c r="EJM203" s="112"/>
      <c r="EJQ203" s="112"/>
      <c r="EJU203" s="112"/>
      <c r="EJY203" s="112"/>
      <c r="EKC203" s="112"/>
      <c r="EKG203" s="112"/>
      <c r="EKK203" s="112"/>
      <c r="EKO203" s="112"/>
      <c r="EKS203" s="112"/>
      <c r="EKW203" s="112"/>
      <c r="ELA203" s="112"/>
      <c r="ELE203" s="112"/>
      <c r="ELI203" s="112"/>
      <c r="ELM203" s="112"/>
      <c r="ELQ203" s="112"/>
      <c r="ELU203" s="112"/>
      <c r="ELY203" s="112"/>
      <c r="EMC203" s="112"/>
      <c r="EMG203" s="112"/>
      <c r="EMK203" s="112"/>
      <c r="EMO203" s="112"/>
      <c r="EMS203" s="112"/>
      <c r="EMW203" s="112"/>
      <c r="ENA203" s="112"/>
      <c r="ENE203" s="112"/>
      <c r="ENI203" s="112"/>
      <c r="ENM203" s="112"/>
      <c r="ENQ203" s="112"/>
      <c r="ENU203" s="112"/>
      <c r="ENY203" s="112"/>
      <c r="EOC203" s="112"/>
      <c r="EOG203" s="112"/>
      <c r="EOK203" s="112"/>
      <c r="EOO203" s="112"/>
      <c r="EOS203" s="112"/>
      <c r="EOW203" s="112"/>
      <c r="EPA203" s="112"/>
      <c r="EPE203" s="112"/>
      <c r="EPI203" s="112"/>
      <c r="EPM203" s="112"/>
      <c r="EPQ203" s="112"/>
      <c r="EPU203" s="112"/>
      <c r="EPY203" s="112"/>
      <c r="EQC203" s="112"/>
      <c r="EQG203" s="112"/>
      <c r="EQK203" s="112"/>
      <c r="EQO203" s="112"/>
      <c r="EQS203" s="112"/>
      <c r="EQW203" s="112"/>
      <c r="ERA203" s="112"/>
      <c r="ERE203" s="112"/>
      <c r="ERI203" s="112"/>
      <c r="ERM203" s="112"/>
      <c r="ERQ203" s="112"/>
      <c r="ERU203" s="112"/>
      <c r="ERY203" s="112"/>
      <c r="ESC203" s="112"/>
      <c r="ESG203" s="112"/>
      <c r="ESK203" s="112"/>
      <c r="ESO203" s="112"/>
      <c r="ESS203" s="112"/>
      <c r="ESW203" s="112"/>
      <c r="ETA203" s="112"/>
      <c r="ETE203" s="112"/>
      <c r="ETI203" s="112"/>
      <c r="ETM203" s="112"/>
      <c r="ETQ203" s="112"/>
      <c r="ETU203" s="112"/>
      <c r="ETY203" s="112"/>
      <c r="EUC203" s="112"/>
      <c r="EUG203" s="112"/>
      <c r="EUK203" s="112"/>
      <c r="EUO203" s="112"/>
      <c r="EUS203" s="112"/>
      <c r="EUW203" s="112"/>
      <c r="EVA203" s="112"/>
      <c r="EVE203" s="112"/>
      <c r="EVI203" s="112"/>
      <c r="EVM203" s="112"/>
      <c r="EVQ203" s="112"/>
      <c r="EVU203" s="112"/>
      <c r="EVY203" s="112"/>
      <c r="EWC203" s="112"/>
      <c r="EWG203" s="112"/>
      <c r="EWK203" s="112"/>
      <c r="EWO203" s="112"/>
      <c r="EWS203" s="112"/>
      <c r="EWW203" s="112"/>
      <c r="EXA203" s="112"/>
      <c r="EXE203" s="112"/>
      <c r="EXI203" s="112"/>
      <c r="EXM203" s="112"/>
      <c r="EXQ203" s="112"/>
      <c r="EXU203" s="112"/>
      <c r="EXY203" s="112"/>
      <c r="EYC203" s="112"/>
      <c r="EYG203" s="112"/>
      <c r="EYK203" s="112"/>
      <c r="EYO203" s="112"/>
      <c r="EYS203" s="112"/>
      <c r="EYW203" s="112"/>
      <c r="EZA203" s="112"/>
      <c r="EZE203" s="112"/>
      <c r="EZI203" s="112"/>
      <c r="EZM203" s="112"/>
      <c r="EZQ203" s="112"/>
      <c r="EZU203" s="112"/>
      <c r="EZY203" s="112"/>
      <c r="FAC203" s="112"/>
      <c r="FAG203" s="112"/>
      <c r="FAK203" s="112"/>
      <c r="FAO203" s="112"/>
      <c r="FAS203" s="112"/>
      <c r="FAW203" s="112"/>
      <c r="FBA203" s="112"/>
      <c r="FBE203" s="112"/>
      <c r="FBI203" s="112"/>
      <c r="FBM203" s="112"/>
      <c r="FBQ203" s="112"/>
      <c r="FBU203" s="112"/>
      <c r="FBY203" s="112"/>
      <c r="FCC203" s="112"/>
      <c r="FCG203" s="112"/>
      <c r="FCK203" s="112"/>
      <c r="FCO203" s="112"/>
      <c r="FCS203" s="112"/>
      <c r="FCW203" s="112"/>
      <c r="FDA203" s="112"/>
      <c r="FDE203" s="112"/>
      <c r="FDI203" s="112"/>
      <c r="FDM203" s="112"/>
      <c r="FDQ203" s="112"/>
      <c r="FDU203" s="112"/>
      <c r="FDY203" s="112"/>
      <c r="FEC203" s="112"/>
      <c r="FEG203" s="112"/>
      <c r="FEK203" s="112"/>
      <c r="FEO203" s="112"/>
      <c r="FES203" s="112"/>
      <c r="FEW203" s="112"/>
      <c r="FFA203" s="112"/>
      <c r="FFE203" s="112"/>
      <c r="FFI203" s="112"/>
      <c r="FFM203" s="112"/>
      <c r="FFQ203" s="112"/>
      <c r="FFU203" s="112"/>
      <c r="FFY203" s="112"/>
      <c r="FGC203" s="112"/>
      <c r="FGG203" s="112"/>
      <c r="FGK203" s="112"/>
      <c r="FGO203" s="112"/>
      <c r="FGS203" s="112"/>
      <c r="FGW203" s="112"/>
      <c r="FHA203" s="112"/>
      <c r="FHE203" s="112"/>
      <c r="FHI203" s="112"/>
      <c r="FHM203" s="112"/>
      <c r="FHQ203" s="112"/>
      <c r="FHU203" s="112"/>
      <c r="FHY203" s="112"/>
      <c r="FIC203" s="112"/>
      <c r="FIG203" s="112"/>
      <c r="FIK203" s="112"/>
      <c r="FIO203" s="112"/>
      <c r="FIS203" s="112"/>
      <c r="FIW203" s="112"/>
      <c r="FJA203" s="112"/>
      <c r="FJE203" s="112"/>
      <c r="FJI203" s="112"/>
      <c r="FJM203" s="112"/>
      <c r="FJQ203" s="112"/>
      <c r="FJU203" s="112"/>
      <c r="FJY203" s="112"/>
      <c r="FKC203" s="112"/>
      <c r="FKG203" s="112"/>
      <c r="FKK203" s="112"/>
      <c r="FKO203" s="112"/>
      <c r="FKS203" s="112"/>
      <c r="FKW203" s="112"/>
      <c r="FLA203" s="112"/>
      <c r="FLE203" s="112"/>
      <c r="FLI203" s="112"/>
      <c r="FLM203" s="112"/>
      <c r="FLQ203" s="112"/>
      <c r="FLU203" s="112"/>
      <c r="FLY203" s="112"/>
      <c r="FMC203" s="112"/>
      <c r="FMG203" s="112"/>
      <c r="FMK203" s="112"/>
      <c r="FMO203" s="112"/>
      <c r="FMS203" s="112"/>
      <c r="FMW203" s="112"/>
      <c r="FNA203" s="112"/>
      <c r="FNE203" s="112"/>
      <c r="FNI203" s="112"/>
      <c r="FNM203" s="112"/>
      <c r="FNQ203" s="112"/>
      <c r="FNU203" s="112"/>
      <c r="FNY203" s="112"/>
      <c r="FOC203" s="112"/>
      <c r="FOG203" s="112"/>
      <c r="FOK203" s="112"/>
      <c r="FOO203" s="112"/>
      <c r="FOS203" s="112"/>
      <c r="FOW203" s="112"/>
      <c r="FPA203" s="112"/>
      <c r="FPE203" s="112"/>
      <c r="FPI203" s="112"/>
      <c r="FPM203" s="112"/>
      <c r="FPQ203" s="112"/>
      <c r="FPU203" s="112"/>
      <c r="FPY203" s="112"/>
      <c r="FQC203" s="112"/>
      <c r="FQG203" s="112"/>
      <c r="FQK203" s="112"/>
      <c r="FQO203" s="112"/>
      <c r="FQS203" s="112"/>
      <c r="FQW203" s="112"/>
      <c r="FRA203" s="112"/>
      <c r="FRE203" s="112"/>
      <c r="FRI203" s="112"/>
      <c r="FRM203" s="112"/>
      <c r="FRQ203" s="112"/>
      <c r="FRU203" s="112"/>
      <c r="FRY203" s="112"/>
      <c r="FSC203" s="112"/>
      <c r="FSG203" s="112"/>
      <c r="FSK203" s="112"/>
      <c r="FSO203" s="112"/>
      <c r="FSS203" s="112"/>
      <c r="FSW203" s="112"/>
      <c r="FTA203" s="112"/>
      <c r="FTE203" s="112"/>
      <c r="FTI203" s="112"/>
      <c r="FTM203" s="112"/>
      <c r="FTQ203" s="112"/>
      <c r="FTU203" s="112"/>
      <c r="FTY203" s="112"/>
      <c r="FUC203" s="112"/>
      <c r="FUG203" s="112"/>
      <c r="FUK203" s="112"/>
      <c r="FUO203" s="112"/>
      <c r="FUS203" s="112"/>
      <c r="FUW203" s="112"/>
      <c r="FVA203" s="112"/>
      <c r="FVE203" s="112"/>
      <c r="FVI203" s="112"/>
      <c r="FVM203" s="112"/>
      <c r="FVQ203" s="112"/>
      <c r="FVU203" s="112"/>
      <c r="FVY203" s="112"/>
      <c r="FWC203" s="112"/>
      <c r="FWG203" s="112"/>
      <c r="FWK203" s="112"/>
      <c r="FWO203" s="112"/>
      <c r="FWS203" s="112"/>
      <c r="FWW203" s="112"/>
      <c r="FXA203" s="112"/>
      <c r="FXE203" s="112"/>
      <c r="FXI203" s="112"/>
      <c r="FXM203" s="112"/>
      <c r="FXQ203" s="112"/>
      <c r="FXU203" s="112"/>
      <c r="FXY203" s="112"/>
      <c r="FYC203" s="112"/>
      <c r="FYG203" s="112"/>
      <c r="FYK203" s="112"/>
      <c r="FYO203" s="112"/>
      <c r="FYS203" s="112"/>
      <c r="FYW203" s="112"/>
      <c r="FZA203" s="112"/>
      <c r="FZE203" s="112"/>
      <c r="FZI203" s="112"/>
      <c r="FZM203" s="112"/>
      <c r="FZQ203" s="112"/>
      <c r="FZU203" s="112"/>
      <c r="FZY203" s="112"/>
      <c r="GAC203" s="112"/>
      <c r="GAG203" s="112"/>
      <c r="GAK203" s="112"/>
      <c r="GAO203" s="112"/>
      <c r="GAS203" s="112"/>
      <c r="GAW203" s="112"/>
      <c r="GBA203" s="112"/>
      <c r="GBE203" s="112"/>
      <c r="GBI203" s="112"/>
      <c r="GBM203" s="112"/>
      <c r="GBQ203" s="112"/>
      <c r="GBU203" s="112"/>
      <c r="GBY203" s="112"/>
      <c r="GCC203" s="112"/>
      <c r="GCG203" s="112"/>
      <c r="GCK203" s="112"/>
      <c r="GCO203" s="112"/>
      <c r="GCS203" s="112"/>
      <c r="GCW203" s="112"/>
      <c r="GDA203" s="112"/>
      <c r="GDE203" s="112"/>
      <c r="GDI203" s="112"/>
      <c r="GDM203" s="112"/>
      <c r="GDQ203" s="112"/>
      <c r="GDU203" s="112"/>
      <c r="GDY203" s="112"/>
      <c r="GEC203" s="112"/>
      <c r="GEG203" s="112"/>
      <c r="GEK203" s="112"/>
      <c r="GEO203" s="112"/>
      <c r="GES203" s="112"/>
      <c r="GEW203" s="112"/>
      <c r="GFA203" s="112"/>
      <c r="GFE203" s="112"/>
      <c r="GFI203" s="112"/>
      <c r="GFM203" s="112"/>
      <c r="GFQ203" s="112"/>
      <c r="GFU203" s="112"/>
      <c r="GFY203" s="112"/>
      <c r="GGC203" s="112"/>
      <c r="GGG203" s="112"/>
      <c r="GGK203" s="112"/>
      <c r="GGO203" s="112"/>
      <c r="GGS203" s="112"/>
      <c r="GGW203" s="112"/>
      <c r="GHA203" s="112"/>
      <c r="GHE203" s="112"/>
      <c r="GHI203" s="112"/>
      <c r="GHM203" s="112"/>
      <c r="GHQ203" s="112"/>
      <c r="GHU203" s="112"/>
      <c r="GHY203" s="112"/>
      <c r="GIC203" s="112"/>
      <c r="GIG203" s="112"/>
      <c r="GIK203" s="112"/>
      <c r="GIO203" s="112"/>
      <c r="GIS203" s="112"/>
      <c r="GIW203" s="112"/>
      <c r="GJA203" s="112"/>
      <c r="GJE203" s="112"/>
      <c r="GJI203" s="112"/>
      <c r="GJM203" s="112"/>
      <c r="GJQ203" s="112"/>
      <c r="GJU203" s="112"/>
      <c r="GJY203" s="112"/>
      <c r="GKC203" s="112"/>
      <c r="GKG203" s="112"/>
      <c r="GKK203" s="112"/>
      <c r="GKO203" s="112"/>
      <c r="GKS203" s="112"/>
      <c r="GKW203" s="112"/>
      <c r="GLA203" s="112"/>
      <c r="GLE203" s="112"/>
      <c r="GLI203" s="112"/>
      <c r="GLM203" s="112"/>
      <c r="GLQ203" s="112"/>
      <c r="GLU203" s="112"/>
      <c r="GLY203" s="112"/>
      <c r="GMC203" s="112"/>
      <c r="GMG203" s="112"/>
      <c r="GMK203" s="112"/>
      <c r="GMO203" s="112"/>
      <c r="GMS203" s="112"/>
      <c r="GMW203" s="112"/>
      <c r="GNA203" s="112"/>
      <c r="GNE203" s="112"/>
      <c r="GNI203" s="112"/>
      <c r="GNM203" s="112"/>
      <c r="GNQ203" s="112"/>
      <c r="GNU203" s="112"/>
      <c r="GNY203" s="112"/>
      <c r="GOC203" s="112"/>
      <c r="GOG203" s="112"/>
      <c r="GOK203" s="112"/>
      <c r="GOO203" s="112"/>
      <c r="GOS203" s="112"/>
      <c r="GOW203" s="112"/>
      <c r="GPA203" s="112"/>
      <c r="GPE203" s="112"/>
      <c r="GPI203" s="112"/>
      <c r="GPM203" s="112"/>
      <c r="GPQ203" s="112"/>
      <c r="GPU203" s="112"/>
      <c r="GPY203" s="112"/>
      <c r="GQC203" s="112"/>
      <c r="GQG203" s="112"/>
      <c r="GQK203" s="112"/>
      <c r="GQO203" s="112"/>
      <c r="GQS203" s="112"/>
      <c r="GQW203" s="112"/>
      <c r="GRA203" s="112"/>
      <c r="GRE203" s="112"/>
      <c r="GRI203" s="112"/>
      <c r="GRM203" s="112"/>
      <c r="GRQ203" s="112"/>
      <c r="GRU203" s="112"/>
      <c r="GRY203" s="112"/>
      <c r="GSC203" s="112"/>
      <c r="GSG203" s="112"/>
      <c r="GSK203" s="112"/>
      <c r="GSO203" s="112"/>
      <c r="GSS203" s="112"/>
      <c r="GSW203" s="112"/>
      <c r="GTA203" s="112"/>
      <c r="GTE203" s="112"/>
      <c r="GTI203" s="112"/>
      <c r="GTM203" s="112"/>
      <c r="GTQ203" s="112"/>
      <c r="GTU203" s="112"/>
      <c r="GTY203" s="112"/>
      <c r="GUC203" s="112"/>
      <c r="GUG203" s="112"/>
      <c r="GUK203" s="112"/>
      <c r="GUO203" s="112"/>
      <c r="GUS203" s="112"/>
      <c r="GUW203" s="112"/>
      <c r="GVA203" s="112"/>
      <c r="GVE203" s="112"/>
      <c r="GVI203" s="112"/>
      <c r="GVM203" s="112"/>
      <c r="GVQ203" s="112"/>
      <c r="GVU203" s="112"/>
      <c r="GVY203" s="112"/>
      <c r="GWC203" s="112"/>
      <c r="GWG203" s="112"/>
      <c r="GWK203" s="112"/>
      <c r="GWO203" s="112"/>
      <c r="GWS203" s="112"/>
      <c r="GWW203" s="112"/>
      <c r="GXA203" s="112"/>
      <c r="GXE203" s="112"/>
      <c r="GXI203" s="112"/>
      <c r="GXM203" s="112"/>
      <c r="GXQ203" s="112"/>
      <c r="GXU203" s="112"/>
      <c r="GXY203" s="112"/>
      <c r="GYC203" s="112"/>
      <c r="GYG203" s="112"/>
      <c r="GYK203" s="112"/>
      <c r="GYO203" s="112"/>
      <c r="GYS203" s="112"/>
      <c r="GYW203" s="112"/>
      <c r="GZA203" s="112"/>
      <c r="GZE203" s="112"/>
      <c r="GZI203" s="112"/>
      <c r="GZM203" s="112"/>
      <c r="GZQ203" s="112"/>
      <c r="GZU203" s="112"/>
      <c r="GZY203" s="112"/>
      <c r="HAC203" s="112"/>
      <c r="HAG203" s="112"/>
      <c r="HAK203" s="112"/>
      <c r="HAO203" s="112"/>
      <c r="HAS203" s="112"/>
      <c r="HAW203" s="112"/>
      <c r="HBA203" s="112"/>
      <c r="HBE203" s="112"/>
      <c r="HBI203" s="112"/>
      <c r="HBM203" s="112"/>
      <c r="HBQ203" s="112"/>
      <c r="HBU203" s="112"/>
      <c r="HBY203" s="112"/>
      <c r="HCC203" s="112"/>
      <c r="HCG203" s="112"/>
      <c r="HCK203" s="112"/>
      <c r="HCO203" s="112"/>
      <c r="HCS203" s="112"/>
      <c r="HCW203" s="112"/>
      <c r="HDA203" s="112"/>
      <c r="HDE203" s="112"/>
      <c r="HDI203" s="112"/>
      <c r="HDM203" s="112"/>
      <c r="HDQ203" s="112"/>
      <c r="HDU203" s="112"/>
      <c r="HDY203" s="112"/>
      <c r="HEC203" s="112"/>
      <c r="HEG203" s="112"/>
      <c r="HEK203" s="112"/>
      <c r="HEO203" s="112"/>
      <c r="HES203" s="112"/>
      <c r="HEW203" s="112"/>
      <c r="HFA203" s="112"/>
      <c r="HFE203" s="112"/>
      <c r="HFI203" s="112"/>
      <c r="HFM203" s="112"/>
      <c r="HFQ203" s="112"/>
      <c r="HFU203" s="112"/>
      <c r="HFY203" s="112"/>
      <c r="HGC203" s="112"/>
      <c r="HGG203" s="112"/>
      <c r="HGK203" s="112"/>
      <c r="HGO203" s="112"/>
      <c r="HGS203" s="112"/>
      <c r="HGW203" s="112"/>
      <c r="HHA203" s="112"/>
      <c r="HHE203" s="112"/>
      <c r="HHI203" s="112"/>
      <c r="HHM203" s="112"/>
      <c r="HHQ203" s="112"/>
      <c r="HHU203" s="112"/>
      <c r="HHY203" s="112"/>
      <c r="HIC203" s="112"/>
      <c r="HIG203" s="112"/>
      <c r="HIK203" s="112"/>
      <c r="HIO203" s="112"/>
      <c r="HIS203" s="112"/>
      <c r="HIW203" s="112"/>
      <c r="HJA203" s="112"/>
      <c r="HJE203" s="112"/>
      <c r="HJI203" s="112"/>
      <c r="HJM203" s="112"/>
      <c r="HJQ203" s="112"/>
      <c r="HJU203" s="112"/>
      <c r="HJY203" s="112"/>
      <c r="HKC203" s="112"/>
      <c r="HKG203" s="112"/>
      <c r="HKK203" s="112"/>
      <c r="HKO203" s="112"/>
      <c r="HKS203" s="112"/>
      <c r="HKW203" s="112"/>
      <c r="HLA203" s="112"/>
      <c r="HLE203" s="112"/>
      <c r="HLI203" s="112"/>
      <c r="HLM203" s="112"/>
      <c r="HLQ203" s="112"/>
      <c r="HLU203" s="112"/>
      <c r="HLY203" s="112"/>
      <c r="HMC203" s="112"/>
      <c r="HMG203" s="112"/>
      <c r="HMK203" s="112"/>
      <c r="HMO203" s="112"/>
      <c r="HMS203" s="112"/>
      <c r="HMW203" s="112"/>
      <c r="HNA203" s="112"/>
      <c r="HNE203" s="112"/>
      <c r="HNI203" s="112"/>
      <c r="HNM203" s="112"/>
      <c r="HNQ203" s="112"/>
      <c r="HNU203" s="112"/>
      <c r="HNY203" s="112"/>
      <c r="HOC203" s="112"/>
      <c r="HOG203" s="112"/>
      <c r="HOK203" s="112"/>
      <c r="HOO203" s="112"/>
      <c r="HOS203" s="112"/>
      <c r="HOW203" s="112"/>
      <c r="HPA203" s="112"/>
      <c r="HPE203" s="112"/>
      <c r="HPI203" s="112"/>
      <c r="HPM203" s="112"/>
      <c r="HPQ203" s="112"/>
      <c r="HPU203" s="112"/>
      <c r="HPY203" s="112"/>
      <c r="HQC203" s="112"/>
      <c r="HQG203" s="112"/>
      <c r="HQK203" s="112"/>
      <c r="HQO203" s="112"/>
      <c r="HQS203" s="112"/>
      <c r="HQW203" s="112"/>
      <c r="HRA203" s="112"/>
      <c r="HRE203" s="112"/>
      <c r="HRI203" s="112"/>
      <c r="HRM203" s="112"/>
      <c r="HRQ203" s="112"/>
      <c r="HRU203" s="112"/>
      <c r="HRY203" s="112"/>
      <c r="HSC203" s="112"/>
      <c r="HSG203" s="112"/>
      <c r="HSK203" s="112"/>
      <c r="HSO203" s="112"/>
      <c r="HSS203" s="112"/>
      <c r="HSW203" s="112"/>
      <c r="HTA203" s="112"/>
      <c r="HTE203" s="112"/>
      <c r="HTI203" s="112"/>
      <c r="HTM203" s="112"/>
      <c r="HTQ203" s="112"/>
      <c r="HTU203" s="112"/>
      <c r="HTY203" s="112"/>
      <c r="HUC203" s="112"/>
      <c r="HUG203" s="112"/>
      <c r="HUK203" s="112"/>
      <c r="HUO203" s="112"/>
      <c r="HUS203" s="112"/>
      <c r="HUW203" s="112"/>
      <c r="HVA203" s="112"/>
      <c r="HVE203" s="112"/>
      <c r="HVI203" s="112"/>
      <c r="HVM203" s="112"/>
      <c r="HVQ203" s="112"/>
      <c r="HVU203" s="112"/>
      <c r="HVY203" s="112"/>
      <c r="HWC203" s="112"/>
      <c r="HWG203" s="112"/>
      <c r="HWK203" s="112"/>
      <c r="HWO203" s="112"/>
      <c r="HWS203" s="112"/>
      <c r="HWW203" s="112"/>
      <c r="HXA203" s="112"/>
      <c r="HXE203" s="112"/>
      <c r="HXI203" s="112"/>
      <c r="HXM203" s="112"/>
      <c r="HXQ203" s="112"/>
      <c r="HXU203" s="112"/>
      <c r="HXY203" s="112"/>
      <c r="HYC203" s="112"/>
      <c r="HYG203" s="112"/>
      <c r="HYK203" s="112"/>
      <c r="HYO203" s="112"/>
      <c r="HYS203" s="112"/>
      <c r="HYW203" s="112"/>
      <c r="HZA203" s="112"/>
      <c r="HZE203" s="112"/>
      <c r="HZI203" s="112"/>
      <c r="HZM203" s="112"/>
      <c r="HZQ203" s="112"/>
      <c r="HZU203" s="112"/>
      <c r="HZY203" s="112"/>
      <c r="IAC203" s="112"/>
      <c r="IAG203" s="112"/>
      <c r="IAK203" s="112"/>
      <c r="IAO203" s="112"/>
      <c r="IAS203" s="112"/>
      <c r="IAW203" s="112"/>
      <c r="IBA203" s="112"/>
      <c r="IBE203" s="112"/>
      <c r="IBI203" s="112"/>
      <c r="IBM203" s="112"/>
      <c r="IBQ203" s="112"/>
      <c r="IBU203" s="112"/>
      <c r="IBY203" s="112"/>
      <c r="ICC203" s="112"/>
      <c r="ICG203" s="112"/>
      <c r="ICK203" s="112"/>
      <c r="ICO203" s="112"/>
      <c r="ICS203" s="112"/>
      <c r="ICW203" s="112"/>
      <c r="IDA203" s="112"/>
      <c r="IDE203" s="112"/>
      <c r="IDI203" s="112"/>
      <c r="IDM203" s="112"/>
      <c r="IDQ203" s="112"/>
      <c r="IDU203" s="112"/>
      <c r="IDY203" s="112"/>
      <c r="IEC203" s="112"/>
      <c r="IEG203" s="112"/>
      <c r="IEK203" s="112"/>
      <c r="IEO203" s="112"/>
      <c r="IES203" s="112"/>
      <c r="IEW203" s="112"/>
      <c r="IFA203" s="112"/>
      <c r="IFE203" s="112"/>
      <c r="IFI203" s="112"/>
      <c r="IFM203" s="112"/>
      <c r="IFQ203" s="112"/>
      <c r="IFU203" s="112"/>
      <c r="IFY203" s="112"/>
      <c r="IGC203" s="112"/>
      <c r="IGG203" s="112"/>
      <c r="IGK203" s="112"/>
      <c r="IGO203" s="112"/>
      <c r="IGS203" s="112"/>
      <c r="IGW203" s="112"/>
      <c r="IHA203" s="112"/>
      <c r="IHE203" s="112"/>
      <c r="IHI203" s="112"/>
      <c r="IHM203" s="112"/>
      <c r="IHQ203" s="112"/>
      <c r="IHU203" s="112"/>
      <c r="IHY203" s="112"/>
      <c r="IIC203" s="112"/>
      <c r="IIG203" s="112"/>
      <c r="IIK203" s="112"/>
      <c r="IIO203" s="112"/>
      <c r="IIS203" s="112"/>
      <c r="IIW203" s="112"/>
      <c r="IJA203" s="112"/>
      <c r="IJE203" s="112"/>
      <c r="IJI203" s="112"/>
      <c r="IJM203" s="112"/>
      <c r="IJQ203" s="112"/>
      <c r="IJU203" s="112"/>
      <c r="IJY203" s="112"/>
      <c r="IKC203" s="112"/>
      <c r="IKG203" s="112"/>
      <c r="IKK203" s="112"/>
      <c r="IKO203" s="112"/>
      <c r="IKS203" s="112"/>
      <c r="IKW203" s="112"/>
      <c r="ILA203" s="112"/>
      <c r="ILE203" s="112"/>
      <c r="ILI203" s="112"/>
      <c r="ILM203" s="112"/>
      <c r="ILQ203" s="112"/>
      <c r="ILU203" s="112"/>
      <c r="ILY203" s="112"/>
      <c r="IMC203" s="112"/>
      <c r="IMG203" s="112"/>
      <c r="IMK203" s="112"/>
      <c r="IMO203" s="112"/>
      <c r="IMS203" s="112"/>
      <c r="IMW203" s="112"/>
      <c r="INA203" s="112"/>
      <c r="INE203" s="112"/>
      <c r="INI203" s="112"/>
      <c r="INM203" s="112"/>
      <c r="INQ203" s="112"/>
      <c r="INU203" s="112"/>
      <c r="INY203" s="112"/>
      <c r="IOC203" s="112"/>
      <c r="IOG203" s="112"/>
      <c r="IOK203" s="112"/>
      <c r="IOO203" s="112"/>
      <c r="IOS203" s="112"/>
      <c r="IOW203" s="112"/>
      <c r="IPA203" s="112"/>
      <c r="IPE203" s="112"/>
      <c r="IPI203" s="112"/>
      <c r="IPM203" s="112"/>
      <c r="IPQ203" s="112"/>
      <c r="IPU203" s="112"/>
      <c r="IPY203" s="112"/>
      <c r="IQC203" s="112"/>
      <c r="IQG203" s="112"/>
      <c r="IQK203" s="112"/>
      <c r="IQO203" s="112"/>
      <c r="IQS203" s="112"/>
      <c r="IQW203" s="112"/>
      <c r="IRA203" s="112"/>
      <c r="IRE203" s="112"/>
      <c r="IRI203" s="112"/>
      <c r="IRM203" s="112"/>
      <c r="IRQ203" s="112"/>
      <c r="IRU203" s="112"/>
      <c r="IRY203" s="112"/>
      <c r="ISC203" s="112"/>
      <c r="ISG203" s="112"/>
      <c r="ISK203" s="112"/>
      <c r="ISO203" s="112"/>
      <c r="ISS203" s="112"/>
      <c r="ISW203" s="112"/>
      <c r="ITA203" s="112"/>
      <c r="ITE203" s="112"/>
      <c r="ITI203" s="112"/>
      <c r="ITM203" s="112"/>
      <c r="ITQ203" s="112"/>
      <c r="ITU203" s="112"/>
      <c r="ITY203" s="112"/>
      <c r="IUC203" s="112"/>
      <c r="IUG203" s="112"/>
      <c r="IUK203" s="112"/>
      <c r="IUO203" s="112"/>
      <c r="IUS203" s="112"/>
      <c r="IUW203" s="112"/>
      <c r="IVA203" s="112"/>
      <c r="IVE203" s="112"/>
      <c r="IVI203" s="112"/>
      <c r="IVM203" s="112"/>
      <c r="IVQ203" s="112"/>
      <c r="IVU203" s="112"/>
      <c r="IVY203" s="112"/>
      <c r="IWC203" s="112"/>
      <c r="IWG203" s="112"/>
      <c r="IWK203" s="112"/>
      <c r="IWO203" s="112"/>
      <c r="IWS203" s="112"/>
      <c r="IWW203" s="112"/>
      <c r="IXA203" s="112"/>
      <c r="IXE203" s="112"/>
      <c r="IXI203" s="112"/>
      <c r="IXM203" s="112"/>
      <c r="IXQ203" s="112"/>
      <c r="IXU203" s="112"/>
      <c r="IXY203" s="112"/>
      <c r="IYC203" s="112"/>
      <c r="IYG203" s="112"/>
      <c r="IYK203" s="112"/>
      <c r="IYO203" s="112"/>
      <c r="IYS203" s="112"/>
      <c r="IYW203" s="112"/>
      <c r="IZA203" s="112"/>
      <c r="IZE203" s="112"/>
      <c r="IZI203" s="112"/>
      <c r="IZM203" s="112"/>
      <c r="IZQ203" s="112"/>
      <c r="IZU203" s="112"/>
      <c r="IZY203" s="112"/>
      <c r="JAC203" s="112"/>
      <c r="JAG203" s="112"/>
      <c r="JAK203" s="112"/>
      <c r="JAO203" s="112"/>
      <c r="JAS203" s="112"/>
      <c r="JAW203" s="112"/>
      <c r="JBA203" s="112"/>
      <c r="JBE203" s="112"/>
      <c r="JBI203" s="112"/>
      <c r="JBM203" s="112"/>
      <c r="JBQ203" s="112"/>
      <c r="JBU203" s="112"/>
      <c r="JBY203" s="112"/>
      <c r="JCC203" s="112"/>
      <c r="JCG203" s="112"/>
      <c r="JCK203" s="112"/>
      <c r="JCO203" s="112"/>
      <c r="JCS203" s="112"/>
      <c r="JCW203" s="112"/>
      <c r="JDA203" s="112"/>
      <c r="JDE203" s="112"/>
      <c r="JDI203" s="112"/>
      <c r="JDM203" s="112"/>
      <c r="JDQ203" s="112"/>
      <c r="JDU203" s="112"/>
      <c r="JDY203" s="112"/>
      <c r="JEC203" s="112"/>
      <c r="JEG203" s="112"/>
      <c r="JEK203" s="112"/>
      <c r="JEO203" s="112"/>
      <c r="JES203" s="112"/>
      <c r="JEW203" s="112"/>
      <c r="JFA203" s="112"/>
      <c r="JFE203" s="112"/>
      <c r="JFI203" s="112"/>
      <c r="JFM203" s="112"/>
      <c r="JFQ203" s="112"/>
      <c r="JFU203" s="112"/>
      <c r="JFY203" s="112"/>
      <c r="JGC203" s="112"/>
      <c r="JGG203" s="112"/>
      <c r="JGK203" s="112"/>
      <c r="JGO203" s="112"/>
      <c r="JGS203" s="112"/>
      <c r="JGW203" s="112"/>
      <c r="JHA203" s="112"/>
      <c r="JHE203" s="112"/>
      <c r="JHI203" s="112"/>
      <c r="JHM203" s="112"/>
      <c r="JHQ203" s="112"/>
      <c r="JHU203" s="112"/>
      <c r="JHY203" s="112"/>
      <c r="JIC203" s="112"/>
      <c r="JIG203" s="112"/>
      <c r="JIK203" s="112"/>
      <c r="JIO203" s="112"/>
      <c r="JIS203" s="112"/>
      <c r="JIW203" s="112"/>
      <c r="JJA203" s="112"/>
      <c r="JJE203" s="112"/>
      <c r="JJI203" s="112"/>
      <c r="JJM203" s="112"/>
      <c r="JJQ203" s="112"/>
      <c r="JJU203" s="112"/>
      <c r="JJY203" s="112"/>
      <c r="JKC203" s="112"/>
      <c r="JKG203" s="112"/>
      <c r="JKK203" s="112"/>
      <c r="JKO203" s="112"/>
      <c r="JKS203" s="112"/>
      <c r="JKW203" s="112"/>
      <c r="JLA203" s="112"/>
      <c r="JLE203" s="112"/>
      <c r="JLI203" s="112"/>
      <c r="JLM203" s="112"/>
      <c r="JLQ203" s="112"/>
      <c r="JLU203" s="112"/>
      <c r="JLY203" s="112"/>
      <c r="JMC203" s="112"/>
      <c r="JMG203" s="112"/>
      <c r="JMK203" s="112"/>
      <c r="JMO203" s="112"/>
      <c r="JMS203" s="112"/>
      <c r="JMW203" s="112"/>
      <c r="JNA203" s="112"/>
      <c r="JNE203" s="112"/>
      <c r="JNI203" s="112"/>
      <c r="JNM203" s="112"/>
      <c r="JNQ203" s="112"/>
      <c r="JNU203" s="112"/>
      <c r="JNY203" s="112"/>
      <c r="JOC203" s="112"/>
      <c r="JOG203" s="112"/>
      <c r="JOK203" s="112"/>
      <c r="JOO203" s="112"/>
      <c r="JOS203" s="112"/>
      <c r="JOW203" s="112"/>
      <c r="JPA203" s="112"/>
      <c r="JPE203" s="112"/>
      <c r="JPI203" s="112"/>
      <c r="JPM203" s="112"/>
      <c r="JPQ203" s="112"/>
      <c r="JPU203" s="112"/>
      <c r="JPY203" s="112"/>
      <c r="JQC203" s="112"/>
      <c r="JQG203" s="112"/>
      <c r="JQK203" s="112"/>
      <c r="JQO203" s="112"/>
      <c r="JQS203" s="112"/>
      <c r="JQW203" s="112"/>
      <c r="JRA203" s="112"/>
      <c r="JRE203" s="112"/>
      <c r="JRI203" s="112"/>
      <c r="JRM203" s="112"/>
      <c r="JRQ203" s="112"/>
      <c r="JRU203" s="112"/>
      <c r="JRY203" s="112"/>
      <c r="JSC203" s="112"/>
      <c r="JSG203" s="112"/>
      <c r="JSK203" s="112"/>
      <c r="JSO203" s="112"/>
      <c r="JSS203" s="112"/>
      <c r="JSW203" s="112"/>
      <c r="JTA203" s="112"/>
      <c r="JTE203" s="112"/>
      <c r="JTI203" s="112"/>
      <c r="JTM203" s="112"/>
      <c r="JTQ203" s="112"/>
      <c r="JTU203" s="112"/>
      <c r="JTY203" s="112"/>
      <c r="JUC203" s="112"/>
      <c r="JUG203" s="112"/>
      <c r="JUK203" s="112"/>
      <c r="JUO203" s="112"/>
      <c r="JUS203" s="112"/>
      <c r="JUW203" s="112"/>
      <c r="JVA203" s="112"/>
      <c r="JVE203" s="112"/>
      <c r="JVI203" s="112"/>
      <c r="JVM203" s="112"/>
      <c r="JVQ203" s="112"/>
      <c r="JVU203" s="112"/>
      <c r="JVY203" s="112"/>
      <c r="JWC203" s="112"/>
      <c r="JWG203" s="112"/>
      <c r="JWK203" s="112"/>
      <c r="JWO203" s="112"/>
      <c r="JWS203" s="112"/>
      <c r="JWW203" s="112"/>
      <c r="JXA203" s="112"/>
      <c r="JXE203" s="112"/>
      <c r="JXI203" s="112"/>
      <c r="JXM203" s="112"/>
      <c r="JXQ203" s="112"/>
      <c r="JXU203" s="112"/>
      <c r="JXY203" s="112"/>
      <c r="JYC203" s="112"/>
      <c r="JYG203" s="112"/>
      <c r="JYK203" s="112"/>
      <c r="JYO203" s="112"/>
      <c r="JYS203" s="112"/>
      <c r="JYW203" s="112"/>
      <c r="JZA203" s="112"/>
      <c r="JZE203" s="112"/>
      <c r="JZI203" s="112"/>
      <c r="JZM203" s="112"/>
      <c r="JZQ203" s="112"/>
      <c r="JZU203" s="112"/>
      <c r="JZY203" s="112"/>
      <c r="KAC203" s="112"/>
      <c r="KAG203" s="112"/>
      <c r="KAK203" s="112"/>
      <c r="KAO203" s="112"/>
      <c r="KAS203" s="112"/>
      <c r="KAW203" s="112"/>
      <c r="KBA203" s="112"/>
      <c r="KBE203" s="112"/>
      <c r="KBI203" s="112"/>
      <c r="KBM203" s="112"/>
      <c r="KBQ203" s="112"/>
      <c r="KBU203" s="112"/>
      <c r="KBY203" s="112"/>
      <c r="KCC203" s="112"/>
      <c r="KCG203" s="112"/>
      <c r="KCK203" s="112"/>
      <c r="KCO203" s="112"/>
      <c r="KCS203" s="112"/>
      <c r="KCW203" s="112"/>
      <c r="KDA203" s="112"/>
      <c r="KDE203" s="112"/>
      <c r="KDI203" s="112"/>
      <c r="KDM203" s="112"/>
      <c r="KDQ203" s="112"/>
      <c r="KDU203" s="112"/>
      <c r="KDY203" s="112"/>
      <c r="KEC203" s="112"/>
      <c r="KEG203" s="112"/>
      <c r="KEK203" s="112"/>
      <c r="KEO203" s="112"/>
      <c r="KES203" s="112"/>
      <c r="KEW203" s="112"/>
      <c r="KFA203" s="112"/>
      <c r="KFE203" s="112"/>
      <c r="KFI203" s="112"/>
      <c r="KFM203" s="112"/>
      <c r="KFQ203" s="112"/>
      <c r="KFU203" s="112"/>
      <c r="KFY203" s="112"/>
      <c r="KGC203" s="112"/>
      <c r="KGG203" s="112"/>
      <c r="KGK203" s="112"/>
      <c r="KGO203" s="112"/>
      <c r="KGS203" s="112"/>
      <c r="KGW203" s="112"/>
      <c r="KHA203" s="112"/>
      <c r="KHE203" s="112"/>
      <c r="KHI203" s="112"/>
      <c r="KHM203" s="112"/>
      <c r="KHQ203" s="112"/>
      <c r="KHU203" s="112"/>
      <c r="KHY203" s="112"/>
      <c r="KIC203" s="112"/>
      <c r="KIG203" s="112"/>
      <c r="KIK203" s="112"/>
      <c r="KIO203" s="112"/>
      <c r="KIS203" s="112"/>
      <c r="KIW203" s="112"/>
      <c r="KJA203" s="112"/>
      <c r="KJE203" s="112"/>
      <c r="KJI203" s="112"/>
      <c r="KJM203" s="112"/>
      <c r="KJQ203" s="112"/>
      <c r="KJU203" s="112"/>
      <c r="KJY203" s="112"/>
      <c r="KKC203" s="112"/>
      <c r="KKG203" s="112"/>
      <c r="KKK203" s="112"/>
      <c r="KKO203" s="112"/>
      <c r="KKS203" s="112"/>
      <c r="KKW203" s="112"/>
      <c r="KLA203" s="112"/>
      <c r="KLE203" s="112"/>
      <c r="KLI203" s="112"/>
      <c r="KLM203" s="112"/>
      <c r="KLQ203" s="112"/>
      <c r="KLU203" s="112"/>
      <c r="KLY203" s="112"/>
      <c r="KMC203" s="112"/>
      <c r="KMG203" s="112"/>
      <c r="KMK203" s="112"/>
      <c r="KMO203" s="112"/>
      <c r="KMS203" s="112"/>
      <c r="KMW203" s="112"/>
      <c r="KNA203" s="112"/>
      <c r="KNE203" s="112"/>
      <c r="KNI203" s="112"/>
      <c r="KNM203" s="112"/>
      <c r="KNQ203" s="112"/>
      <c r="KNU203" s="112"/>
      <c r="KNY203" s="112"/>
      <c r="KOC203" s="112"/>
      <c r="KOG203" s="112"/>
      <c r="KOK203" s="112"/>
      <c r="KOO203" s="112"/>
      <c r="KOS203" s="112"/>
      <c r="KOW203" s="112"/>
      <c r="KPA203" s="112"/>
      <c r="KPE203" s="112"/>
      <c r="KPI203" s="112"/>
      <c r="KPM203" s="112"/>
      <c r="KPQ203" s="112"/>
      <c r="KPU203" s="112"/>
      <c r="KPY203" s="112"/>
      <c r="KQC203" s="112"/>
      <c r="KQG203" s="112"/>
      <c r="KQK203" s="112"/>
      <c r="KQO203" s="112"/>
      <c r="KQS203" s="112"/>
      <c r="KQW203" s="112"/>
      <c r="KRA203" s="112"/>
      <c r="KRE203" s="112"/>
      <c r="KRI203" s="112"/>
      <c r="KRM203" s="112"/>
      <c r="KRQ203" s="112"/>
      <c r="KRU203" s="112"/>
      <c r="KRY203" s="112"/>
      <c r="KSC203" s="112"/>
      <c r="KSG203" s="112"/>
      <c r="KSK203" s="112"/>
      <c r="KSO203" s="112"/>
      <c r="KSS203" s="112"/>
      <c r="KSW203" s="112"/>
      <c r="KTA203" s="112"/>
      <c r="KTE203" s="112"/>
      <c r="KTI203" s="112"/>
      <c r="KTM203" s="112"/>
      <c r="KTQ203" s="112"/>
      <c r="KTU203" s="112"/>
      <c r="KTY203" s="112"/>
      <c r="KUC203" s="112"/>
      <c r="KUG203" s="112"/>
      <c r="KUK203" s="112"/>
      <c r="KUO203" s="112"/>
      <c r="KUS203" s="112"/>
      <c r="KUW203" s="112"/>
      <c r="KVA203" s="112"/>
      <c r="KVE203" s="112"/>
      <c r="KVI203" s="112"/>
      <c r="KVM203" s="112"/>
      <c r="KVQ203" s="112"/>
      <c r="KVU203" s="112"/>
      <c r="KVY203" s="112"/>
      <c r="KWC203" s="112"/>
      <c r="KWG203" s="112"/>
      <c r="KWK203" s="112"/>
      <c r="KWO203" s="112"/>
      <c r="KWS203" s="112"/>
      <c r="KWW203" s="112"/>
      <c r="KXA203" s="112"/>
      <c r="KXE203" s="112"/>
      <c r="KXI203" s="112"/>
      <c r="KXM203" s="112"/>
      <c r="KXQ203" s="112"/>
      <c r="KXU203" s="112"/>
      <c r="KXY203" s="112"/>
      <c r="KYC203" s="112"/>
      <c r="KYG203" s="112"/>
      <c r="KYK203" s="112"/>
      <c r="KYO203" s="112"/>
      <c r="KYS203" s="112"/>
      <c r="KYW203" s="112"/>
      <c r="KZA203" s="112"/>
      <c r="KZE203" s="112"/>
      <c r="KZI203" s="112"/>
      <c r="KZM203" s="112"/>
      <c r="KZQ203" s="112"/>
      <c r="KZU203" s="112"/>
      <c r="KZY203" s="112"/>
      <c r="LAC203" s="112"/>
      <c r="LAG203" s="112"/>
      <c r="LAK203" s="112"/>
      <c r="LAO203" s="112"/>
      <c r="LAS203" s="112"/>
      <c r="LAW203" s="112"/>
      <c r="LBA203" s="112"/>
      <c r="LBE203" s="112"/>
      <c r="LBI203" s="112"/>
      <c r="LBM203" s="112"/>
      <c r="LBQ203" s="112"/>
      <c r="LBU203" s="112"/>
      <c r="LBY203" s="112"/>
      <c r="LCC203" s="112"/>
      <c r="LCG203" s="112"/>
      <c r="LCK203" s="112"/>
      <c r="LCO203" s="112"/>
      <c r="LCS203" s="112"/>
      <c r="LCW203" s="112"/>
      <c r="LDA203" s="112"/>
      <c r="LDE203" s="112"/>
      <c r="LDI203" s="112"/>
      <c r="LDM203" s="112"/>
      <c r="LDQ203" s="112"/>
      <c r="LDU203" s="112"/>
      <c r="LDY203" s="112"/>
      <c r="LEC203" s="112"/>
      <c r="LEG203" s="112"/>
      <c r="LEK203" s="112"/>
      <c r="LEO203" s="112"/>
      <c r="LES203" s="112"/>
      <c r="LEW203" s="112"/>
      <c r="LFA203" s="112"/>
      <c r="LFE203" s="112"/>
      <c r="LFI203" s="112"/>
      <c r="LFM203" s="112"/>
      <c r="LFQ203" s="112"/>
      <c r="LFU203" s="112"/>
      <c r="LFY203" s="112"/>
      <c r="LGC203" s="112"/>
      <c r="LGG203" s="112"/>
      <c r="LGK203" s="112"/>
      <c r="LGO203" s="112"/>
      <c r="LGS203" s="112"/>
      <c r="LGW203" s="112"/>
      <c r="LHA203" s="112"/>
      <c r="LHE203" s="112"/>
      <c r="LHI203" s="112"/>
      <c r="LHM203" s="112"/>
      <c r="LHQ203" s="112"/>
      <c r="LHU203" s="112"/>
      <c r="LHY203" s="112"/>
      <c r="LIC203" s="112"/>
      <c r="LIG203" s="112"/>
      <c r="LIK203" s="112"/>
      <c r="LIO203" s="112"/>
      <c r="LIS203" s="112"/>
      <c r="LIW203" s="112"/>
      <c r="LJA203" s="112"/>
      <c r="LJE203" s="112"/>
      <c r="LJI203" s="112"/>
      <c r="LJM203" s="112"/>
      <c r="LJQ203" s="112"/>
      <c r="LJU203" s="112"/>
      <c r="LJY203" s="112"/>
      <c r="LKC203" s="112"/>
      <c r="LKG203" s="112"/>
      <c r="LKK203" s="112"/>
      <c r="LKO203" s="112"/>
      <c r="LKS203" s="112"/>
      <c r="LKW203" s="112"/>
      <c r="LLA203" s="112"/>
      <c r="LLE203" s="112"/>
      <c r="LLI203" s="112"/>
      <c r="LLM203" s="112"/>
      <c r="LLQ203" s="112"/>
      <c r="LLU203" s="112"/>
      <c r="LLY203" s="112"/>
      <c r="LMC203" s="112"/>
      <c r="LMG203" s="112"/>
      <c r="LMK203" s="112"/>
      <c r="LMO203" s="112"/>
      <c r="LMS203" s="112"/>
      <c r="LMW203" s="112"/>
      <c r="LNA203" s="112"/>
      <c r="LNE203" s="112"/>
      <c r="LNI203" s="112"/>
      <c r="LNM203" s="112"/>
      <c r="LNQ203" s="112"/>
      <c r="LNU203" s="112"/>
      <c r="LNY203" s="112"/>
      <c r="LOC203" s="112"/>
      <c r="LOG203" s="112"/>
      <c r="LOK203" s="112"/>
      <c r="LOO203" s="112"/>
      <c r="LOS203" s="112"/>
      <c r="LOW203" s="112"/>
      <c r="LPA203" s="112"/>
      <c r="LPE203" s="112"/>
      <c r="LPI203" s="112"/>
      <c r="LPM203" s="112"/>
      <c r="LPQ203" s="112"/>
      <c r="LPU203" s="112"/>
      <c r="LPY203" s="112"/>
      <c r="LQC203" s="112"/>
      <c r="LQG203" s="112"/>
      <c r="LQK203" s="112"/>
      <c r="LQO203" s="112"/>
      <c r="LQS203" s="112"/>
      <c r="LQW203" s="112"/>
      <c r="LRA203" s="112"/>
      <c r="LRE203" s="112"/>
      <c r="LRI203" s="112"/>
      <c r="LRM203" s="112"/>
      <c r="LRQ203" s="112"/>
      <c r="LRU203" s="112"/>
      <c r="LRY203" s="112"/>
      <c r="LSC203" s="112"/>
      <c r="LSG203" s="112"/>
      <c r="LSK203" s="112"/>
      <c r="LSO203" s="112"/>
      <c r="LSS203" s="112"/>
      <c r="LSW203" s="112"/>
      <c r="LTA203" s="112"/>
      <c r="LTE203" s="112"/>
      <c r="LTI203" s="112"/>
      <c r="LTM203" s="112"/>
      <c r="LTQ203" s="112"/>
      <c r="LTU203" s="112"/>
      <c r="LTY203" s="112"/>
      <c r="LUC203" s="112"/>
      <c r="LUG203" s="112"/>
      <c r="LUK203" s="112"/>
      <c r="LUO203" s="112"/>
      <c r="LUS203" s="112"/>
      <c r="LUW203" s="112"/>
      <c r="LVA203" s="112"/>
      <c r="LVE203" s="112"/>
      <c r="LVI203" s="112"/>
      <c r="LVM203" s="112"/>
      <c r="LVQ203" s="112"/>
      <c r="LVU203" s="112"/>
      <c r="LVY203" s="112"/>
      <c r="LWC203" s="112"/>
      <c r="LWG203" s="112"/>
      <c r="LWK203" s="112"/>
      <c r="LWO203" s="112"/>
      <c r="LWS203" s="112"/>
      <c r="LWW203" s="112"/>
      <c r="LXA203" s="112"/>
      <c r="LXE203" s="112"/>
      <c r="LXI203" s="112"/>
      <c r="LXM203" s="112"/>
      <c r="LXQ203" s="112"/>
      <c r="LXU203" s="112"/>
      <c r="LXY203" s="112"/>
      <c r="LYC203" s="112"/>
      <c r="LYG203" s="112"/>
      <c r="LYK203" s="112"/>
      <c r="LYO203" s="112"/>
      <c r="LYS203" s="112"/>
      <c r="LYW203" s="112"/>
      <c r="LZA203" s="112"/>
      <c r="LZE203" s="112"/>
      <c r="LZI203" s="112"/>
      <c r="LZM203" s="112"/>
      <c r="LZQ203" s="112"/>
      <c r="LZU203" s="112"/>
      <c r="LZY203" s="112"/>
      <c r="MAC203" s="112"/>
      <c r="MAG203" s="112"/>
      <c r="MAK203" s="112"/>
      <c r="MAO203" s="112"/>
      <c r="MAS203" s="112"/>
      <c r="MAW203" s="112"/>
      <c r="MBA203" s="112"/>
      <c r="MBE203" s="112"/>
      <c r="MBI203" s="112"/>
      <c r="MBM203" s="112"/>
      <c r="MBQ203" s="112"/>
      <c r="MBU203" s="112"/>
      <c r="MBY203" s="112"/>
      <c r="MCC203" s="112"/>
      <c r="MCG203" s="112"/>
      <c r="MCK203" s="112"/>
      <c r="MCO203" s="112"/>
      <c r="MCS203" s="112"/>
      <c r="MCW203" s="112"/>
      <c r="MDA203" s="112"/>
      <c r="MDE203" s="112"/>
      <c r="MDI203" s="112"/>
      <c r="MDM203" s="112"/>
      <c r="MDQ203" s="112"/>
      <c r="MDU203" s="112"/>
      <c r="MDY203" s="112"/>
      <c r="MEC203" s="112"/>
      <c r="MEG203" s="112"/>
      <c r="MEK203" s="112"/>
      <c r="MEO203" s="112"/>
      <c r="MES203" s="112"/>
      <c r="MEW203" s="112"/>
      <c r="MFA203" s="112"/>
      <c r="MFE203" s="112"/>
      <c r="MFI203" s="112"/>
      <c r="MFM203" s="112"/>
      <c r="MFQ203" s="112"/>
      <c r="MFU203" s="112"/>
      <c r="MFY203" s="112"/>
      <c r="MGC203" s="112"/>
      <c r="MGG203" s="112"/>
      <c r="MGK203" s="112"/>
      <c r="MGO203" s="112"/>
      <c r="MGS203" s="112"/>
      <c r="MGW203" s="112"/>
      <c r="MHA203" s="112"/>
      <c r="MHE203" s="112"/>
      <c r="MHI203" s="112"/>
      <c r="MHM203" s="112"/>
      <c r="MHQ203" s="112"/>
      <c r="MHU203" s="112"/>
      <c r="MHY203" s="112"/>
      <c r="MIC203" s="112"/>
      <c r="MIG203" s="112"/>
      <c r="MIK203" s="112"/>
      <c r="MIO203" s="112"/>
      <c r="MIS203" s="112"/>
      <c r="MIW203" s="112"/>
      <c r="MJA203" s="112"/>
      <c r="MJE203" s="112"/>
      <c r="MJI203" s="112"/>
      <c r="MJM203" s="112"/>
      <c r="MJQ203" s="112"/>
      <c r="MJU203" s="112"/>
      <c r="MJY203" s="112"/>
      <c r="MKC203" s="112"/>
      <c r="MKG203" s="112"/>
      <c r="MKK203" s="112"/>
      <c r="MKO203" s="112"/>
      <c r="MKS203" s="112"/>
      <c r="MKW203" s="112"/>
      <c r="MLA203" s="112"/>
      <c r="MLE203" s="112"/>
      <c r="MLI203" s="112"/>
      <c r="MLM203" s="112"/>
      <c r="MLQ203" s="112"/>
      <c r="MLU203" s="112"/>
      <c r="MLY203" s="112"/>
      <c r="MMC203" s="112"/>
      <c r="MMG203" s="112"/>
      <c r="MMK203" s="112"/>
      <c r="MMO203" s="112"/>
      <c r="MMS203" s="112"/>
      <c r="MMW203" s="112"/>
      <c r="MNA203" s="112"/>
      <c r="MNE203" s="112"/>
      <c r="MNI203" s="112"/>
      <c r="MNM203" s="112"/>
      <c r="MNQ203" s="112"/>
      <c r="MNU203" s="112"/>
      <c r="MNY203" s="112"/>
      <c r="MOC203" s="112"/>
      <c r="MOG203" s="112"/>
      <c r="MOK203" s="112"/>
      <c r="MOO203" s="112"/>
      <c r="MOS203" s="112"/>
      <c r="MOW203" s="112"/>
      <c r="MPA203" s="112"/>
      <c r="MPE203" s="112"/>
      <c r="MPI203" s="112"/>
      <c r="MPM203" s="112"/>
      <c r="MPQ203" s="112"/>
      <c r="MPU203" s="112"/>
      <c r="MPY203" s="112"/>
      <c r="MQC203" s="112"/>
      <c r="MQG203" s="112"/>
      <c r="MQK203" s="112"/>
      <c r="MQO203" s="112"/>
      <c r="MQS203" s="112"/>
      <c r="MQW203" s="112"/>
      <c r="MRA203" s="112"/>
      <c r="MRE203" s="112"/>
      <c r="MRI203" s="112"/>
      <c r="MRM203" s="112"/>
      <c r="MRQ203" s="112"/>
      <c r="MRU203" s="112"/>
      <c r="MRY203" s="112"/>
      <c r="MSC203" s="112"/>
      <c r="MSG203" s="112"/>
      <c r="MSK203" s="112"/>
      <c r="MSO203" s="112"/>
      <c r="MSS203" s="112"/>
      <c r="MSW203" s="112"/>
      <c r="MTA203" s="112"/>
      <c r="MTE203" s="112"/>
      <c r="MTI203" s="112"/>
      <c r="MTM203" s="112"/>
      <c r="MTQ203" s="112"/>
      <c r="MTU203" s="112"/>
      <c r="MTY203" s="112"/>
      <c r="MUC203" s="112"/>
      <c r="MUG203" s="112"/>
      <c r="MUK203" s="112"/>
      <c r="MUO203" s="112"/>
      <c r="MUS203" s="112"/>
      <c r="MUW203" s="112"/>
      <c r="MVA203" s="112"/>
      <c r="MVE203" s="112"/>
      <c r="MVI203" s="112"/>
      <c r="MVM203" s="112"/>
      <c r="MVQ203" s="112"/>
      <c r="MVU203" s="112"/>
      <c r="MVY203" s="112"/>
      <c r="MWC203" s="112"/>
      <c r="MWG203" s="112"/>
      <c r="MWK203" s="112"/>
      <c r="MWO203" s="112"/>
      <c r="MWS203" s="112"/>
      <c r="MWW203" s="112"/>
      <c r="MXA203" s="112"/>
      <c r="MXE203" s="112"/>
      <c r="MXI203" s="112"/>
      <c r="MXM203" s="112"/>
      <c r="MXQ203" s="112"/>
      <c r="MXU203" s="112"/>
      <c r="MXY203" s="112"/>
      <c r="MYC203" s="112"/>
      <c r="MYG203" s="112"/>
      <c r="MYK203" s="112"/>
      <c r="MYO203" s="112"/>
      <c r="MYS203" s="112"/>
      <c r="MYW203" s="112"/>
      <c r="MZA203" s="112"/>
      <c r="MZE203" s="112"/>
      <c r="MZI203" s="112"/>
      <c r="MZM203" s="112"/>
      <c r="MZQ203" s="112"/>
      <c r="MZU203" s="112"/>
      <c r="MZY203" s="112"/>
      <c r="NAC203" s="112"/>
      <c r="NAG203" s="112"/>
      <c r="NAK203" s="112"/>
      <c r="NAO203" s="112"/>
      <c r="NAS203" s="112"/>
      <c r="NAW203" s="112"/>
      <c r="NBA203" s="112"/>
      <c r="NBE203" s="112"/>
      <c r="NBI203" s="112"/>
      <c r="NBM203" s="112"/>
      <c r="NBQ203" s="112"/>
      <c r="NBU203" s="112"/>
      <c r="NBY203" s="112"/>
      <c r="NCC203" s="112"/>
      <c r="NCG203" s="112"/>
      <c r="NCK203" s="112"/>
      <c r="NCO203" s="112"/>
      <c r="NCS203" s="112"/>
      <c r="NCW203" s="112"/>
      <c r="NDA203" s="112"/>
      <c r="NDE203" s="112"/>
      <c r="NDI203" s="112"/>
      <c r="NDM203" s="112"/>
      <c r="NDQ203" s="112"/>
      <c r="NDU203" s="112"/>
      <c r="NDY203" s="112"/>
      <c r="NEC203" s="112"/>
      <c r="NEG203" s="112"/>
      <c r="NEK203" s="112"/>
      <c r="NEO203" s="112"/>
      <c r="NES203" s="112"/>
      <c r="NEW203" s="112"/>
      <c r="NFA203" s="112"/>
      <c r="NFE203" s="112"/>
      <c r="NFI203" s="112"/>
      <c r="NFM203" s="112"/>
      <c r="NFQ203" s="112"/>
      <c r="NFU203" s="112"/>
      <c r="NFY203" s="112"/>
      <c r="NGC203" s="112"/>
      <c r="NGG203" s="112"/>
      <c r="NGK203" s="112"/>
      <c r="NGO203" s="112"/>
      <c r="NGS203" s="112"/>
      <c r="NGW203" s="112"/>
      <c r="NHA203" s="112"/>
      <c r="NHE203" s="112"/>
      <c r="NHI203" s="112"/>
      <c r="NHM203" s="112"/>
      <c r="NHQ203" s="112"/>
      <c r="NHU203" s="112"/>
      <c r="NHY203" s="112"/>
      <c r="NIC203" s="112"/>
      <c r="NIG203" s="112"/>
      <c r="NIK203" s="112"/>
      <c r="NIO203" s="112"/>
      <c r="NIS203" s="112"/>
      <c r="NIW203" s="112"/>
      <c r="NJA203" s="112"/>
      <c r="NJE203" s="112"/>
      <c r="NJI203" s="112"/>
      <c r="NJM203" s="112"/>
      <c r="NJQ203" s="112"/>
      <c r="NJU203" s="112"/>
      <c r="NJY203" s="112"/>
      <c r="NKC203" s="112"/>
      <c r="NKG203" s="112"/>
      <c r="NKK203" s="112"/>
      <c r="NKO203" s="112"/>
      <c r="NKS203" s="112"/>
      <c r="NKW203" s="112"/>
      <c r="NLA203" s="112"/>
      <c r="NLE203" s="112"/>
      <c r="NLI203" s="112"/>
      <c r="NLM203" s="112"/>
      <c r="NLQ203" s="112"/>
      <c r="NLU203" s="112"/>
      <c r="NLY203" s="112"/>
      <c r="NMC203" s="112"/>
      <c r="NMG203" s="112"/>
      <c r="NMK203" s="112"/>
      <c r="NMO203" s="112"/>
      <c r="NMS203" s="112"/>
      <c r="NMW203" s="112"/>
      <c r="NNA203" s="112"/>
      <c r="NNE203" s="112"/>
      <c r="NNI203" s="112"/>
      <c r="NNM203" s="112"/>
      <c r="NNQ203" s="112"/>
      <c r="NNU203" s="112"/>
      <c r="NNY203" s="112"/>
      <c r="NOC203" s="112"/>
      <c r="NOG203" s="112"/>
      <c r="NOK203" s="112"/>
      <c r="NOO203" s="112"/>
      <c r="NOS203" s="112"/>
      <c r="NOW203" s="112"/>
      <c r="NPA203" s="112"/>
      <c r="NPE203" s="112"/>
      <c r="NPI203" s="112"/>
      <c r="NPM203" s="112"/>
      <c r="NPQ203" s="112"/>
      <c r="NPU203" s="112"/>
      <c r="NPY203" s="112"/>
      <c r="NQC203" s="112"/>
      <c r="NQG203" s="112"/>
      <c r="NQK203" s="112"/>
      <c r="NQO203" s="112"/>
      <c r="NQS203" s="112"/>
      <c r="NQW203" s="112"/>
      <c r="NRA203" s="112"/>
      <c r="NRE203" s="112"/>
      <c r="NRI203" s="112"/>
      <c r="NRM203" s="112"/>
      <c r="NRQ203" s="112"/>
      <c r="NRU203" s="112"/>
      <c r="NRY203" s="112"/>
      <c r="NSC203" s="112"/>
      <c r="NSG203" s="112"/>
      <c r="NSK203" s="112"/>
      <c r="NSO203" s="112"/>
      <c r="NSS203" s="112"/>
      <c r="NSW203" s="112"/>
      <c r="NTA203" s="112"/>
      <c r="NTE203" s="112"/>
      <c r="NTI203" s="112"/>
      <c r="NTM203" s="112"/>
      <c r="NTQ203" s="112"/>
      <c r="NTU203" s="112"/>
      <c r="NTY203" s="112"/>
      <c r="NUC203" s="112"/>
      <c r="NUG203" s="112"/>
      <c r="NUK203" s="112"/>
      <c r="NUO203" s="112"/>
      <c r="NUS203" s="112"/>
      <c r="NUW203" s="112"/>
      <c r="NVA203" s="112"/>
      <c r="NVE203" s="112"/>
      <c r="NVI203" s="112"/>
      <c r="NVM203" s="112"/>
      <c r="NVQ203" s="112"/>
      <c r="NVU203" s="112"/>
      <c r="NVY203" s="112"/>
      <c r="NWC203" s="112"/>
      <c r="NWG203" s="112"/>
      <c r="NWK203" s="112"/>
      <c r="NWO203" s="112"/>
      <c r="NWS203" s="112"/>
      <c r="NWW203" s="112"/>
      <c r="NXA203" s="112"/>
      <c r="NXE203" s="112"/>
      <c r="NXI203" s="112"/>
      <c r="NXM203" s="112"/>
      <c r="NXQ203" s="112"/>
      <c r="NXU203" s="112"/>
      <c r="NXY203" s="112"/>
      <c r="NYC203" s="112"/>
      <c r="NYG203" s="112"/>
      <c r="NYK203" s="112"/>
      <c r="NYO203" s="112"/>
      <c r="NYS203" s="112"/>
      <c r="NYW203" s="112"/>
      <c r="NZA203" s="112"/>
      <c r="NZE203" s="112"/>
      <c r="NZI203" s="112"/>
      <c r="NZM203" s="112"/>
      <c r="NZQ203" s="112"/>
      <c r="NZU203" s="112"/>
      <c r="NZY203" s="112"/>
      <c r="OAC203" s="112"/>
      <c r="OAG203" s="112"/>
      <c r="OAK203" s="112"/>
      <c r="OAO203" s="112"/>
      <c r="OAS203" s="112"/>
      <c r="OAW203" s="112"/>
      <c r="OBA203" s="112"/>
      <c r="OBE203" s="112"/>
      <c r="OBI203" s="112"/>
      <c r="OBM203" s="112"/>
      <c r="OBQ203" s="112"/>
      <c r="OBU203" s="112"/>
      <c r="OBY203" s="112"/>
      <c r="OCC203" s="112"/>
      <c r="OCG203" s="112"/>
      <c r="OCK203" s="112"/>
      <c r="OCO203" s="112"/>
      <c r="OCS203" s="112"/>
      <c r="OCW203" s="112"/>
      <c r="ODA203" s="112"/>
      <c r="ODE203" s="112"/>
      <c r="ODI203" s="112"/>
      <c r="ODM203" s="112"/>
      <c r="ODQ203" s="112"/>
      <c r="ODU203" s="112"/>
      <c r="ODY203" s="112"/>
      <c r="OEC203" s="112"/>
      <c r="OEG203" s="112"/>
      <c r="OEK203" s="112"/>
      <c r="OEO203" s="112"/>
      <c r="OES203" s="112"/>
      <c r="OEW203" s="112"/>
      <c r="OFA203" s="112"/>
      <c r="OFE203" s="112"/>
      <c r="OFI203" s="112"/>
      <c r="OFM203" s="112"/>
      <c r="OFQ203" s="112"/>
      <c r="OFU203" s="112"/>
      <c r="OFY203" s="112"/>
      <c r="OGC203" s="112"/>
      <c r="OGG203" s="112"/>
      <c r="OGK203" s="112"/>
      <c r="OGO203" s="112"/>
      <c r="OGS203" s="112"/>
      <c r="OGW203" s="112"/>
      <c r="OHA203" s="112"/>
      <c r="OHE203" s="112"/>
      <c r="OHI203" s="112"/>
      <c r="OHM203" s="112"/>
      <c r="OHQ203" s="112"/>
      <c r="OHU203" s="112"/>
      <c r="OHY203" s="112"/>
      <c r="OIC203" s="112"/>
      <c r="OIG203" s="112"/>
      <c r="OIK203" s="112"/>
      <c r="OIO203" s="112"/>
      <c r="OIS203" s="112"/>
      <c r="OIW203" s="112"/>
      <c r="OJA203" s="112"/>
      <c r="OJE203" s="112"/>
      <c r="OJI203" s="112"/>
      <c r="OJM203" s="112"/>
      <c r="OJQ203" s="112"/>
      <c r="OJU203" s="112"/>
      <c r="OJY203" s="112"/>
      <c r="OKC203" s="112"/>
      <c r="OKG203" s="112"/>
      <c r="OKK203" s="112"/>
      <c r="OKO203" s="112"/>
      <c r="OKS203" s="112"/>
      <c r="OKW203" s="112"/>
      <c r="OLA203" s="112"/>
      <c r="OLE203" s="112"/>
      <c r="OLI203" s="112"/>
      <c r="OLM203" s="112"/>
      <c r="OLQ203" s="112"/>
      <c r="OLU203" s="112"/>
      <c r="OLY203" s="112"/>
      <c r="OMC203" s="112"/>
      <c r="OMG203" s="112"/>
      <c r="OMK203" s="112"/>
      <c r="OMO203" s="112"/>
      <c r="OMS203" s="112"/>
      <c r="OMW203" s="112"/>
      <c r="ONA203" s="112"/>
      <c r="ONE203" s="112"/>
      <c r="ONI203" s="112"/>
      <c r="ONM203" s="112"/>
      <c r="ONQ203" s="112"/>
      <c r="ONU203" s="112"/>
      <c r="ONY203" s="112"/>
      <c r="OOC203" s="112"/>
      <c r="OOG203" s="112"/>
      <c r="OOK203" s="112"/>
      <c r="OOO203" s="112"/>
      <c r="OOS203" s="112"/>
      <c r="OOW203" s="112"/>
      <c r="OPA203" s="112"/>
      <c r="OPE203" s="112"/>
      <c r="OPI203" s="112"/>
      <c r="OPM203" s="112"/>
      <c r="OPQ203" s="112"/>
      <c r="OPU203" s="112"/>
      <c r="OPY203" s="112"/>
      <c r="OQC203" s="112"/>
      <c r="OQG203" s="112"/>
      <c r="OQK203" s="112"/>
      <c r="OQO203" s="112"/>
      <c r="OQS203" s="112"/>
      <c r="OQW203" s="112"/>
      <c r="ORA203" s="112"/>
      <c r="ORE203" s="112"/>
      <c r="ORI203" s="112"/>
      <c r="ORM203" s="112"/>
      <c r="ORQ203" s="112"/>
      <c r="ORU203" s="112"/>
      <c r="ORY203" s="112"/>
      <c r="OSC203" s="112"/>
      <c r="OSG203" s="112"/>
      <c r="OSK203" s="112"/>
      <c r="OSO203" s="112"/>
      <c r="OSS203" s="112"/>
      <c r="OSW203" s="112"/>
      <c r="OTA203" s="112"/>
      <c r="OTE203" s="112"/>
      <c r="OTI203" s="112"/>
      <c r="OTM203" s="112"/>
      <c r="OTQ203" s="112"/>
      <c r="OTU203" s="112"/>
      <c r="OTY203" s="112"/>
      <c r="OUC203" s="112"/>
      <c r="OUG203" s="112"/>
      <c r="OUK203" s="112"/>
      <c r="OUO203" s="112"/>
      <c r="OUS203" s="112"/>
      <c r="OUW203" s="112"/>
      <c r="OVA203" s="112"/>
      <c r="OVE203" s="112"/>
      <c r="OVI203" s="112"/>
      <c r="OVM203" s="112"/>
      <c r="OVQ203" s="112"/>
      <c r="OVU203" s="112"/>
      <c r="OVY203" s="112"/>
      <c r="OWC203" s="112"/>
      <c r="OWG203" s="112"/>
      <c r="OWK203" s="112"/>
      <c r="OWO203" s="112"/>
      <c r="OWS203" s="112"/>
      <c r="OWW203" s="112"/>
      <c r="OXA203" s="112"/>
      <c r="OXE203" s="112"/>
      <c r="OXI203" s="112"/>
      <c r="OXM203" s="112"/>
      <c r="OXQ203" s="112"/>
      <c r="OXU203" s="112"/>
      <c r="OXY203" s="112"/>
      <c r="OYC203" s="112"/>
      <c r="OYG203" s="112"/>
      <c r="OYK203" s="112"/>
      <c r="OYO203" s="112"/>
      <c r="OYS203" s="112"/>
      <c r="OYW203" s="112"/>
      <c r="OZA203" s="112"/>
      <c r="OZE203" s="112"/>
      <c r="OZI203" s="112"/>
      <c r="OZM203" s="112"/>
      <c r="OZQ203" s="112"/>
      <c r="OZU203" s="112"/>
      <c r="OZY203" s="112"/>
      <c r="PAC203" s="112"/>
      <c r="PAG203" s="112"/>
      <c r="PAK203" s="112"/>
      <c r="PAO203" s="112"/>
      <c r="PAS203" s="112"/>
      <c r="PAW203" s="112"/>
      <c r="PBA203" s="112"/>
      <c r="PBE203" s="112"/>
      <c r="PBI203" s="112"/>
      <c r="PBM203" s="112"/>
      <c r="PBQ203" s="112"/>
      <c r="PBU203" s="112"/>
      <c r="PBY203" s="112"/>
      <c r="PCC203" s="112"/>
      <c r="PCG203" s="112"/>
      <c r="PCK203" s="112"/>
      <c r="PCO203" s="112"/>
      <c r="PCS203" s="112"/>
      <c r="PCW203" s="112"/>
      <c r="PDA203" s="112"/>
      <c r="PDE203" s="112"/>
      <c r="PDI203" s="112"/>
      <c r="PDM203" s="112"/>
      <c r="PDQ203" s="112"/>
      <c r="PDU203" s="112"/>
      <c r="PDY203" s="112"/>
      <c r="PEC203" s="112"/>
      <c r="PEG203" s="112"/>
      <c r="PEK203" s="112"/>
      <c r="PEO203" s="112"/>
      <c r="PES203" s="112"/>
      <c r="PEW203" s="112"/>
      <c r="PFA203" s="112"/>
      <c r="PFE203" s="112"/>
      <c r="PFI203" s="112"/>
      <c r="PFM203" s="112"/>
      <c r="PFQ203" s="112"/>
      <c r="PFU203" s="112"/>
      <c r="PFY203" s="112"/>
      <c r="PGC203" s="112"/>
      <c r="PGG203" s="112"/>
      <c r="PGK203" s="112"/>
      <c r="PGO203" s="112"/>
      <c r="PGS203" s="112"/>
      <c r="PGW203" s="112"/>
      <c r="PHA203" s="112"/>
      <c r="PHE203" s="112"/>
      <c r="PHI203" s="112"/>
      <c r="PHM203" s="112"/>
      <c r="PHQ203" s="112"/>
      <c r="PHU203" s="112"/>
      <c r="PHY203" s="112"/>
      <c r="PIC203" s="112"/>
      <c r="PIG203" s="112"/>
      <c r="PIK203" s="112"/>
      <c r="PIO203" s="112"/>
      <c r="PIS203" s="112"/>
      <c r="PIW203" s="112"/>
      <c r="PJA203" s="112"/>
      <c r="PJE203" s="112"/>
      <c r="PJI203" s="112"/>
      <c r="PJM203" s="112"/>
      <c r="PJQ203" s="112"/>
      <c r="PJU203" s="112"/>
      <c r="PJY203" s="112"/>
      <c r="PKC203" s="112"/>
      <c r="PKG203" s="112"/>
      <c r="PKK203" s="112"/>
      <c r="PKO203" s="112"/>
      <c r="PKS203" s="112"/>
      <c r="PKW203" s="112"/>
      <c r="PLA203" s="112"/>
      <c r="PLE203" s="112"/>
      <c r="PLI203" s="112"/>
      <c r="PLM203" s="112"/>
      <c r="PLQ203" s="112"/>
      <c r="PLU203" s="112"/>
      <c r="PLY203" s="112"/>
      <c r="PMC203" s="112"/>
      <c r="PMG203" s="112"/>
      <c r="PMK203" s="112"/>
      <c r="PMO203" s="112"/>
      <c r="PMS203" s="112"/>
      <c r="PMW203" s="112"/>
      <c r="PNA203" s="112"/>
      <c r="PNE203" s="112"/>
      <c r="PNI203" s="112"/>
      <c r="PNM203" s="112"/>
      <c r="PNQ203" s="112"/>
      <c r="PNU203" s="112"/>
      <c r="PNY203" s="112"/>
      <c r="POC203" s="112"/>
      <c r="POG203" s="112"/>
      <c r="POK203" s="112"/>
      <c r="POO203" s="112"/>
      <c r="POS203" s="112"/>
      <c r="POW203" s="112"/>
      <c r="PPA203" s="112"/>
      <c r="PPE203" s="112"/>
      <c r="PPI203" s="112"/>
      <c r="PPM203" s="112"/>
      <c r="PPQ203" s="112"/>
      <c r="PPU203" s="112"/>
      <c r="PPY203" s="112"/>
      <c r="PQC203" s="112"/>
      <c r="PQG203" s="112"/>
      <c r="PQK203" s="112"/>
      <c r="PQO203" s="112"/>
      <c r="PQS203" s="112"/>
      <c r="PQW203" s="112"/>
      <c r="PRA203" s="112"/>
      <c r="PRE203" s="112"/>
      <c r="PRI203" s="112"/>
      <c r="PRM203" s="112"/>
      <c r="PRQ203" s="112"/>
      <c r="PRU203" s="112"/>
      <c r="PRY203" s="112"/>
      <c r="PSC203" s="112"/>
      <c r="PSG203" s="112"/>
      <c r="PSK203" s="112"/>
      <c r="PSO203" s="112"/>
      <c r="PSS203" s="112"/>
      <c r="PSW203" s="112"/>
      <c r="PTA203" s="112"/>
      <c r="PTE203" s="112"/>
      <c r="PTI203" s="112"/>
      <c r="PTM203" s="112"/>
      <c r="PTQ203" s="112"/>
      <c r="PTU203" s="112"/>
      <c r="PTY203" s="112"/>
      <c r="PUC203" s="112"/>
      <c r="PUG203" s="112"/>
      <c r="PUK203" s="112"/>
      <c r="PUO203" s="112"/>
      <c r="PUS203" s="112"/>
      <c r="PUW203" s="112"/>
      <c r="PVA203" s="112"/>
      <c r="PVE203" s="112"/>
      <c r="PVI203" s="112"/>
      <c r="PVM203" s="112"/>
      <c r="PVQ203" s="112"/>
      <c r="PVU203" s="112"/>
      <c r="PVY203" s="112"/>
      <c r="PWC203" s="112"/>
      <c r="PWG203" s="112"/>
      <c r="PWK203" s="112"/>
      <c r="PWO203" s="112"/>
      <c r="PWS203" s="112"/>
      <c r="PWW203" s="112"/>
      <c r="PXA203" s="112"/>
      <c r="PXE203" s="112"/>
      <c r="PXI203" s="112"/>
      <c r="PXM203" s="112"/>
      <c r="PXQ203" s="112"/>
      <c r="PXU203" s="112"/>
      <c r="PXY203" s="112"/>
      <c r="PYC203" s="112"/>
      <c r="PYG203" s="112"/>
      <c r="PYK203" s="112"/>
      <c r="PYO203" s="112"/>
      <c r="PYS203" s="112"/>
      <c r="PYW203" s="112"/>
      <c r="PZA203" s="112"/>
      <c r="PZE203" s="112"/>
      <c r="PZI203" s="112"/>
      <c r="PZM203" s="112"/>
      <c r="PZQ203" s="112"/>
      <c r="PZU203" s="112"/>
      <c r="PZY203" s="112"/>
      <c r="QAC203" s="112"/>
      <c r="QAG203" s="112"/>
      <c r="QAK203" s="112"/>
      <c r="QAO203" s="112"/>
      <c r="QAS203" s="112"/>
      <c r="QAW203" s="112"/>
      <c r="QBA203" s="112"/>
      <c r="QBE203" s="112"/>
      <c r="QBI203" s="112"/>
      <c r="QBM203" s="112"/>
      <c r="QBQ203" s="112"/>
      <c r="QBU203" s="112"/>
      <c r="QBY203" s="112"/>
      <c r="QCC203" s="112"/>
      <c r="QCG203" s="112"/>
      <c r="QCK203" s="112"/>
      <c r="QCO203" s="112"/>
      <c r="QCS203" s="112"/>
      <c r="QCW203" s="112"/>
      <c r="QDA203" s="112"/>
      <c r="QDE203" s="112"/>
      <c r="QDI203" s="112"/>
      <c r="QDM203" s="112"/>
      <c r="QDQ203" s="112"/>
      <c r="QDU203" s="112"/>
      <c r="QDY203" s="112"/>
      <c r="QEC203" s="112"/>
      <c r="QEG203" s="112"/>
      <c r="QEK203" s="112"/>
      <c r="QEO203" s="112"/>
      <c r="QES203" s="112"/>
      <c r="QEW203" s="112"/>
      <c r="QFA203" s="112"/>
      <c r="QFE203" s="112"/>
      <c r="QFI203" s="112"/>
      <c r="QFM203" s="112"/>
      <c r="QFQ203" s="112"/>
      <c r="QFU203" s="112"/>
      <c r="QFY203" s="112"/>
      <c r="QGC203" s="112"/>
      <c r="QGG203" s="112"/>
      <c r="QGK203" s="112"/>
      <c r="QGO203" s="112"/>
      <c r="QGS203" s="112"/>
      <c r="QGW203" s="112"/>
      <c r="QHA203" s="112"/>
      <c r="QHE203" s="112"/>
      <c r="QHI203" s="112"/>
      <c r="QHM203" s="112"/>
      <c r="QHQ203" s="112"/>
      <c r="QHU203" s="112"/>
      <c r="QHY203" s="112"/>
      <c r="QIC203" s="112"/>
      <c r="QIG203" s="112"/>
      <c r="QIK203" s="112"/>
      <c r="QIO203" s="112"/>
      <c r="QIS203" s="112"/>
      <c r="QIW203" s="112"/>
      <c r="QJA203" s="112"/>
      <c r="QJE203" s="112"/>
      <c r="QJI203" s="112"/>
      <c r="QJM203" s="112"/>
      <c r="QJQ203" s="112"/>
      <c r="QJU203" s="112"/>
      <c r="QJY203" s="112"/>
      <c r="QKC203" s="112"/>
      <c r="QKG203" s="112"/>
      <c r="QKK203" s="112"/>
      <c r="QKO203" s="112"/>
      <c r="QKS203" s="112"/>
      <c r="QKW203" s="112"/>
      <c r="QLA203" s="112"/>
      <c r="QLE203" s="112"/>
      <c r="QLI203" s="112"/>
      <c r="QLM203" s="112"/>
      <c r="QLQ203" s="112"/>
      <c r="QLU203" s="112"/>
      <c r="QLY203" s="112"/>
      <c r="QMC203" s="112"/>
      <c r="QMG203" s="112"/>
      <c r="QMK203" s="112"/>
      <c r="QMO203" s="112"/>
      <c r="QMS203" s="112"/>
      <c r="QMW203" s="112"/>
      <c r="QNA203" s="112"/>
      <c r="QNE203" s="112"/>
      <c r="QNI203" s="112"/>
      <c r="QNM203" s="112"/>
      <c r="QNQ203" s="112"/>
      <c r="QNU203" s="112"/>
      <c r="QNY203" s="112"/>
      <c r="QOC203" s="112"/>
      <c r="QOG203" s="112"/>
      <c r="QOK203" s="112"/>
      <c r="QOO203" s="112"/>
      <c r="QOS203" s="112"/>
      <c r="QOW203" s="112"/>
      <c r="QPA203" s="112"/>
      <c r="QPE203" s="112"/>
      <c r="QPI203" s="112"/>
      <c r="QPM203" s="112"/>
      <c r="QPQ203" s="112"/>
      <c r="QPU203" s="112"/>
      <c r="QPY203" s="112"/>
      <c r="QQC203" s="112"/>
      <c r="QQG203" s="112"/>
      <c r="QQK203" s="112"/>
      <c r="QQO203" s="112"/>
      <c r="QQS203" s="112"/>
      <c r="QQW203" s="112"/>
      <c r="QRA203" s="112"/>
      <c r="QRE203" s="112"/>
      <c r="QRI203" s="112"/>
      <c r="QRM203" s="112"/>
      <c r="QRQ203" s="112"/>
      <c r="QRU203" s="112"/>
      <c r="QRY203" s="112"/>
      <c r="QSC203" s="112"/>
      <c r="QSG203" s="112"/>
      <c r="QSK203" s="112"/>
      <c r="QSO203" s="112"/>
      <c r="QSS203" s="112"/>
      <c r="QSW203" s="112"/>
      <c r="QTA203" s="112"/>
      <c r="QTE203" s="112"/>
      <c r="QTI203" s="112"/>
      <c r="QTM203" s="112"/>
      <c r="QTQ203" s="112"/>
      <c r="QTU203" s="112"/>
      <c r="QTY203" s="112"/>
      <c r="QUC203" s="112"/>
      <c r="QUG203" s="112"/>
      <c r="QUK203" s="112"/>
      <c r="QUO203" s="112"/>
      <c r="QUS203" s="112"/>
      <c r="QUW203" s="112"/>
      <c r="QVA203" s="112"/>
      <c r="QVE203" s="112"/>
      <c r="QVI203" s="112"/>
      <c r="QVM203" s="112"/>
      <c r="QVQ203" s="112"/>
      <c r="QVU203" s="112"/>
      <c r="QVY203" s="112"/>
      <c r="QWC203" s="112"/>
      <c r="QWG203" s="112"/>
      <c r="QWK203" s="112"/>
      <c r="QWO203" s="112"/>
      <c r="QWS203" s="112"/>
      <c r="QWW203" s="112"/>
      <c r="QXA203" s="112"/>
      <c r="QXE203" s="112"/>
      <c r="QXI203" s="112"/>
      <c r="QXM203" s="112"/>
      <c r="QXQ203" s="112"/>
      <c r="QXU203" s="112"/>
      <c r="QXY203" s="112"/>
      <c r="QYC203" s="112"/>
      <c r="QYG203" s="112"/>
      <c r="QYK203" s="112"/>
      <c r="QYO203" s="112"/>
      <c r="QYS203" s="112"/>
      <c r="QYW203" s="112"/>
      <c r="QZA203" s="112"/>
      <c r="QZE203" s="112"/>
      <c r="QZI203" s="112"/>
      <c r="QZM203" s="112"/>
      <c r="QZQ203" s="112"/>
      <c r="QZU203" s="112"/>
      <c r="QZY203" s="112"/>
      <c r="RAC203" s="112"/>
      <c r="RAG203" s="112"/>
      <c r="RAK203" s="112"/>
      <c r="RAO203" s="112"/>
      <c r="RAS203" s="112"/>
      <c r="RAW203" s="112"/>
      <c r="RBA203" s="112"/>
      <c r="RBE203" s="112"/>
      <c r="RBI203" s="112"/>
      <c r="RBM203" s="112"/>
      <c r="RBQ203" s="112"/>
      <c r="RBU203" s="112"/>
      <c r="RBY203" s="112"/>
      <c r="RCC203" s="112"/>
      <c r="RCG203" s="112"/>
      <c r="RCK203" s="112"/>
      <c r="RCO203" s="112"/>
      <c r="RCS203" s="112"/>
      <c r="RCW203" s="112"/>
      <c r="RDA203" s="112"/>
      <c r="RDE203" s="112"/>
      <c r="RDI203" s="112"/>
      <c r="RDM203" s="112"/>
      <c r="RDQ203" s="112"/>
      <c r="RDU203" s="112"/>
      <c r="RDY203" s="112"/>
      <c r="REC203" s="112"/>
      <c r="REG203" s="112"/>
      <c r="REK203" s="112"/>
      <c r="REO203" s="112"/>
      <c r="RES203" s="112"/>
      <c r="REW203" s="112"/>
      <c r="RFA203" s="112"/>
      <c r="RFE203" s="112"/>
      <c r="RFI203" s="112"/>
      <c r="RFM203" s="112"/>
      <c r="RFQ203" s="112"/>
      <c r="RFU203" s="112"/>
      <c r="RFY203" s="112"/>
      <c r="RGC203" s="112"/>
      <c r="RGG203" s="112"/>
      <c r="RGK203" s="112"/>
      <c r="RGO203" s="112"/>
      <c r="RGS203" s="112"/>
      <c r="RGW203" s="112"/>
      <c r="RHA203" s="112"/>
      <c r="RHE203" s="112"/>
      <c r="RHI203" s="112"/>
      <c r="RHM203" s="112"/>
      <c r="RHQ203" s="112"/>
      <c r="RHU203" s="112"/>
      <c r="RHY203" s="112"/>
      <c r="RIC203" s="112"/>
      <c r="RIG203" s="112"/>
      <c r="RIK203" s="112"/>
      <c r="RIO203" s="112"/>
      <c r="RIS203" s="112"/>
      <c r="RIW203" s="112"/>
      <c r="RJA203" s="112"/>
      <c r="RJE203" s="112"/>
      <c r="RJI203" s="112"/>
      <c r="RJM203" s="112"/>
      <c r="RJQ203" s="112"/>
      <c r="RJU203" s="112"/>
      <c r="RJY203" s="112"/>
      <c r="RKC203" s="112"/>
      <c r="RKG203" s="112"/>
      <c r="RKK203" s="112"/>
      <c r="RKO203" s="112"/>
      <c r="RKS203" s="112"/>
      <c r="RKW203" s="112"/>
      <c r="RLA203" s="112"/>
      <c r="RLE203" s="112"/>
      <c r="RLI203" s="112"/>
      <c r="RLM203" s="112"/>
      <c r="RLQ203" s="112"/>
      <c r="RLU203" s="112"/>
      <c r="RLY203" s="112"/>
      <c r="RMC203" s="112"/>
      <c r="RMG203" s="112"/>
      <c r="RMK203" s="112"/>
      <c r="RMO203" s="112"/>
      <c r="RMS203" s="112"/>
      <c r="RMW203" s="112"/>
      <c r="RNA203" s="112"/>
      <c r="RNE203" s="112"/>
      <c r="RNI203" s="112"/>
      <c r="RNM203" s="112"/>
      <c r="RNQ203" s="112"/>
      <c r="RNU203" s="112"/>
      <c r="RNY203" s="112"/>
      <c r="ROC203" s="112"/>
      <c r="ROG203" s="112"/>
      <c r="ROK203" s="112"/>
      <c r="ROO203" s="112"/>
      <c r="ROS203" s="112"/>
      <c r="ROW203" s="112"/>
      <c r="RPA203" s="112"/>
      <c r="RPE203" s="112"/>
      <c r="RPI203" s="112"/>
      <c r="RPM203" s="112"/>
      <c r="RPQ203" s="112"/>
      <c r="RPU203" s="112"/>
      <c r="RPY203" s="112"/>
      <c r="RQC203" s="112"/>
      <c r="RQG203" s="112"/>
      <c r="RQK203" s="112"/>
      <c r="RQO203" s="112"/>
      <c r="RQS203" s="112"/>
      <c r="RQW203" s="112"/>
      <c r="RRA203" s="112"/>
      <c r="RRE203" s="112"/>
      <c r="RRI203" s="112"/>
      <c r="RRM203" s="112"/>
      <c r="RRQ203" s="112"/>
      <c r="RRU203" s="112"/>
      <c r="RRY203" s="112"/>
      <c r="RSC203" s="112"/>
      <c r="RSG203" s="112"/>
      <c r="RSK203" s="112"/>
      <c r="RSO203" s="112"/>
      <c r="RSS203" s="112"/>
      <c r="RSW203" s="112"/>
      <c r="RTA203" s="112"/>
      <c r="RTE203" s="112"/>
      <c r="RTI203" s="112"/>
      <c r="RTM203" s="112"/>
      <c r="RTQ203" s="112"/>
      <c r="RTU203" s="112"/>
      <c r="RTY203" s="112"/>
      <c r="RUC203" s="112"/>
      <c r="RUG203" s="112"/>
      <c r="RUK203" s="112"/>
      <c r="RUO203" s="112"/>
      <c r="RUS203" s="112"/>
      <c r="RUW203" s="112"/>
      <c r="RVA203" s="112"/>
      <c r="RVE203" s="112"/>
      <c r="RVI203" s="112"/>
      <c r="RVM203" s="112"/>
      <c r="RVQ203" s="112"/>
      <c r="RVU203" s="112"/>
      <c r="RVY203" s="112"/>
      <c r="RWC203" s="112"/>
      <c r="RWG203" s="112"/>
      <c r="RWK203" s="112"/>
      <c r="RWO203" s="112"/>
      <c r="RWS203" s="112"/>
      <c r="RWW203" s="112"/>
      <c r="RXA203" s="112"/>
      <c r="RXE203" s="112"/>
      <c r="RXI203" s="112"/>
      <c r="RXM203" s="112"/>
      <c r="RXQ203" s="112"/>
      <c r="RXU203" s="112"/>
      <c r="RXY203" s="112"/>
      <c r="RYC203" s="112"/>
      <c r="RYG203" s="112"/>
      <c r="RYK203" s="112"/>
      <c r="RYO203" s="112"/>
      <c r="RYS203" s="112"/>
      <c r="RYW203" s="112"/>
      <c r="RZA203" s="112"/>
      <c r="RZE203" s="112"/>
      <c r="RZI203" s="112"/>
      <c r="RZM203" s="112"/>
      <c r="RZQ203" s="112"/>
      <c r="RZU203" s="112"/>
      <c r="RZY203" s="112"/>
      <c r="SAC203" s="112"/>
      <c r="SAG203" s="112"/>
      <c r="SAK203" s="112"/>
      <c r="SAO203" s="112"/>
      <c r="SAS203" s="112"/>
      <c r="SAW203" s="112"/>
      <c r="SBA203" s="112"/>
      <c r="SBE203" s="112"/>
      <c r="SBI203" s="112"/>
      <c r="SBM203" s="112"/>
      <c r="SBQ203" s="112"/>
      <c r="SBU203" s="112"/>
      <c r="SBY203" s="112"/>
      <c r="SCC203" s="112"/>
      <c r="SCG203" s="112"/>
      <c r="SCK203" s="112"/>
      <c r="SCO203" s="112"/>
      <c r="SCS203" s="112"/>
      <c r="SCW203" s="112"/>
      <c r="SDA203" s="112"/>
      <c r="SDE203" s="112"/>
      <c r="SDI203" s="112"/>
      <c r="SDM203" s="112"/>
      <c r="SDQ203" s="112"/>
      <c r="SDU203" s="112"/>
      <c r="SDY203" s="112"/>
      <c r="SEC203" s="112"/>
      <c r="SEG203" s="112"/>
      <c r="SEK203" s="112"/>
      <c r="SEO203" s="112"/>
      <c r="SES203" s="112"/>
      <c r="SEW203" s="112"/>
      <c r="SFA203" s="112"/>
      <c r="SFE203" s="112"/>
      <c r="SFI203" s="112"/>
      <c r="SFM203" s="112"/>
      <c r="SFQ203" s="112"/>
      <c r="SFU203" s="112"/>
      <c r="SFY203" s="112"/>
      <c r="SGC203" s="112"/>
      <c r="SGG203" s="112"/>
      <c r="SGK203" s="112"/>
      <c r="SGO203" s="112"/>
      <c r="SGS203" s="112"/>
      <c r="SGW203" s="112"/>
      <c r="SHA203" s="112"/>
      <c r="SHE203" s="112"/>
      <c r="SHI203" s="112"/>
      <c r="SHM203" s="112"/>
      <c r="SHQ203" s="112"/>
      <c r="SHU203" s="112"/>
      <c r="SHY203" s="112"/>
      <c r="SIC203" s="112"/>
      <c r="SIG203" s="112"/>
      <c r="SIK203" s="112"/>
      <c r="SIO203" s="112"/>
      <c r="SIS203" s="112"/>
      <c r="SIW203" s="112"/>
      <c r="SJA203" s="112"/>
      <c r="SJE203" s="112"/>
      <c r="SJI203" s="112"/>
      <c r="SJM203" s="112"/>
      <c r="SJQ203" s="112"/>
      <c r="SJU203" s="112"/>
      <c r="SJY203" s="112"/>
      <c r="SKC203" s="112"/>
      <c r="SKG203" s="112"/>
      <c r="SKK203" s="112"/>
      <c r="SKO203" s="112"/>
      <c r="SKS203" s="112"/>
      <c r="SKW203" s="112"/>
      <c r="SLA203" s="112"/>
      <c r="SLE203" s="112"/>
      <c r="SLI203" s="112"/>
      <c r="SLM203" s="112"/>
      <c r="SLQ203" s="112"/>
      <c r="SLU203" s="112"/>
      <c r="SLY203" s="112"/>
      <c r="SMC203" s="112"/>
      <c r="SMG203" s="112"/>
      <c r="SMK203" s="112"/>
      <c r="SMO203" s="112"/>
      <c r="SMS203" s="112"/>
      <c r="SMW203" s="112"/>
      <c r="SNA203" s="112"/>
      <c r="SNE203" s="112"/>
      <c r="SNI203" s="112"/>
      <c r="SNM203" s="112"/>
      <c r="SNQ203" s="112"/>
      <c r="SNU203" s="112"/>
      <c r="SNY203" s="112"/>
      <c r="SOC203" s="112"/>
      <c r="SOG203" s="112"/>
      <c r="SOK203" s="112"/>
      <c r="SOO203" s="112"/>
      <c r="SOS203" s="112"/>
      <c r="SOW203" s="112"/>
      <c r="SPA203" s="112"/>
      <c r="SPE203" s="112"/>
      <c r="SPI203" s="112"/>
      <c r="SPM203" s="112"/>
      <c r="SPQ203" s="112"/>
      <c r="SPU203" s="112"/>
      <c r="SPY203" s="112"/>
      <c r="SQC203" s="112"/>
      <c r="SQG203" s="112"/>
      <c r="SQK203" s="112"/>
      <c r="SQO203" s="112"/>
      <c r="SQS203" s="112"/>
      <c r="SQW203" s="112"/>
      <c r="SRA203" s="112"/>
      <c r="SRE203" s="112"/>
      <c r="SRI203" s="112"/>
      <c r="SRM203" s="112"/>
      <c r="SRQ203" s="112"/>
      <c r="SRU203" s="112"/>
      <c r="SRY203" s="112"/>
      <c r="SSC203" s="112"/>
      <c r="SSG203" s="112"/>
      <c r="SSK203" s="112"/>
      <c r="SSO203" s="112"/>
      <c r="SSS203" s="112"/>
      <c r="SSW203" s="112"/>
      <c r="STA203" s="112"/>
      <c r="STE203" s="112"/>
      <c r="STI203" s="112"/>
      <c r="STM203" s="112"/>
      <c r="STQ203" s="112"/>
      <c r="STU203" s="112"/>
      <c r="STY203" s="112"/>
      <c r="SUC203" s="112"/>
      <c r="SUG203" s="112"/>
      <c r="SUK203" s="112"/>
      <c r="SUO203" s="112"/>
      <c r="SUS203" s="112"/>
      <c r="SUW203" s="112"/>
      <c r="SVA203" s="112"/>
      <c r="SVE203" s="112"/>
      <c r="SVI203" s="112"/>
      <c r="SVM203" s="112"/>
      <c r="SVQ203" s="112"/>
      <c r="SVU203" s="112"/>
      <c r="SVY203" s="112"/>
      <c r="SWC203" s="112"/>
      <c r="SWG203" s="112"/>
      <c r="SWK203" s="112"/>
      <c r="SWO203" s="112"/>
      <c r="SWS203" s="112"/>
      <c r="SWW203" s="112"/>
      <c r="SXA203" s="112"/>
      <c r="SXE203" s="112"/>
      <c r="SXI203" s="112"/>
      <c r="SXM203" s="112"/>
      <c r="SXQ203" s="112"/>
      <c r="SXU203" s="112"/>
      <c r="SXY203" s="112"/>
      <c r="SYC203" s="112"/>
      <c r="SYG203" s="112"/>
      <c r="SYK203" s="112"/>
      <c r="SYO203" s="112"/>
      <c r="SYS203" s="112"/>
      <c r="SYW203" s="112"/>
      <c r="SZA203" s="112"/>
      <c r="SZE203" s="112"/>
      <c r="SZI203" s="112"/>
      <c r="SZM203" s="112"/>
      <c r="SZQ203" s="112"/>
      <c r="SZU203" s="112"/>
      <c r="SZY203" s="112"/>
      <c r="TAC203" s="112"/>
      <c r="TAG203" s="112"/>
      <c r="TAK203" s="112"/>
      <c r="TAO203" s="112"/>
      <c r="TAS203" s="112"/>
      <c r="TAW203" s="112"/>
      <c r="TBA203" s="112"/>
      <c r="TBE203" s="112"/>
      <c r="TBI203" s="112"/>
      <c r="TBM203" s="112"/>
      <c r="TBQ203" s="112"/>
      <c r="TBU203" s="112"/>
      <c r="TBY203" s="112"/>
      <c r="TCC203" s="112"/>
      <c r="TCG203" s="112"/>
      <c r="TCK203" s="112"/>
      <c r="TCO203" s="112"/>
      <c r="TCS203" s="112"/>
      <c r="TCW203" s="112"/>
      <c r="TDA203" s="112"/>
      <c r="TDE203" s="112"/>
      <c r="TDI203" s="112"/>
      <c r="TDM203" s="112"/>
      <c r="TDQ203" s="112"/>
      <c r="TDU203" s="112"/>
      <c r="TDY203" s="112"/>
      <c r="TEC203" s="112"/>
      <c r="TEG203" s="112"/>
      <c r="TEK203" s="112"/>
      <c r="TEO203" s="112"/>
      <c r="TES203" s="112"/>
      <c r="TEW203" s="112"/>
      <c r="TFA203" s="112"/>
      <c r="TFE203" s="112"/>
      <c r="TFI203" s="112"/>
      <c r="TFM203" s="112"/>
      <c r="TFQ203" s="112"/>
      <c r="TFU203" s="112"/>
      <c r="TFY203" s="112"/>
      <c r="TGC203" s="112"/>
      <c r="TGG203" s="112"/>
      <c r="TGK203" s="112"/>
      <c r="TGO203" s="112"/>
      <c r="TGS203" s="112"/>
      <c r="TGW203" s="112"/>
      <c r="THA203" s="112"/>
      <c r="THE203" s="112"/>
      <c r="THI203" s="112"/>
      <c r="THM203" s="112"/>
      <c r="THQ203" s="112"/>
      <c r="THU203" s="112"/>
      <c r="THY203" s="112"/>
      <c r="TIC203" s="112"/>
      <c r="TIG203" s="112"/>
      <c r="TIK203" s="112"/>
      <c r="TIO203" s="112"/>
      <c r="TIS203" s="112"/>
      <c r="TIW203" s="112"/>
      <c r="TJA203" s="112"/>
      <c r="TJE203" s="112"/>
      <c r="TJI203" s="112"/>
      <c r="TJM203" s="112"/>
      <c r="TJQ203" s="112"/>
      <c r="TJU203" s="112"/>
      <c r="TJY203" s="112"/>
      <c r="TKC203" s="112"/>
      <c r="TKG203" s="112"/>
      <c r="TKK203" s="112"/>
      <c r="TKO203" s="112"/>
      <c r="TKS203" s="112"/>
      <c r="TKW203" s="112"/>
      <c r="TLA203" s="112"/>
      <c r="TLE203" s="112"/>
      <c r="TLI203" s="112"/>
      <c r="TLM203" s="112"/>
      <c r="TLQ203" s="112"/>
      <c r="TLU203" s="112"/>
      <c r="TLY203" s="112"/>
      <c r="TMC203" s="112"/>
      <c r="TMG203" s="112"/>
      <c r="TMK203" s="112"/>
      <c r="TMO203" s="112"/>
      <c r="TMS203" s="112"/>
      <c r="TMW203" s="112"/>
      <c r="TNA203" s="112"/>
      <c r="TNE203" s="112"/>
      <c r="TNI203" s="112"/>
      <c r="TNM203" s="112"/>
      <c r="TNQ203" s="112"/>
      <c r="TNU203" s="112"/>
      <c r="TNY203" s="112"/>
      <c r="TOC203" s="112"/>
      <c r="TOG203" s="112"/>
      <c r="TOK203" s="112"/>
      <c r="TOO203" s="112"/>
      <c r="TOS203" s="112"/>
      <c r="TOW203" s="112"/>
      <c r="TPA203" s="112"/>
      <c r="TPE203" s="112"/>
      <c r="TPI203" s="112"/>
      <c r="TPM203" s="112"/>
      <c r="TPQ203" s="112"/>
      <c r="TPU203" s="112"/>
      <c r="TPY203" s="112"/>
      <c r="TQC203" s="112"/>
      <c r="TQG203" s="112"/>
      <c r="TQK203" s="112"/>
      <c r="TQO203" s="112"/>
      <c r="TQS203" s="112"/>
      <c r="TQW203" s="112"/>
      <c r="TRA203" s="112"/>
      <c r="TRE203" s="112"/>
      <c r="TRI203" s="112"/>
      <c r="TRM203" s="112"/>
      <c r="TRQ203" s="112"/>
      <c r="TRU203" s="112"/>
      <c r="TRY203" s="112"/>
      <c r="TSC203" s="112"/>
      <c r="TSG203" s="112"/>
      <c r="TSK203" s="112"/>
      <c r="TSO203" s="112"/>
      <c r="TSS203" s="112"/>
      <c r="TSW203" s="112"/>
      <c r="TTA203" s="112"/>
      <c r="TTE203" s="112"/>
      <c r="TTI203" s="112"/>
      <c r="TTM203" s="112"/>
      <c r="TTQ203" s="112"/>
      <c r="TTU203" s="112"/>
      <c r="TTY203" s="112"/>
      <c r="TUC203" s="112"/>
      <c r="TUG203" s="112"/>
      <c r="TUK203" s="112"/>
      <c r="TUO203" s="112"/>
      <c r="TUS203" s="112"/>
      <c r="TUW203" s="112"/>
      <c r="TVA203" s="112"/>
      <c r="TVE203" s="112"/>
      <c r="TVI203" s="112"/>
      <c r="TVM203" s="112"/>
      <c r="TVQ203" s="112"/>
      <c r="TVU203" s="112"/>
      <c r="TVY203" s="112"/>
      <c r="TWC203" s="112"/>
      <c r="TWG203" s="112"/>
      <c r="TWK203" s="112"/>
      <c r="TWO203" s="112"/>
      <c r="TWS203" s="112"/>
      <c r="TWW203" s="112"/>
      <c r="TXA203" s="112"/>
      <c r="TXE203" s="112"/>
      <c r="TXI203" s="112"/>
      <c r="TXM203" s="112"/>
      <c r="TXQ203" s="112"/>
      <c r="TXU203" s="112"/>
      <c r="TXY203" s="112"/>
      <c r="TYC203" s="112"/>
      <c r="TYG203" s="112"/>
      <c r="TYK203" s="112"/>
      <c r="TYO203" s="112"/>
      <c r="TYS203" s="112"/>
      <c r="TYW203" s="112"/>
      <c r="TZA203" s="112"/>
      <c r="TZE203" s="112"/>
      <c r="TZI203" s="112"/>
      <c r="TZM203" s="112"/>
      <c r="TZQ203" s="112"/>
      <c r="TZU203" s="112"/>
      <c r="TZY203" s="112"/>
      <c r="UAC203" s="112"/>
      <c r="UAG203" s="112"/>
      <c r="UAK203" s="112"/>
      <c r="UAO203" s="112"/>
      <c r="UAS203" s="112"/>
      <c r="UAW203" s="112"/>
      <c r="UBA203" s="112"/>
      <c r="UBE203" s="112"/>
      <c r="UBI203" s="112"/>
      <c r="UBM203" s="112"/>
      <c r="UBQ203" s="112"/>
      <c r="UBU203" s="112"/>
      <c r="UBY203" s="112"/>
      <c r="UCC203" s="112"/>
      <c r="UCG203" s="112"/>
      <c r="UCK203" s="112"/>
      <c r="UCO203" s="112"/>
      <c r="UCS203" s="112"/>
      <c r="UCW203" s="112"/>
      <c r="UDA203" s="112"/>
      <c r="UDE203" s="112"/>
      <c r="UDI203" s="112"/>
      <c r="UDM203" s="112"/>
      <c r="UDQ203" s="112"/>
      <c r="UDU203" s="112"/>
      <c r="UDY203" s="112"/>
      <c r="UEC203" s="112"/>
      <c r="UEG203" s="112"/>
      <c r="UEK203" s="112"/>
      <c r="UEO203" s="112"/>
      <c r="UES203" s="112"/>
      <c r="UEW203" s="112"/>
      <c r="UFA203" s="112"/>
      <c r="UFE203" s="112"/>
      <c r="UFI203" s="112"/>
      <c r="UFM203" s="112"/>
      <c r="UFQ203" s="112"/>
      <c r="UFU203" s="112"/>
      <c r="UFY203" s="112"/>
      <c r="UGC203" s="112"/>
      <c r="UGG203" s="112"/>
      <c r="UGK203" s="112"/>
      <c r="UGO203" s="112"/>
      <c r="UGS203" s="112"/>
      <c r="UGW203" s="112"/>
      <c r="UHA203" s="112"/>
      <c r="UHE203" s="112"/>
      <c r="UHI203" s="112"/>
      <c r="UHM203" s="112"/>
      <c r="UHQ203" s="112"/>
      <c r="UHU203" s="112"/>
      <c r="UHY203" s="112"/>
      <c r="UIC203" s="112"/>
      <c r="UIG203" s="112"/>
      <c r="UIK203" s="112"/>
      <c r="UIO203" s="112"/>
      <c r="UIS203" s="112"/>
      <c r="UIW203" s="112"/>
      <c r="UJA203" s="112"/>
      <c r="UJE203" s="112"/>
      <c r="UJI203" s="112"/>
      <c r="UJM203" s="112"/>
      <c r="UJQ203" s="112"/>
      <c r="UJU203" s="112"/>
      <c r="UJY203" s="112"/>
      <c r="UKC203" s="112"/>
      <c r="UKG203" s="112"/>
      <c r="UKK203" s="112"/>
      <c r="UKO203" s="112"/>
      <c r="UKS203" s="112"/>
      <c r="UKW203" s="112"/>
      <c r="ULA203" s="112"/>
      <c r="ULE203" s="112"/>
      <c r="ULI203" s="112"/>
      <c r="ULM203" s="112"/>
      <c r="ULQ203" s="112"/>
      <c r="ULU203" s="112"/>
      <c r="ULY203" s="112"/>
      <c r="UMC203" s="112"/>
      <c r="UMG203" s="112"/>
      <c r="UMK203" s="112"/>
      <c r="UMO203" s="112"/>
      <c r="UMS203" s="112"/>
      <c r="UMW203" s="112"/>
      <c r="UNA203" s="112"/>
      <c r="UNE203" s="112"/>
      <c r="UNI203" s="112"/>
      <c r="UNM203" s="112"/>
      <c r="UNQ203" s="112"/>
      <c r="UNU203" s="112"/>
      <c r="UNY203" s="112"/>
      <c r="UOC203" s="112"/>
      <c r="UOG203" s="112"/>
      <c r="UOK203" s="112"/>
      <c r="UOO203" s="112"/>
      <c r="UOS203" s="112"/>
      <c r="UOW203" s="112"/>
      <c r="UPA203" s="112"/>
      <c r="UPE203" s="112"/>
      <c r="UPI203" s="112"/>
      <c r="UPM203" s="112"/>
      <c r="UPQ203" s="112"/>
      <c r="UPU203" s="112"/>
      <c r="UPY203" s="112"/>
      <c r="UQC203" s="112"/>
      <c r="UQG203" s="112"/>
      <c r="UQK203" s="112"/>
      <c r="UQO203" s="112"/>
      <c r="UQS203" s="112"/>
      <c r="UQW203" s="112"/>
      <c r="URA203" s="112"/>
      <c r="URE203" s="112"/>
      <c r="URI203" s="112"/>
      <c r="URM203" s="112"/>
      <c r="URQ203" s="112"/>
      <c r="URU203" s="112"/>
      <c r="URY203" s="112"/>
      <c r="USC203" s="112"/>
      <c r="USG203" s="112"/>
      <c r="USK203" s="112"/>
      <c r="USO203" s="112"/>
      <c r="USS203" s="112"/>
      <c r="USW203" s="112"/>
      <c r="UTA203" s="112"/>
      <c r="UTE203" s="112"/>
      <c r="UTI203" s="112"/>
      <c r="UTM203" s="112"/>
      <c r="UTQ203" s="112"/>
      <c r="UTU203" s="112"/>
      <c r="UTY203" s="112"/>
      <c r="UUC203" s="112"/>
      <c r="UUG203" s="112"/>
      <c r="UUK203" s="112"/>
      <c r="UUO203" s="112"/>
      <c r="UUS203" s="112"/>
      <c r="UUW203" s="112"/>
      <c r="UVA203" s="112"/>
      <c r="UVE203" s="112"/>
      <c r="UVI203" s="112"/>
      <c r="UVM203" s="112"/>
      <c r="UVQ203" s="112"/>
      <c r="UVU203" s="112"/>
      <c r="UVY203" s="112"/>
      <c r="UWC203" s="112"/>
      <c r="UWG203" s="112"/>
      <c r="UWK203" s="112"/>
      <c r="UWO203" s="112"/>
      <c r="UWS203" s="112"/>
      <c r="UWW203" s="112"/>
      <c r="UXA203" s="112"/>
      <c r="UXE203" s="112"/>
      <c r="UXI203" s="112"/>
      <c r="UXM203" s="112"/>
      <c r="UXQ203" s="112"/>
      <c r="UXU203" s="112"/>
      <c r="UXY203" s="112"/>
      <c r="UYC203" s="112"/>
      <c r="UYG203" s="112"/>
      <c r="UYK203" s="112"/>
      <c r="UYO203" s="112"/>
      <c r="UYS203" s="112"/>
      <c r="UYW203" s="112"/>
      <c r="UZA203" s="112"/>
      <c r="UZE203" s="112"/>
      <c r="UZI203" s="112"/>
      <c r="UZM203" s="112"/>
      <c r="UZQ203" s="112"/>
      <c r="UZU203" s="112"/>
      <c r="UZY203" s="112"/>
      <c r="VAC203" s="112"/>
      <c r="VAG203" s="112"/>
      <c r="VAK203" s="112"/>
      <c r="VAO203" s="112"/>
      <c r="VAS203" s="112"/>
      <c r="VAW203" s="112"/>
      <c r="VBA203" s="112"/>
      <c r="VBE203" s="112"/>
      <c r="VBI203" s="112"/>
      <c r="VBM203" s="112"/>
      <c r="VBQ203" s="112"/>
      <c r="VBU203" s="112"/>
      <c r="VBY203" s="112"/>
      <c r="VCC203" s="112"/>
      <c r="VCG203" s="112"/>
      <c r="VCK203" s="112"/>
      <c r="VCO203" s="112"/>
      <c r="VCS203" s="112"/>
      <c r="VCW203" s="112"/>
      <c r="VDA203" s="112"/>
      <c r="VDE203" s="112"/>
      <c r="VDI203" s="112"/>
      <c r="VDM203" s="112"/>
      <c r="VDQ203" s="112"/>
      <c r="VDU203" s="112"/>
      <c r="VDY203" s="112"/>
      <c r="VEC203" s="112"/>
      <c r="VEG203" s="112"/>
      <c r="VEK203" s="112"/>
      <c r="VEO203" s="112"/>
      <c r="VES203" s="112"/>
      <c r="VEW203" s="112"/>
      <c r="VFA203" s="112"/>
      <c r="VFE203" s="112"/>
      <c r="VFI203" s="112"/>
      <c r="VFM203" s="112"/>
      <c r="VFQ203" s="112"/>
      <c r="VFU203" s="112"/>
      <c r="VFY203" s="112"/>
      <c r="VGC203" s="112"/>
      <c r="VGG203" s="112"/>
      <c r="VGK203" s="112"/>
      <c r="VGO203" s="112"/>
      <c r="VGS203" s="112"/>
      <c r="VGW203" s="112"/>
      <c r="VHA203" s="112"/>
      <c r="VHE203" s="112"/>
      <c r="VHI203" s="112"/>
      <c r="VHM203" s="112"/>
      <c r="VHQ203" s="112"/>
      <c r="VHU203" s="112"/>
      <c r="VHY203" s="112"/>
      <c r="VIC203" s="112"/>
      <c r="VIG203" s="112"/>
      <c r="VIK203" s="112"/>
      <c r="VIO203" s="112"/>
      <c r="VIS203" s="112"/>
      <c r="VIW203" s="112"/>
      <c r="VJA203" s="112"/>
      <c r="VJE203" s="112"/>
      <c r="VJI203" s="112"/>
      <c r="VJM203" s="112"/>
      <c r="VJQ203" s="112"/>
      <c r="VJU203" s="112"/>
      <c r="VJY203" s="112"/>
      <c r="VKC203" s="112"/>
      <c r="VKG203" s="112"/>
      <c r="VKK203" s="112"/>
      <c r="VKO203" s="112"/>
      <c r="VKS203" s="112"/>
      <c r="VKW203" s="112"/>
      <c r="VLA203" s="112"/>
      <c r="VLE203" s="112"/>
      <c r="VLI203" s="112"/>
      <c r="VLM203" s="112"/>
      <c r="VLQ203" s="112"/>
      <c r="VLU203" s="112"/>
      <c r="VLY203" s="112"/>
      <c r="VMC203" s="112"/>
      <c r="VMG203" s="112"/>
      <c r="VMK203" s="112"/>
      <c r="VMO203" s="112"/>
      <c r="VMS203" s="112"/>
      <c r="VMW203" s="112"/>
      <c r="VNA203" s="112"/>
      <c r="VNE203" s="112"/>
      <c r="VNI203" s="112"/>
      <c r="VNM203" s="112"/>
      <c r="VNQ203" s="112"/>
      <c r="VNU203" s="112"/>
      <c r="VNY203" s="112"/>
      <c r="VOC203" s="112"/>
      <c r="VOG203" s="112"/>
      <c r="VOK203" s="112"/>
      <c r="VOO203" s="112"/>
      <c r="VOS203" s="112"/>
      <c r="VOW203" s="112"/>
      <c r="VPA203" s="112"/>
      <c r="VPE203" s="112"/>
      <c r="VPI203" s="112"/>
      <c r="VPM203" s="112"/>
      <c r="VPQ203" s="112"/>
      <c r="VPU203" s="112"/>
      <c r="VPY203" s="112"/>
      <c r="VQC203" s="112"/>
      <c r="VQG203" s="112"/>
      <c r="VQK203" s="112"/>
      <c r="VQO203" s="112"/>
      <c r="VQS203" s="112"/>
      <c r="VQW203" s="112"/>
      <c r="VRA203" s="112"/>
      <c r="VRE203" s="112"/>
      <c r="VRI203" s="112"/>
      <c r="VRM203" s="112"/>
      <c r="VRQ203" s="112"/>
      <c r="VRU203" s="112"/>
      <c r="VRY203" s="112"/>
      <c r="VSC203" s="112"/>
      <c r="VSG203" s="112"/>
      <c r="VSK203" s="112"/>
      <c r="VSO203" s="112"/>
      <c r="VSS203" s="112"/>
      <c r="VSW203" s="112"/>
      <c r="VTA203" s="112"/>
      <c r="VTE203" s="112"/>
      <c r="VTI203" s="112"/>
      <c r="VTM203" s="112"/>
      <c r="VTQ203" s="112"/>
      <c r="VTU203" s="112"/>
      <c r="VTY203" s="112"/>
      <c r="VUC203" s="112"/>
      <c r="VUG203" s="112"/>
      <c r="VUK203" s="112"/>
      <c r="VUO203" s="112"/>
      <c r="VUS203" s="112"/>
      <c r="VUW203" s="112"/>
      <c r="VVA203" s="112"/>
      <c r="VVE203" s="112"/>
      <c r="VVI203" s="112"/>
      <c r="VVM203" s="112"/>
      <c r="VVQ203" s="112"/>
      <c r="VVU203" s="112"/>
      <c r="VVY203" s="112"/>
      <c r="VWC203" s="112"/>
      <c r="VWG203" s="112"/>
      <c r="VWK203" s="112"/>
      <c r="VWO203" s="112"/>
      <c r="VWS203" s="112"/>
      <c r="VWW203" s="112"/>
      <c r="VXA203" s="112"/>
      <c r="VXE203" s="112"/>
      <c r="VXI203" s="112"/>
      <c r="VXM203" s="112"/>
      <c r="VXQ203" s="112"/>
      <c r="VXU203" s="112"/>
      <c r="VXY203" s="112"/>
      <c r="VYC203" s="112"/>
      <c r="VYG203" s="112"/>
      <c r="VYK203" s="112"/>
      <c r="VYO203" s="112"/>
      <c r="VYS203" s="112"/>
      <c r="VYW203" s="112"/>
      <c r="VZA203" s="112"/>
      <c r="VZE203" s="112"/>
      <c r="VZI203" s="112"/>
      <c r="VZM203" s="112"/>
      <c r="VZQ203" s="112"/>
      <c r="VZU203" s="112"/>
      <c r="VZY203" s="112"/>
      <c r="WAC203" s="112"/>
      <c r="WAG203" s="112"/>
      <c r="WAK203" s="112"/>
      <c r="WAO203" s="112"/>
      <c r="WAS203" s="112"/>
      <c r="WAW203" s="112"/>
      <c r="WBA203" s="112"/>
      <c r="WBE203" s="112"/>
      <c r="WBI203" s="112"/>
      <c r="WBM203" s="112"/>
      <c r="WBQ203" s="112"/>
      <c r="WBU203" s="112"/>
      <c r="WBY203" s="112"/>
      <c r="WCC203" s="112"/>
      <c r="WCG203" s="112"/>
      <c r="WCK203" s="112"/>
      <c r="WCO203" s="112"/>
      <c r="WCS203" s="112"/>
      <c r="WCW203" s="112"/>
      <c r="WDA203" s="112"/>
      <c r="WDE203" s="112"/>
      <c r="WDI203" s="112"/>
      <c r="WDM203" s="112"/>
      <c r="WDQ203" s="112"/>
      <c r="WDU203" s="112"/>
      <c r="WDY203" s="112"/>
      <c r="WEC203" s="112"/>
      <c r="WEG203" s="112"/>
      <c r="WEK203" s="112"/>
      <c r="WEO203" s="112"/>
      <c r="WES203" s="112"/>
      <c r="WEW203" s="112"/>
      <c r="WFA203" s="112"/>
      <c r="WFE203" s="112"/>
      <c r="WFI203" s="112"/>
      <c r="WFM203" s="112"/>
      <c r="WFQ203" s="112"/>
      <c r="WFU203" s="112"/>
      <c r="WFY203" s="112"/>
      <c r="WGC203" s="112"/>
      <c r="WGG203" s="112"/>
      <c r="WGK203" s="112"/>
      <c r="WGO203" s="112"/>
      <c r="WGS203" s="112"/>
      <c r="WGW203" s="112"/>
      <c r="WHA203" s="112"/>
      <c r="WHE203" s="112"/>
      <c r="WHI203" s="112"/>
      <c r="WHM203" s="112"/>
      <c r="WHQ203" s="112"/>
      <c r="WHU203" s="112"/>
      <c r="WHY203" s="112"/>
      <c r="WIC203" s="112"/>
      <c r="WIG203" s="112"/>
      <c r="WIK203" s="112"/>
      <c r="WIO203" s="112"/>
      <c r="WIS203" s="112"/>
      <c r="WIW203" s="112"/>
      <c r="WJA203" s="112"/>
      <c r="WJE203" s="112"/>
      <c r="WJI203" s="112"/>
      <c r="WJM203" s="112"/>
      <c r="WJQ203" s="112"/>
      <c r="WJU203" s="112"/>
      <c r="WJY203" s="112"/>
      <c r="WKC203" s="112"/>
      <c r="WKG203" s="112"/>
      <c r="WKK203" s="112"/>
      <c r="WKO203" s="112"/>
      <c r="WKS203" s="112"/>
      <c r="WKW203" s="112"/>
      <c r="WLA203" s="112"/>
      <c r="WLE203" s="112"/>
      <c r="WLI203" s="112"/>
      <c r="WLM203" s="112"/>
      <c r="WLQ203" s="112"/>
      <c r="WLU203" s="112"/>
      <c r="WLY203" s="112"/>
      <c r="WMC203" s="112"/>
      <c r="WMG203" s="112"/>
      <c r="WMK203" s="112"/>
      <c r="WMO203" s="112"/>
      <c r="WMS203" s="112"/>
      <c r="WMW203" s="112"/>
      <c r="WNA203" s="112"/>
      <c r="WNE203" s="112"/>
      <c r="WNI203" s="112"/>
      <c r="WNM203" s="112"/>
      <c r="WNQ203" s="112"/>
      <c r="WNU203" s="112"/>
      <c r="WNY203" s="112"/>
      <c r="WOC203" s="112"/>
      <c r="WOG203" s="112"/>
      <c r="WOK203" s="112"/>
      <c r="WOO203" s="112"/>
      <c r="WOS203" s="112"/>
      <c r="WOW203" s="112"/>
      <c r="WPA203" s="112"/>
      <c r="WPE203" s="112"/>
      <c r="WPI203" s="112"/>
      <c r="WPM203" s="112"/>
      <c r="WPQ203" s="112"/>
      <c r="WPU203" s="112"/>
      <c r="WPY203" s="112"/>
      <c r="WQC203" s="112"/>
      <c r="WQG203" s="112"/>
      <c r="WQK203" s="112"/>
      <c r="WQO203" s="112"/>
      <c r="WQS203" s="112"/>
      <c r="WQW203" s="112"/>
      <c r="WRA203" s="112"/>
      <c r="WRE203" s="112"/>
      <c r="WRI203" s="112"/>
      <c r="WRM203" s="112"/>
      <c r="WRQ203" s="112"/>
      <c r="WRU203" s="112"/>
      <c r="WRY203" s="112"/>
      <c r="WSC203" s="112"/>
      <c r="WSG203" s="112"/>
      <c r="WSK203" s="112"/>
      <c r="WSO203" s="112"/>
      <c r="WSS203" s="112"/>
      <c r="WSW203" s="112"/>
      <c r="WTA203" s="112"/>
      <c r="WTE203" s="112"/>
      <c r="WTI203" s="112"/>
      <c r="WTM203" s="112"/>
      <c r="WTQ203" s="112"/>
      <c r="WTU203" s="112"/>
      <c r="WTY203" s="112"/>
      <c r="WUC203" s="112"/>
      <c r="WUG203" s="112"/>
      <c r="WUK203" s="112"/>
      <c r="WUO203" s="112"/>
      <c r="WUS203" s="112"/>
      <c r="WUW203" s="112"/>
      <c r="WVA203" s="112"/>
      <c r="WVE203" s="112"/>
      <c r="WVI203" s="112"/>
      <c r="WVM203" s="112"/>
      <c r="WVQ203" s="112"/>
      <c r="WVU203" s="112"/>
      <c r="WVY203" s="112"/>
      <c r="WWC203" s="112"/>
      <c r="WWG203" s="112"/>
      <c r="WWK203" s="112"/>
      <c r="WWO203" s="112"/>
      <c r="WWS203" s="112"/>
      <c r="WWW203" s="112"/>
      <c r="WXA203" s="112"/>
      <c r="WXE203" s="112"/>
      <c r="WXI203" s="112"/>
      <c r="WXM203" s="112"/>
      <c r="WXQ203" s="112"/>
      <c r="WXU203" s="112"/>
      <c r="WXY203" s="112"/>
      <c r="WYC203" s="112"/>
      <c r="WYG203" s="112"/>
      <c r="WYK203" s="112"/>
      <c r="WYO203" s="112"/>
      <c r="WYS203" s="112"/>
      <c r="WYW203" s="112"/>
      <c r="WZA203" s="112"/>
      <c r="WZE203" s="112"/>
      <c r="WZI203" s="112"/>
      <c r="WZM203" s="112"/>
      <c r="WZQ203" s="112"/>
      <c r="WZU203" s="112"/>
      <c r="WZY203" s="112"/>
      <c r="XAC203" s="112"/>
      <c r="XAG203" s="112"/>
      <c r="XAK203" s="112"/>
      <c r="XAO203" s="112"/>
      <c r="XAS203" s="112"/>
      <c r="XAW203" s="112"/>
      <c r="XBA203" s="112"/>
      <c r="XBE203" s="112"/>
      <c r="XBI203" s="112"/>
      <c r="XBM203" s="112"/>
      <c r="XBQ203" s="112"/>
      <c r="XBU203" s="112"/>
      <c r="XBY203" s="112"/>
      <c r="XCC203" s="112"/>
      <c r="XCG203" s="112"/>
      <c r="XCK203" s="112"/>
      <c r="XCO203" s="112"/>
      <c r="XCS203" s="112"/>
      <c r="XCW203" s="112"/>
      <c r="XDA203" s="112"/>
      <c r="XDE203" s="112"/>
      <c r="XDI203" s="112"/>
      <c r="XDM203" s="112"/>
      <c r="XDQ203" s="112"/>
      <c r="XDU203" s="112"/>
      <c r="XDY203" s="112"/>
      <c r="XEC203" s="112"/>
      <c r="XEG203" s="112"/>
      <c r="XEK203" s="112"/>
      <c r="XEO203" s="112"/>
      <c r="XES203" s="112"/>
      <c r="XEW203" s="112"/>
      <c r="XFA203" s="112"/>
    </row>
    <row r="204" spans="1:1021 1025:2045 2049:3069 3073:4093 4097:5117 5121:6141 6145:7165 7169:8189 8193:9213 9217:10237 10241:11261 11265:12285 12289:13309 13313:14333 14337:15357 15361:16381">
      <c r="C204" s="112" t="s">
        <v>324</v>
      </c>
      <c r="D204" s="154">
        <v>65353263</v>
      </c>
      <c r="E204" s="154">
        <v>45000000</v>
      </c>
      <c r="F204" s="154">
        <v>44999999.359999999</v>
      </c>
    </row>
    <row r="205" spans="1:1021 1025:2045 2049:3069 3073:4093 4097:5117 5121:6141 6145:7165 7169:8189 8193:9213 9217:10237 10241:11261 11265:12285 12289:13309 13313:14333 14337:15357 15361:16381">
      <c r="C205" s="60" t="s">
        <v>521</v>
      </c>
      <c r="D205" s="154">
        <v>65353263</v>
      </c>
      <c r="E205" s="154">
        <v>45000000</v>
      </c>
      <c r="F205" s="154">
        <v>44999999.359999999</v>
      </c>
    </row>
    <row r="206" spans="1:1021 1025:2045 2049:3069 3073:4093 4097:5117 5121:6141 6145:7165 7169:8189 8193:9213 9217:10237 10241:11261 11265:12285 12289:13309 13313:14333 14337:15357 15361:16381">
      <c r="C206" s="68" t="s">
        <v>329</v>
      </c>
      <c r="D206" s="170">
        <v>1994538093</v>
      </c>
      <c r="E206" s="170">
        <v>1219113807.3499999</v>
      </c>
      <c r="F206" s="170">
        <v>773860358.87</v>
      </c>
    </row>
    <row r="207" spans="1:1021 1025:2045 2049:3069 3073:4093 4097:5117 5121:6141 6145:7165 7169:8189 8193:9213 9217:10237 10241:11261 11265:12285 12289:13309 13313:14333 14337:15357 15361:16381">
      <c r="C207" s="112" t="s">
        <v>323</v>
      </c>
      <c r="D207" s="154">
        <v>1543538092</v>
      </c>
      <c r="E207" s="154">
        <v>1065077082.79</v>
      </c>
      <c r="F207" s="154">
        <v>694276769.85000002</v>
      </c>
    </row>
    <row r="208" spans="1:1021 1025:2045 2049:3069 3073:4093 4097:5117 5121:6141 6145:7165 7169:8189 8193:9213 9217:10237 10241:11261 11265:12285 12289:13309 13313:14333 14337:15357 15361:16381">
      <c r="C208" s="60" t="s">
        <v>522</v>
      </c>
      <c r="D208" s="154">
        <v>18972995</v>
      </c>
      <c r="E208" s="154">
        <v>32824665</v>
      </c>
      <c r="F208" s="154">
        <v>32824664.140000001</v>
      </c>
    </row>
    <row r="209" spans="3:6">
      <c r="C209" s="60" t="s">
        <v>1988</v>
      </c>
      <c r="D209" s="154">
        <v>0</v>
      </c>
      <c r="E209" s="154">
        <v>17682490.199999999</v>
      </c>
      <c r="F209" s="154">
        <v>0</v>
      </c>
    </row>
    <row r="210" spans="3:6">
      <c r="C210" s="60" t="s">
        <v>523</v>
      </c>
      <c r="D210" s="154">
        <v>20000000</v>
      </c>
      <c r="E210" s="154">
        <v>5170000</v>
      </c>
      <c r="F210" s="154">
        <v>1879957.79</v>
      </c>
    </row>
    <row r="211" spans="3:6">
      <c r="C211" s="60" t="s">
        <v>524</v>
      </c>
      <c r="D211" s="154">
        <v>77083282</v>
      </c>
      <c r="E211" s="154">
        <v>57445048</v>
      </c>
      <c r="F211" s="154">
        <v>57360867.990000002</v>
      </c>
    </row>
    <row r="212" spans="3:6">
      <c r="C212" s="60" t="s">
        <v>525</v>
      </c>
      <c r="D212" s="154">
        <v>0</v>
      </c>
      <c r="E212" s="154">
        <v>4773500</v>
      </c>
      <c r="F212" s="154">
        <v>4773499.3099999996</v>
      </c>
    </row>
    <row r="213" spans="3:6">
      <c r="C213" s="60" t="s">
        <v>526</v>
      </c>
      <c r="D213" s="154">
        <v>8195408</v>
      </c>
      <c r="E213" s="154">
        <v>13323637</v>
      </c>
      <c r="F213" s="154">
        <v>0</v>
      </c>
    </row>
    <row r="214" spans="3:6">
      <c r="C214" s="60" t="s">
        <v>527</v>
      </c>
      <c r="D214" s="154">
        <v>57646988</v>
      </c>
      <c r="E214" s="154">
        <v>39748913</v>
      </c>
      <c r="F214" s="154">
        <v>39566122</v>
      </c>
    </row>
    <row r="215" spans="3:6">
      <c r="C215" s="60" t="s">
        <v>528</v>
      </c>
      <c r="D215" s="154">
        <v>82480910</v>
      </c>
      <c r="E215" s="154">
        <v>0</v>
      </c>
      <c r="F215" s="154">
        <v>0</v>
      </c>
    </row>
    <row r="216" spans="3:6">
      <c r="C216" s="60" t="s">
        <v>529</v>
      </c>
      <c r="D216" s="154">
        <v>1000000</v>
      </c>
      <c r="E216" s="154">
        <v>0</v>
      </c>
      <c r="F216" s="154">
        <v>0</v>
      </c>
    </row>
    <row r="217" spans="3:6">
      <c r="C217" s="60" t="s">
        <v>530</v>
      </c>
      <c r="D217" s="154">
        <v>5789992</v>
      </c>
      <c r="E217" s="154">
        <v>5789992</v>
      </c>
      <c r="F217" s="154">
        <v>2476284.38</v>
      </c>
    </row>
    <row r="218" spans="3:6">
      <c r="C218" s="60" t="s">
        <v>531</v>
      </c>
      <c r="D218" s="154">
        <v>35822391</v>
      </c>
      <c r="E218" s="154">
        <v>770217.47</v>
      </c>
      <c r="F218" s="154">
        <v>0</v>
      </c>
    </row>
    <row r="219" spans="3:6">
      <c r="C219" s="60" t="s">
        <v>532</v>
      </c>
      <c r="D219" s="154">
        <v>100000000</v>
      </c>
      <c r="E219" s="154">
        <v>10000000</v>
      </c>
      <c r="F219" s="154">
        <v>1634471.33</v>
      </c>
    </row>
    <row r="220" spans="3:6">
      <c r="C220" s="60" t="s">
        <v>533</v>
      </c>
      <c r="D220" s="154">
        <v>780209</v>
      </c>
      <c r="E220" s="154">
        <v>0</v>
      </c>
      <c r="F220" s="154">
        <v>0</v>
      </c>
    </row>
    <row r="221" spans="3:6">
      <c r="C221" s="60" t="s">
        <v>534</v>
      </c>
      <c r="D221" s="154">
        <v>1256445</v>
      </c>
      <c r="E221" s="154">
        <v>107351</v>
      </c>
      <c r="F221" s="154">
        <v>0</v>
      </c>
    </row>
    <row r="222" spans="3:6">
      <c r="C222" s="60" t="s">
        <v>535</v>
      </c>
      <c r="D222" s="154">
        <v>10611201</v>
      </c>
      <c r="E222" s="154">
        <v>119581.54</v>
      </c>
      <c r="F222" s="154">
        <v>0</v>
      </c>
    </row>
    <row r="223" spans="3:6">
      <c r="C223" s="60" t="s">
        <v>536</v>
      </c>
      <c r="D223" s="154">
        <v>10611201</v>
      </c>
      <c r="E223" s="154">
        <v>119581.54</v>
      </c>
      <c r="F223" s="154">
        <v>0</v>
      </c>
    </row>
    <row r="224" spans="3:6">
      <c r="C224" s="60" t="s">
        <v>537</v>
      </c>
      <c r="D224" s="154">
        <v>11762182</v>
      </c>
      <c r="E224" s="154">
        <v>111161.9</v>
      </c>
      <c r="F224" s="154">
        <v>0</v>
      </c>
    </row>
    <row r="225" spans="3:6">
      <c r="C225" s="60" t="s">
        <v>538</v>
      </c>
      <c r="D225" s="154">
        <v>2411805</v>
      </c>
      <c r="E225" s="154">
        <v>1550466</v>
      </c>
      <c r="F225" s="154">
        <v>1550400.06</v>
      </c>
    </row>
    <row r="226" spans="3:6">
      <c r="C226" s="60" t="s">
        <v>539</v>
      </c>
      <c r="D226" s="154">
        <v>4364944</v>
      </c>
      <c r="E226" s="154">
        <v>500000</v>
      </c>
      <c r="F226" s="154">
        <v>0</v>
      </c>
    </row>
    <row r="227" spans="3:6">
      <c r="C227" s="60" t="s">
        <v>540</v>
      </c>
      <c r="D227" s="154">
        <v>4364944</v>
      </c>
      <c r="E227" s="154">
        <v>2360561</v>
      </c>
      <c r="F227" s="154">
        <v>2278786.87</v>
      </c>
    </row>
    <row r="228" spans="3:6">
      <c r="C228" s="60" t="s">
        <v>541</v>
      </c>
      <c r="D228" s="154">
        <v>2035527</v>
      </c>
      <c r="E228" s="154">
        <v>7600523</v>
      </c>
      <c r="F228" s="154">
        <v>6051044.7300000004</v>
      </c>
    </row>
    <row r="229" spans="3:6">
      <c r="C229" s="60" t="s">
        <v>542</v>
      </c>
      <c r="D229" s="154">
        <v>4303741</v>
      </c>
      <c r="E229" s="154">
        <v>15600000</v>
      </c>
      <c r="F229" s="154">
        <v>8011297.5800000001</v>
      </c>
    </row>
    <row r="230" spans="3:6">
      <c r="C230" s="60" t="s">
        <v>543</v>
      </c>
      <c r="D230" s="154">
        <v>9546252</v>
      </c>
      <c r="E230" s="154">
        <v>8900248</v>
      </c>
      <c r="F230" s="154">
        <v>8886110.0800000001</v>
      </c>
    </row>
    <row r="231" spans="3:6">
      <c r="C231" s="60" t="s">
        <v>544</v>
      </c>
      <c r="D231" s="154">
        <v>5468175</v>
      </c>
      <c r="E231" s="154">
        <v>1058237</v>
      </c>
      <c r="F231" s="154">
        <v>997000</v>
      </c>
    </row>
    <row r="232" spans="3:6">
      <c r="C232" s="60" t="s">
        <v>545</v>
      </c>
      <c r="D232" s="154">
        <v>9754400</v>
      </c>
      <c r="E232" s="154">
        <v>109300.33</v>
      </c>
      <c r="F232" s="154">
        <v>0</v>
      </c>
    </row>
    <row r="233" spans="3:6">
      <c r="C233" s="60" t="s">
        <v>546</v>
      </c>
      <c r="D233" s="154">
        <v>68386280</v>
      </c>
      <c r="E233" s="154">
        <v>386280</v>
      </c>
      <c r="F233" s="154">
        <v>0</v>
      </c>
    </row>
    <row r="234" spans="3:6">
      <c r="C234" s="60" t="s">
        <v>547</v>
      </c>
      <c r="D234" s="154">
        <v>12217662</v>
      </c>
      <c r="E234" s="154">
        <v>115717</v>
      </c>
      <c r="F234" s="154">
        <v>0</v>
      </c>
    </row>
    <row r="235" spans="3:6">
      <c r="C235" s="60" t="s">
        <v>548</v>
      </c>
      <c r="D235" s="154">
        <v>49999368</v>
      </c>
      <c r="E235" s="154">
        <v>46236148</v>
      </c>
      <c r="F235" s="154">
        <v>45504908.659999996</v>
      </c>
    </row>
    <row r="236" spans="3:6">
      <c r="C236" s="60" t="s">
        <v>549</v>
      </c>
      <c r="D236" s="154">
        <v>9754400</v>
      </c>
      <c r="E236" s="154">
        <v>109300.33</v>
      </c>
      <c r="F236" s="154">
        <v>0</v>
      </c>
    </row>
    <row r="237" spans="3:6">
      <c r="C237" s="60" t="s">
        <v>550</v>
      </c>
      <c r="D237" s="154">
        <v>9754400</v>
      </c>
      <c r="E237" s="154">
        <v>109300.33</v>
      </c>
      <c r="F237" s="154">
        <v>0</v>
      </c>
    </row>
    <row r="238" spans="3:6">
      <c r="C238" s="60" t="s">
        <v>551</v>
      </c>
      <c r="D238" s="154">
        <v>4114177</v>
      </c>
      <c r="E238" s="154">
        <v>3898842</v>
      </c>
      <c r="F238" s="154">
        <v>0</v>
      </c>
    </row>
    <row r="239" spans="3:6">
      <c r="C239" s="60" t="s">
        <v>552</v>
      </c>
      <c r="D239" s="154">
        <v>25000000</v>
      </c>
      <c r="E239" s="154">
        <v>68484605.150000006</v>
      </c>
      <c r="F239" s="154">
        <v>44259803.149999999</v>
      </c>
    </row>
    <row r="240" spans="3:6">
      <c r="C240" s="60" t="s">
        <v>553</v>
      </c>
      <c r="D240" s="154">
        <v>9618926</v>
      </c>
      <c r="E240" s="154">
        <v>6301647</v>
      </c>
      <c r="F240" s="154">
        <v>0</v>
      </c>
    </row>
    <row r="241" spans="3:6">
      <c r="C241" s="60" t="s">
        <v>554</v>
      </c>
      <c r="D241" s="154">
        <v>4114177</v>
      </c>
      <c r="E241" s="154">
        <v>500000</v>
      </c>
      <c r="F241" s="154">
        <v>0</v>
      </c>
    </row>
    <row r="242" spans="3:6">
      <c r="C242" s="60" t="s">
        <v>555</v>
      </c>
      <c r="D242" s="154">
        <v>299768860</v>
      </c>
      <c r="E242" s="154">
        <v>229029792</v>
      </c>
      <c r="F242" s="154">
        <v>2826315.98</v>
      </c>
    </row>
    <row r="243" spans="3:6">
      <c r="C243" s="60" t="s">
        <v>556</v>
      </c>
      <c r="D243" s="154">
        <v>5969519</v>
      </c>
      <c r="E243" s="154">
        <v>1500000</v>
      </c>
      <c r="F243" s="154">
        <v>0</v>
      </c>
    </row>
    <row r="244" spans="3:6">
      <c r="C244" s="60" t="s">
        <v>557</v>
      </c>
      <c r="D244" s="154">
        <v>31500000</v>
      </c>
      <c r="E244" s="154">
        <v>10000000</v>
      </c>
      <c r="F244" s="154">
        <v>9505179.5399999991</v>
      </c>
    </row>
    <row r="245" spans="3:6">
      <c r="C245" s="60" t="s">
        <v>558</v>
      </c>
      <c r="D245" s="154">
        <v>3730008</v>
      </c>
      <c r="E245" s="154">
        <v>2868669</v>
      </c>
      <c r="F245" s="154">
        <v>0</v>
      </c>
    </row>
    <row r="246" spans="3:6">
      <c r="C246" s="60" t="s">
        <v>559</v>
      </c>
      <c r="D246" s="154">
        <v>97182538</v>
      </c>
      <c r="E246" s="154">
        <v>98483218</v>
      </c>
      <c r="F246" s="154">
        <v>96835129.409999996</v>
      </c>
    </row>
    <row r="247" spans="3:6">
      <c r="C247" s="60" t="s">
        <v>560</v>
      </c>
      <c r="D247" s="154">
        <v>10000000</v>
      </c>
      <c r="E247" s="154">
        <v>5000000</v>
      </c>
      <c r="F247" s="154">
        <v>0</v>
      </c>
    </row>
    <row r="248" spans="3:6">
      <c r="C248" s="60" t="s">
        <v>561</v>
      </c>
      <c r="D248" s="154">
        <v>5000000</v>
      </c>
      <c r="E248" s="154">
        <v>5000000</v>
      </c>
      <c r="F248" s="154">
        <v>5000000</v>
      </c>
    </row>
    <row r="249" spans="3:6">
      <c r="C249" s="60" t="s">
        <v>562</v>
      </c>
      <c r="D249" s="154">
        <v>40765042</v>
      </c>
      <c r="E249" s="154">
        <v>37423114</v>
      </c>
      <c r="F249" s="154">
        <v>37423114</v>
      </c>
    </row>
    <row r="250" spans="3:6">
      <c r="C250" s="60" t="s">
        <v>563</v>
      </c>
      <c r="D250" s="154">
        <v>14527129</v>
      </c>
      <c r="E250" s="154">
        <v>8065271</v>
      </c>
      <c r="F250" s="154">
        <v>0</v>
      </c>
    </row>
    <row r="251" spans="3:6">
      <c r="C251" s="60" t="s">
        <v>564</v>
      </c>
      <c r="D251" s="154">
        <v>5000000</v>
      </c>
      <c r="E251" s="154">
        <v>5000000</v>
      </c>
      <c r="F251" s="154">
        <v>5000000</v>
      </c>
    </row>
    <row r="252" spans="3:6">
      <c r="C252" s="60" t="s">
        <v>565</v>
      </c>
      <c r="D252" s="154">
        <v>5507427</v>
      </c>
      <c r="E252" s="154">
        <v>507427</v>
      </c>
      <c r="F252" s="154">
        <v>0</v>
      </c>
    </row>
    <row r="253" spans="3:6">
      <c r="C253" s="60" t="s">
        <v>566</v>
      </c>
      <c r="D253" s="154">
        <v>54873628</v>
      </c>
      <c r="E253" s="154">
        <v>49689340</v>
      </c>
      <c r="F253" s="154">
        <v>48838397.649999999</v>
      </c>
    </row>
    <row r="254" spans="3:6">
      <c r="C254" s="60" t="s">
        <v>567</v>
      </c>
      <c r="D254" s="154">
        <v>5000000</v>
      </c>
      <c r="E254" s="154">
        <v>5511000</v>
      </c>
      <c r="F254" s="154">
        <v>5500000</v>
      </c>
    </row>
    <row r="255" spans="3:6">
      <c r="C255" s="60" t="s">
        <v>568</v>
      </c>
      <c r="D255" s="154">
        <v>5000000</v>
      </c>
      <c r="E255" s="154">
        <v>0</v>
      </c>
      <c r="F255" s="154">
        <v>0</v>
      </c>
    </row>
    <row r="256" spans="3:6">
      <c r="C256" s="60" t="s">
        <v>569</v>
      </c>
      <c r="D256" s="154">
        <v>5000000</v>
      </c>
      <c r="E256" s="154">
        <v>5000000</v>
      </c>
      <c r="F256" s="154">
        <v>0</v>
      </c>
    </row>
    <row r="257" spans="1:1021 1025:2045 2049:3069 3073:4093 4097:5117 5121:6141 6145:7165 7169:8189 8193:9213 9217:10237 10241:11261 11265:12285 12289:13309 13313:14333 14337:15357 15361:16381">
      <c r="C257" s="60" t="s">
        <v>570</v>
      </c>
      <c r="D257" s="154">
        <v>89300116</v>
      </c>
      <c r="E257" s="154">
        <v>81550780</v>
      </c>
      <c r="F257" s="154">
        <v>81136771.219999999</v>
      </c>
    </row>
    <row r="258" spans="1:1021 1025:2045 2049:3069 3073:4093 4097:5117 5121:6141 6145:7165 7169:8189 8193:9213 9217:10237 10241:11261 11265:12285 12289:13309 13313:14333 14337:15357 15361:16381">
      <c r="C258" s="60" t="s">
        <v>571</v>
      </c>
      <c r="D258" s="154">
        <v>48148600</v>
      </c>
      <c r="E258" s="154">
        <v>44098250</v>
      </c>
      <c r="F258" s="154">
        <v>43405292.380000003</v>
      </c>
    </row>
    <row r="259" spans="1:1021 1025:2045 2049:3069 3073:4093 4097:5117 5121:6141 6145:7165 7169:8189 8193:9213 9217:10237 10241:11261 11265:12285 12289:13309 13313:14333 14337:15357 15361:16381">
      <c r="C259" s="60" t="s">
        <v>572</v>
      </c>
      <c r="D259" s="154">
        <v>30749922</v>
      </c>
      <c r="E259" s="154">
        <v>21742518</v>
      </c>
      <c r="F259" s="154">
        <v>21729316.16</v>
      </c>
    </row>
    <row r="260" spans="1:1021 1025:2045 2049:3069 3073:4093 4097:5117 5121:6141 6145:7165 7169:8189 8193:9213 9217:10237 10241:11261 11265:12285 12289:13309 13313:14333 14337:15357 15361:16381">
      <c r="C260" s="60" t="s">
        <v>573</v>
      </c>
      <c r="D260" s="154">
        <v>79059020</v>
      </c>
      <c r="E260" s="154">
        <v>72299898</v>
      </c>
      <c r="F260" s="154">
        <v>72204393.829999998</v>
      </c>
    </row>
    <row r="261" spans="1:1021 1025:2045 2049:3069 3073:4093 4097:5117 5121:6141 6145:7165 7169:8189 8193:9213 9217:10237 10241:11261 11265:12285 12289:13309 13313:14333 14337:15357 15361:16381">
      <c r="C261" s="60" t="s">
        <v>1871</v>
      </c>
      <c r="D261" s="154">
        <v>0</v>
      </c>
      <c r="E261" s="154">
        <v>10000000</v>
      </c>
      <c r="F261" s="154">
        <v>4030237.37</v>
      </c>
    </row>
    <row r="262" spans="1:1021 1025:2045 2049:3069 3073:4093 4097:5117 5121:6141 6145:7165 7169:8189 8193:9213 9217:10237 10241:11261 11265:12285 12289:13309 13313:14333 14337:15357 15361:16381">
      <c r="C262" s="60" t="s">
        <v>574</v>
      </c>
      <c r="D262" s="154">
        <v>27039993</v>
      </c>
      <c r="E262" s="154">
        <v>20000000</v>
      </c>
      <c r="F262" s="154">
        <v>2787404.24</v>
      </c>
    </row>
    <row r="263" spans="1:1021 1025:2045 2049:3069 3073:4093 4097:5117 5121:6141 6145:7165 7169:8189 8193:9213 9217:10237 10241:11261 11265:12285 12289:13309 13313:14333 14337:15357 15361:16381">
      <c r="C263" s="60" t="s">
        <v>575</v>
      </c>
      <c r="D263" s="154">
        <v>1941168</v>
      </c>
      <c r="E263" s="154">
        <v>0</v>
      </c>
      <c r="F263" s="154">
        <v>0</v>
      </c>
    </row>
    <row r="264" spans="1:1021 1025:2045 2049:3069 3073:4093 4097:5117 5121:6141 6145:7165 7169:8189 8193:9213 9217:10237 10241:11261 11265:12285 12289:13309 13313:14333 14337:15357 15361:16381" s="154" customFormat="1" ht="12.75">
      <c r="A264" s="112"/>
      <c r="C264" s="60" t="s">
        <v>576</v>
      </c>
      <c r="D264" s="154">
        <v>498000</v>
      </c>
      <c r="E264" s="154">
        <v>250247</v>
      </c>
      <c r="F264" s="154">
        <v>0</v>
      </c>
      <c r="I264" s="112"/>
      <c r="M264" s="112"/>
      <c r="Q264" s="112"/>
      <c r="U264" s="112"/>
      <c r="Y264" s="112"/>
      <c r="AC264" s="112"/>
      <c r="AG264" s="112"/>
      <c r="AK264" s="112"/>
      <c r="AO264" s="112"/>
      <c r="AS264" s="112"/>
      <c r="AW264" s="112"/>
      <c r="BA264" s="112"/>
      <c r="BE264" s="112"/>
      <c r="BI264" s="112"/>
      <c r="BM264" s="112"/>
      <c r="BQ264" s="112"/>
      <c r="BU264" s="112"/>
      <c r="BY264" s="112"/>
      <c r="CC264" s="112"/>
      <c r="CG264" s="112"/>
      <c r="CK264" s="112"/>
      <c r="CO264" s="112"/>
      <c r="CS264" s="112"/>
      <c r="CW264" s="112"/>
      <c r="DA264" s="112"/>
      <c r="DE264" s="112"/>
      <c r="DI264" s="112"/>
      <c r="DM264" s="112"/>
      <c r="DQ264" s="112"/>
      <c r="DU264" s="112"/>
      <c r="DY264" s="112"/>
      <c r="EC264" s="112"/>
      <c r="EG264" s="112"/>
      <c r="EK264" s="112"/>
      <c r="EO264" s="112"/>
      <c r="ES264" s="112"/>
      <c r="EW264" s="112"/>
      <c r="FA264" s="112"/>
      <c r="FE264" s="112"/>
      <c r="FI264" s="112"/>
      <c r="FM264" s="112"/>
      <c r="FQ264" s="112"/>
      <c r="FU264" s="112"/>
      <c r="FY264" s="112"/>
      <c r="GC264" s="112"/>
      <c r="GG264" s="112"/>
      <c r="GK264" s="112"/>
      <c r="GO264" s="112"/>
      <c r="GS264" s="112"/>
      <c r="GW264" s="112"/>
      <c r="HA264" s="112"/>
      <c r="HE264" s="112"/>
      <c r="HI264" s="112"/>
      <c r="HM264" s="112"/>
      <c r="HQ264" s="112"/>
      <c r="HU264" s="112"/>
      <c r="HY264" s="112"/>
      <c r="IC264" s="112"/>
      <c r="IG264" s="112"/>
      <c r="IK264" s="112"/>
      <c r="IO264" s="112"/>
      <c r="IS264" s="112"/>
      <c r="IW264" s="112"/>
      <c r="JA264" s="112"/>
      <c r="JE264" s="112"/>
      <c r="JI264" s="112"/>
      <c r="JM264" s="112"/>
      <c r="JQ264" s="112"/>
      <c r="JU264" s="112"/>
      <c r="JY264" s="112"/>
      <c r="KC264" s="112"/>
      <c r="KG264" s="112"/>
      <c r="KK264" s="112"/>
      <c r="KO264" s="112"/>
      <c r="KS264" s="112"/>
      <c r="KW264" s="112"/>
      <c r="LA264" s="112"/>
      <c r="LE264" s="112"/>
      <c r="LI264" s="112"/>
      <c r="LM264" s="112"/>
      <c r="LQ264" s="112"/>
      <c r="LU264" s="112"/>
      <c r="LY264" s="112"/>
      <c r="MC264" s="112"/>
      <c r="MG264" s="112"/>
      <c r="MK264" s="112"/>
      <c r="MO264" s="112"/>
      <c r="MS264" s="112"/>
      <c r="MW264" s="112"/>
      <c r="NA264" s="112"/>
      <c r="NE264" s="112"/>
      <c r="NI264" s="112"/>
      <c r="NM264" s="112"/>
      <c r="NQ264" s="112"/>
      <c r="NU264" s="112"/>
      <c r="NY264" s="112"/>
      <c r="OC264" s="112"/>
      <c r="OG264" s="112"/>
      <c r="OK264" s="112"/>
      <c r="OO264" s="112"/>
      <c r="OS264" s="112"/>
      <c r="OW264" s="112"/>
      <c r="PA264" s="112"/>
      <c r="PE264" s="112"/>
      <c r="PI264" s="112"/>
      <c r="PM264" s="112"/>
      <c r="PQ264" s="112"/>
      <c r="PU264" s="112"/>
      <c r="PY264" s="112"/>
      <c r="QC264" s="112"/>
      <c r="QG264" s="112"/>
      <c r="QK264" s="112"/>
      <c r="QO264" s="112"/>
      <c r="QS264" s="112"/>
      <c r="QW264" s="112"/>
      <c r="RA264" s="112"/>
      <c r="RE264" s="112"/>
      <c r="RI264" s="112"/>
      <c r="RM264" s="112"/>
      <c r="RQ264" s="112"/>
      <c r="RU264" s="112"/>
      <c r="RY264" s="112"/>
      <c r="SC264" s="112"/>
      <c r="SG264" s="112"/>
      <c r="SK264" s="112"/>
      <c r="SO264" s="112"/>
      <c r="SS264" s="112"/>
      <c r="SW264" s="112"/>
      <c r="TA264" s="112"/>
      <c r="TE264" s="112"/>
      <c r="TI264" s="112"/>
      <c r="TM264" s="112"/>
      <c r="TQ264" s="112"/>
      <c r="TU264" s="112"/>
      <c r="TY264" s="112"/>
      <c r="UC264" s="112"/>
      <c r="UG264" s="112"/>
      <c r="UK264" s="112"/>
      <c r="UO264" s="112"/>
      <c r="US264" s="112"/>
      <c r="UW264" s="112"/>
      <c r="VA264" s="112"/>
      <c r="VE264" s="112"/>
      <c r="VI264" s="112"/>
      <c r="VM264" s="112"/>
      <c r="VQ264" s="112"/>
      <c r="VU264" s="112"/>
      <c r="VY264" s="112"/>
      <c r="WC264" s="112"/>
      <c r="WG264" s="112"/>
      <c r="WK264" s="112"/>
      <c r="WO264" s="112"/>
      <c r="WS264" s="112"/>
      <c r="WW264" s="112"/>
      <c r="XA264" s="112"/>
      <c r="XE264" s="112"/>
      <c r="XI264" s="112"/>
      <c r="XM264" s="112"/>
      <c r="XQ264" s="112"/>
      <c r="XU264" s="112"/>
      <c r="XY264" s="112"/>
      <c r="YC264" s="112"/>
      <c r="YG264" s="112"/>
      <c r="YK264" s="112"/>
      <c r="YO264" s="112"/>
      <c r="YS264" s="112"/>
      <c r="YW264" s="112"/>
      <c r="ZA264" s="112"/>
      <c r="ZE264" s="112"/>
      <c r="ZI264" s="112"/>
      <c r="ZM264" s="112"/>
      <c r="ZQ264" s="112"/>
      <c r="ZU264" s="112"/>
      <c r="ZY264" s="112"/>
      <c r="AAC264" s="112"/>
      <c r="AAG264" s="112"/>
      <c r="AAK264" s="112"/>
      <c r="AAO264" s="112"/>
      <c r="AAS264" s="112"/>
      <c r="AAW264" s="112"/>
      <c r="ABA264" s="112"/>
      <c r="ABE264" s="112"/>
      <c r="ABI264" s="112"/>
      <c r="ABM264" s="112"/>
      <c r="ABQ264" s="112"/>
      <c r="ABU264" s="112"/>
      <c r="ABY264" s="112"/>
      <c r="ACC264" s="112"/>
      <c r="ACG264" s="112"/>
      <c r="ACK264" s="112"/>
      <c r="ACO264" s="112"/>
      <c r="ACS264" s="112"/>
      <c r="ACW264" s="112"/>
      <c r="ADA264" s="112"/>
      <c r="ADE264" s="112"/>
      <c r="ADI264" s="112"/>
      <c r="ADM264" s="112"/>
      <c r="ADQ264" s="112"/>
      <c r="ADU264" s="112"/>
      <c r="ADY264" s="112"/>
      <c r="AEC264" s="112"/>
      <c r="AEG264" s="112"/>
      <c r="AEK264" s="112"/>
      <c r="AEO264" s="112"/>
      <c r="AES264" s="112"/>
      <c r="AEW264" s="112"/>
      <c r="AFA264" s="112"/>
      <c r="AFE264" s="112"/>
      <c r="AFI264" s="112"/>
      <c r="AFM264" s="112"/>
      <c r="AFQ264" s="112"/>
      <c r="AFU264" s="112"/>
      <c r="AFY264" s="112"/>
      <c r="AGC264" s="112"/>
      <c r="AGG264" s="112"/>
      <c r="AGK264" s="112"/>
      <c r="AGO264" s="112"/>
      <c r="AGS264" s="112"/>
      <c r="AGW264" s="112"/>
      <c r="AHA264" s="112"/>
      <c r="AHE264" s="112"/>
      <c r="AHI264" s="112"/>
      <c r="AHM264" s="112"/>
      <c r="AHQ264" s="112"/>
      <c r="AHU264" s="112"/>
      <c r="AHY264" s="112"/>
      <c r="AIC264" s="112"/>
      <c r="AIG264" s="112"/>
      <c r="AIK264" s="112"/>
      <c r="AIO264" s="112"/>
      <c r="AIS264" s="112"/>
      <c r="AIW264" s="112"/>
      <c r="AJA264" s="112"/>
      <c r="AJE264" s="112"/>
      <c r="AJI264" s="112"/>
      <c r="AJM264" s="112"/>
      <c r="AJQ264" s="112"/>
      <c r="AJU264" s="112"/>
      <c r="AJY264" s="112"/>
      <c r="AKC264" s="112"/>
      <c r="AKG264" s="112"/>
      <c r="AKK264" s="112"/>
      <c r="AKO264" s="112"/>
      <c r="AKS264" s="112"/>
      <c r="AKW264" s="112"/>
      <c r="ALA264" s="112"/>
      <c r="ALE264" s="112"/>
      <c r="ALI264" s="112"/>
      <c r="ALM264" s="112"/>
      <c r="ALQ264" s="112"/>
      <c r="ALU264" s="112"/>
      <c r="ALY264" s="112"/>
      <c r="AMC264" s="112"/>
      <c r="AMG264" s="112"/>
      <c r="AMK264" s="112"/>
      <c r="AMO264" s="112"/>
      <c r="AMS264" s="112"/>
      <c r="AMW264" s="112"/>
      <c r="ANA264" s="112"/>
      <c r="ANE264" s="112"/>
      <c r="ANI264" s="112"/>
      <c r="ANM264" s="112"/>
      <c r="ANQ264" s="112"/>
      <c r="ANU264" s="112"/>
      <c r="ANY264" s="112"/>
      <c r="AOC264" s="112"/>
      <c r="AOG264" s="112"/>
      <c r="AOK264" s="112"/>
      <c r="AOO264" s="112"/>
      <c r="AOS264" s="112"/>
      <c r="AOW264" s="112"/>
      <c r="APA264" s="112"/>
      <c r="APE264" s="112"/>
      <c r="API264" s="112"/>
      <c r="APM264" s="112"/>
      <c r="APQ264" s="112"/>
      <c r="APU264" s="112"/>
      <c r="APY264" s="112"/>
      <c r="AQC264" s="112"/>
      <c r="AQG264" s="112"/>
      <c r="AQK264" s="112"/>
      <c r="AQO264" s="112"/>
      <c r="AQS264" s="112"/>
      <c r="AQW264" s="112"/>
      <c r="ARA264" s="112"/>
      <c r="ARE264" s="112"/>
      <c r="ARI264" s="112"/>
      <c r="ARM264" s="112"/>
      <c r="ARQ264" s="112"/>
      <c r="ARU264" s="112"/>
      <c r="ARY264" s="112"/>
      <c r="ASC264" s="112"/>
      <c r="ASG264" s="112"/>
      <c r="ASK264" s="112"/>
      <c r="ASO264" s="112"/>
      <c r="ASS264" s="112"/>
      <c r="ASW264" s="112"/>
      <c r="ATA264" s="112"/>
      <c r="ATE264" s="112"/>
      <c r="ATI264" s="112"/>
      <c r="ATM264" s="112"/>
      <c r="ATQ264" s="112"/>
      <c r="ATU264" s="112"/>
      <c r="ATY264" s="112"/>
      <c r="AUC264" s="112"/>
      <c r="AUG264" s="112"/>
      <c r="AUK264" s="112"/>
      <c r="AUO264" s="112"/>
      <c r="AUS264" s="112"/>
      <c r="AUW264" s="112"/>
      <c r="AVA264" s="112"/>
      <c r="AVE264" s="112"/>
      <c r="AVI264" s="112"/>
      <c r="AVM264" s="112"/>
      <c r="AVQ264" s="112"/>
      <c r="AVU264" s="112"/>
      <c r="AVY264" s="112"/>
      <c r="AWC264" s="112"/>
      <c r="AWG264" s="112"/>
      <c r="AWK264" s="112"/>
      <c r="AWO264" s="112"/>
      <c r="AWS264" s="112"/>
      <c r="AWW264" s="112"/>
      <c r="AXA264" s="112"/>
      <c r="AXE264" s="112"/>
      <c r="AXI264" s="112"/>
      <c r="AXM264" s="112"/>
      <c r="AXQ264" s="112"/>
      <c r="AXU264" s="112"/>
      <c r="AXY264" s="112"/>
      <c r="AYC264" s="112"/>
      <c r="AYG264" s="112"/>
      <c r="AYK264" s="112"/>
      <c r="AYO264" s="112"/>
      <c r="AYS264" s="112"/>
      <c r="AYW264" s="112"/>
      <c r="AZA264" s="112"/>
      <c r="AZE264" s="112"/>
      <c r="AZI264" s="112"/>
      <c r="AZM264" s="112"/>
      <c r="AZQ264" s="112"/>
      <c r="AZU264" s="112"/>
      <c r="AZY264" s="112"/>
      <c r="BAC264" s="112"/>
      <c r="BAG264" s="112"/>
      <c r="BAK264" s="112"/>
      <c r="BAO264" s="112"/>
      <c r="BAS264" s="112"/>
      <c r="BAW264" s="112"/>
      <c r="BBA264" s="112"/>
      <c r="BBE264" s="112"/>
      <c r="BBI264" s="112"/>
      <c r="BBM264" s="112"/>
      <c r="BBQ264" s="112"/>
      <c r="BBU264" s="112"/>
      <c r="BBY264" s="112"/>
      <c r="BCC264" s="112"/>
      <c r="BCG264" s="112"/>
      <c r="BCK264" s="112"/>
      <c r="BCO264" s="112"/>
      <c r="BCS264" s="112"/>
      <c r="BCW264" s="112"/>
      <c r="BDA264" s="112"/>
      <c r="BDE264" s="112"/>
      <c r="BDI264" s="112"/>
      <c r="BDM264" s="112"/>
      <c r="BDQ264" s="112"/>
      <c r="BDU264" s="112"/>
      <c r="BDY264" s="112"/>
      <c r="BEC264" s="112"/>
      <c r="BEG264" s="112"/>
      <c r="BEK264" s="112"/>
      <c r="BEO264" s="112"/>
      <c r="BES264" s="112"/>
      <c r="BEW264" s="112"/>
      <c r="BFA264" s="112"/>
      <c r="BFE264" s="112"/>
      <c r="BFI264" s="112"/>
      <c r="BFM264" s="112"/>
      <c r="BFQ264" s="112"/>
      <c r="BFU264" s="112"/>
      <c r="BFY264" s="112"/>
      <c r="BGC264" s="112"/>
      <c r="BGG264" s="112"/>
      <c r="BGK264" s="112"/>
      <c r="BGO264" s="112"/>
      <c r="BGS264" s="112"/>
      <c r="BGW264" s="112"/>
      <c r="BHA264" s="112"/>
      <c r="BHE264" s="112"/>
      <c r="BHI264" s="112"/>
      <c r="BHM264" s="112"/>
      <c r="BHQ264" s="112"/>
      <c r="BHU264" s="112"/>
      <c r="BHY264" s="112"/>
      <c r="BIC264" s="112"/>
      <c r="BIG264" s="112"/>
      <c r="BIK264" s="112"/>
      <c r="BIO264" s="112"/>
      <c r="BIS264" s="112"/>
      <c r="BIW264" s="112"/>
      <c r="BJA264" s="112"/>
      <c r="BJE264" s="112"/>
      <c r="BJI264" s="112"/>
      <c r="BJM264" s="112"/>
      <c r="BJQ264" s="112"/>
      <c r="BJU264" s="112"/>
      <c r="BJY264" s="112"/>
      <c r="BKC264" s="112"/>
      <c r="BKG264" s="112"/>
      <c r="BKK264" s="112"/>
      <c r="BKO264" s="112"/>
      <c r="BKS264" s="112"/>
      <c r="BKW264" s="112"/>
      <c r="BLA264" s="112"/>
      <c r="BLE264" s="112"/>
      <c r="BLI264" s="112"/>
      <c r="BLM264" s="112"/>
      <c r="BLQ264" s="112"/>
      <c r="BLU264" s="112"/>
      <c r="BLY264" s="112"/>
      <c r="BMC264" s="112"/>
      <c r="BMG264" s="112"/>
      <c r="BMK264" s="112"/>
      <c r="BMO264" s="112"/>
      <c r="BMS264" s="112"/>
      <c r="BMW264" s="112"/>
      <c r="BNA264" s="112"/>
      <c r="BNE264" s="112"/>
      <c r="BNI264" s="112"/>
      <c r="BNM264" s="112"/>
      <c r="BNQ264" s="112"/>
      <c r="BNU264" s="112"/>
      <c r="BNY264" s="112"/>
      <c r="BOC264" s="112"/>
      <c r="BOG264" s="112"/>
      <c r="BOK264" s="112"/>
      <c r="BOO264" s="112"/>
      <c r="BOS264" s="112"/>
      <c r="BOW264" s="112"/>
      <c r="BPA264" s="112"/>
      <c r="BPE264" s="112"/>
      <c r="BPI264" s="112"/>
      <c r="BPM264" s="112"/>
      <c r="BPQ264" s="112"/>
      <c r="BPU264" s="112"/>
      <c r="BPY264" s="112"/>
      <c r="BQC264" s="112"/>
      <c r="BQG264" s="112"/>
      <c r="BQK264" s="112"/>
      <c r="BQO264" s="112"/>
      <c r="BQS264" s="112"/>
      <c r="BQW264" s="112"/>
      <c r="BRA264" s="112"/>
      <c r="BRE264" s="112"/>
      <c r="BRI264" s="112"/>
      <c r="BRM264" s="112"/>
      <c r="BRQ264" s="112"/>
      <c r="BRU264" s="112"/>
      <c r="BRY264" s="112"/>
      <c r="BSC264" s="112"/>
      <c r="BSG264" s="112"/>
      <c r="BSK264" s="112"/>
      <c r="BSO264" s="112"/>
      <c r="BSS264" s="112"/>
      <c r="BSW264" s="112"/>
      <c r="BTA264" s="112"/>
      <c r="BTE264" s="112"/>
      <c r="BTI264" s="112"/>
      <c r="BTM264" s="112"/>
      <c r="BTQ264" s="112"/>
      <c r="BTU264" s="112"/>
      <c r="BTY264" s="112"/>
      <c r="BUC264" s="112"/>
      <c r="BUG264" s="112"/>
      <c r="BUK264" s="112"/>
      <c r="BUO264" s="112"/>
      <c r="BUS264" s="112"/>
      <c r="BUW264" s="112"/>
      <c r="BVA264" s="112"/>
      <c r="BVE264" s="112"/>
      <c r="BVI264" s="112"/>
      <c r="BVM264" s="112"/>
      <c r="BVQ264" s="112"/>
      <c r="BVU264" s="112"/>
      <c r="BVY264" s="112"/>
      <c r="BWC264" s="112"/>
      <c r="BWG264" s="112"/>
      <c r="BWK264" s="112"/>
      <c r="BWO264" s="112"/>
      <c r="BWS264" s="112"/>
      <c r="BWW264" s="112"/>
      <c r="BXA264" s="112"/>
      <c r="BXE264" s="112"/>
      <c r="BXI264" s="112"/>
      <c r="BXM264" s="112"/>
      <c r="BXQ264" s="112"/>
      <c r="BXU264" s="112"/>
      <c r="BXY264" s="112"/>
      <c r="BYC264" s="112"/>
      <c r="BYG264" s="112"/>
      <c r="BYK264" s="112"/>
      <c r="BYO264" s="112"/>
      <c r="BYS264" s="112"/>
      <c r="BYW264" s="112"/>
      <c r="BZA264" s="112"/>
      <c r="BZE264" s="112"/>
      <c r="BZI264" s="112"/>
      <c r="BZM264" s="112"/>
      <c r="BZQ264" s="112"/>
      <c r="BZU264" s="112"/>
      <c r="BZY264" s="112"/>
      <c r="CAC264" s="112"/>
      <c r="CAG264" s="112"/>
      <c r="CAK264" s="112"/>
      <c r="CAO264" s="112"/>
      <c r="CAS264" s="112"/>
      <c r="CAW264" s="112"/>
      <c r="CBA264" s="112"/>
      <c r="CBE264" s="112"/>
      <c r="CBI264" s="112"/>
      <c r="CBM264" s="112"/>
      <c r="CBQ264" s="112"/>
      <c r="CBU264" s="112"/>
      <c r="CBY264" s="112"/>
      <c r="CCC264" s="112"/>
      <c r="CCG264" s="112"/>
      <c r="CCK264" s="112"/>
      <c r="CCO264" s="112"/>
      <c r="CCS264" s="112"/>
      <c r="CCW264" s="112"/>
      <c r="CDA264" s="112"/>
      <c r="CDE264" s="112"/>
      <c r="CDI264" s="112"/>
      <c r="CDM264" s="112"/>
      <c r="CDQ264" s="112"/>
      <c r="CDU264" s="112"/>
      <c r="CDY264" s="112"/>
      <c r="CEC264" s="112"/>
      <c r="CEG264" s="112"/>
      <c r="CEK264" s="112"/>
      <c r="CEO264" s="112"/>
      <c r="CES264" s="112"/>
      <c r="CEW264" s="112"/>
      <c r="CFA264" s="112"/>
      <c r="CFE264" s="112"/>
      <c r="CFI264" s="112"/>
      <c r="CFM264" s="112"/>
      <c r="CFQ264" s="112"/>
      <c r="CFU264" s="112"/>
      <c r="CFY264" s="112"/>
      <c r="CGC264" s="112"/>
      <c r="CGG264" s="112"/>
      <c r="CGK264" s="112"/>
      <c r="CGO264" s="112"/>
      <c r="CGS264" s="112"/>
      <c r="CGW264" s="112"/>
      <c r="CHA264" s="112"/>
      <c r="CHE264" s="112"/>
      <c r="CHI264" s="112"/>
      <c r="CHM264" s="112"/>
      <c r="CHQ264" s="112"/>
      <c r="CHU264" s="112"/>
      <c r="CHY264" s="112"/>
      <c r="CIC264" s="112"/>
      <c r="CIG264" s="112"/>
      <c r="CIK264" s="112"/>
      <c r="CIO264" s="112"/>
      <c r="CIS264" s="112"/>
      <c r="CIW264" s="112"/>
      <c r="CJA264" s="112"/>
      <c r="CJE264" s="112"/>
      <c r="CJI264" s="112"/>
      <c r="CJM264" s="112"/>
      <c r="CJQ264" s="112"/>
      <c r="CJU264" s="112"/>
      <c r="CJY264" s="112"/>
      <c r="CKC264" s="112"/>
      <c r="CKG264" s="112"/>
      <c r="CKK264" s="112"/>
      <c r="CKO264" s="112"/>
      <c r="CKS264" s="112"/>
      <c r="CKW264" s="112"/>
      <c r="CLA264" s="112"/>
      <c r="CLE264" s="112"/>
      <c r="CLI264" s="112"/>
      <c r="CLM264" s="112"/>
      <c r="CLQ264" s="112"/>
      <c r="CLU264" s="112"/>
      <c r="CLY264" s="112"/>
      <c r="CMC264" s="112"/>
      <c r="CMG264" s="112"/>
      <c r="CMK264" s="112"/>
      <c r="CMO264" s="112"/>
      <c r="CMS264" s="112"/>
      <c r="CMW264" s="112"/>
      <c r="CNA264" s="112"/>
      <c r="CNE264" s="112"/>
      <c r="CNI264" s="112"/>
      <c r="CNM264" s="112"/>
      <c r="CNQ264" s="112"/>
      <c r="CNU264" s="112"/>
      <c r="CNY264" s="112"/>
      <c r="COC264" s="112"/>
      <c r="COG264" s="112"/>
      <c r="COK264" s="112"/>
      <c r="COO264" s="112"/>
      <c r="COS264" s="112"/>
      <c r="COW264" s="112"/>
      <c r="CPA264" s="112"/>
      <c r="CPE264" s="112"/>
      <c r="CPI264" s="112"/>
      <c r="CPM264" s="112"/>
      <c r="CPQ264" s="112"/>
      <c r="CPU264" s="112"/>
      <c r="CPY264" s="112"/>
      <c r="CQC264" s="112"/>
      <c r="CQG264" s="112"/>
      <c r="CQK264" s="112"/>
      <c r="CQO264" s="112"/>
      <c r="CQS264" s="112"/>
      <c r="CQW264" s="112"/>
      <c r="CRA264" s="112"/>
      <c r="CRE264" s="112"/>
      <c r="CRI264" s="112"/>
      <c r="CRM264" s="112"/>
      <c r="CRQ264" s="112"/>
      <c r="CRU264" s="112"/>
      <c r="CRY264" s="112"/>
      <c r="CSC264" s="112"/>
      <c r="CSG264" s="112"/>
      <c r="CSK264" s="112"/>
      <c r="CSO264" s="112"/>
      <c r="CSS264" s="112"/>
      <c r="CSW264" s="112"/>
      <c r="CTA264" s="112"/>
      <c r="CTE264" s="112"/>
      <c r="CTI264" s="112"/>
      <c r="CTM264" s="112"/>
      <c r="CTQ264" s="112"/>
      <c r="CTU264" s="112"/>
      <c r="CTY264" s="112"/>
      <c r="CUC264" s="112"/>
      <c r="CUG264" s="112"/>
      <c r="CUK264" s="112"/>
      <c r="CUO264" s="112"/>
      <c r="CUS264" s="112"/>
      <c r="CUW264" s="112"/>
      <c r="CVA264" s="112"/>
      <c r="CVE264" s="112"/>
      <c r="CVI264" s="112"/>
      <c r="CVM264" s="112"/>
      <c r="CVQ264" s="112"/>
      <c r="CVU264" s="112"/>
      <c r="CVY264" s="112"/>
      <c r="CWC264" s="112"/>
      <c r="CWG264" s="112"/>
      <c r="CWK264" s="112"/>
      <c r="CWO264" s="112"/>
      <c r="CWS264" s="112"/>
      <c r="CWW264" s="112"/>
      <c r="CXA264" s="112"/>
      <c r="CXE264" s="112"/>
      <c r="CXI264" s="112"/>
      <c r="CXM264" s="112"/>
      <c r="CXQ264" s="112"/>
      <c r="CXU264" s="112"/>
      <c r="CXY264" s="112"/>
      <c r="CYC264" s="112"/>
      <c r="CYG264" s="112"/>
      <c r="CYK264" s="112"/>
      <c r="CYO264" s="112"/>
      <c r="CYS264" s="112"/>
      <c r="CYW264" s="112"/>
      <c r="CZA264" s="112"/>
      <c r="CZE264" s="112"/>
      <c r="CZI264" s="112"/>
      <c r="CZM264" s="112"/>
      <c r="CZQ264" s="112"/>
      <c r="CZU264" s="112"/>
      <c r="CZY264" s="112"/>
      <c r="DAC264" s="112"/>
      <c r="DAG264" s="112"/>
      <c r="DAK264" s="112"/>
      <c r="DAO264" s="112"/>
      <c r="DAS264" s="112"/>
      <c r="DAW264" s="112"/>
      <c r="DBA264" s="112"/>
      <c r="DBE264" s="112"/>
      <c r="DBI264" s="112"/>
      <c r="DBM264" s="112"/>
      <c r="DBQ264" s="112"/>
      <c r="DBU264" s="112"/>
      <c r="DBY264" s="112"/>
      <c r="DCC264" s="112"/>
      <c r="DCG264" s="112"/>
      <c r="DCK264" s="112"/>
      <c r="DCO264" s="112"/>
      <c r="DCS264" s="112"/>
      <c r="DCW264" s="112"/>
      <c r="DDA264" s="112"/>
      <c r="DDE264" s="112"/>
      <c r="DDI264" s="112"/>
      <c r="DDM264" s="112"/>
      <c r="DDQ264" s="112"/>
      <c r="DDU264" s="112"/>
      <c r="DDY264" s="112"/>
      <c r="DEC264" s="112"/>
      <c r="DEG264" s="112"/>
      <c r="DEK264" s="112"/>
      <c r="DEO264" s="112"/>
      <c r="DES264" s="112"/>
      <c r="DEW264" s="112"/>
      <c r="DFA264" s="112"/>
      <c r="DFE264" s="112"/>
      <c r="DFI264" s="112"/>
      <c r="DFM264" s="112"/>
      <c r="DFQ264" s="112"/>
      <c r="DFU264" s="112"/>
      <c r="DFY264" s="112"/>
      <c r="DGC264" s="112"/>
      <c r="DGG264" s="112"/>
      <c r="DGK264" s="112"/>
      <c r="DGO264" s="112"/>
      <c r="DGS264" s="112"/>
      <c r="DGW264" s="112"/>
      <c r="DHA264" s="112"/>
      <c r="DHE264" s="112"/>
      <c r="DHI264" s="112"/>
      <c r="DHM264" s="112"/>
      <c r="DHQ264" s="112"/>
      <c r="DHU264" s="112"/>
      <c r="DHY264" s="112"/>
      <c r="DIC264" s="112"/>
      <c r="DIG264" s="112"/>
      <c r="DIK264" s="112"/>
      <c r="DIO264" s="112"/>
      <c r="DIS264" s="112"/>
      <c r="DIW264" s="112"/>
      <c r="DJA264" s="112"/>
      <c r="DJE264" s="112"/>
      <c r="DJI264" s="112"/>
      <c r="DJM264" s="112"/>
      <c r="DJQ264" s="112"/>
      <c r="DJU264" s="112"/>
      <c r="DJY264" s="112"/>
      <c r="DKC264" s="112"/>
      <c r="DKG264" s="112"/>
      <c r="DKK264" s="112"/>
      <c r="DKO264" s="112"/>
      <c r="DKS264" s="112"/>
      <c r="DKW264" s="112"/>
      <c r="DLA264" s="112"/>
      <c r="DLE264" s="112"/>
      <c r="DLI264" s="112"/>
      <c r="DLM264" s="112"/>
      <c r="DLQ264" s="112"/>
      <c r="DLU264" s="112"/>
      <c r="DLY264" s="112"/>
      <c r="DMC264" s="112"/>
      <c r="DMG264" s="112"/>
      <c r="DMK264" s="112"/>
      <c r="DMO264" s="112"/>
      <c r="DMS264" s="112"/>
      <c r="DMW264" s="112"/>
      <c r="DNA264" s="112"/>
      <c r="DNE264" s="112"/>
      <c r="DNI264" s="112"/>
      <c r="DNM264" s="112"/>
      <c r="DNQ264" s="112"/>
      <c r="DNU264" s="112"/>
      <c r="DNY264" s="112"/>
      <c r="DOC264" s="112"/>
      <c r="DOG264" s="112"/>
      <c r="DOK264" s="112"/>
      <c r="DOO264" s="112"/>
      <c r="DOS264" s="112"/>
      <c r="DOW264" s="112"/>
      <c r="DPA264" s="112"/>
      <c r="DPE264" s="112"/>
      <c r="DPI264" s="112"/>
      <c r="DPM264" s="112"/>
      <c r="DPQ264" s="112"/>
      <c r="DPU264" s="112"/>
      <c r="DPY264" s="112"/>
      <c r="DQC264" s="112"/>
      <c r="DQG264" s="112"/>
      <c r="DQK264" s="112"/>
      <c r="DQO264" s="112"/>
      <c r="DQS264" s="112"/>
      <c r="DQW264" s="112"/>
      <c r="DRA264" s="112"/>
      <c r="DRE264" s="112"/>
      <c r="DRI264" s="112"/>
      <c r="DRM264" s="112"/>
      <c r="DRQ264" s="112"/>
      <c r="DRU264" s="112"/>
      <c r="DRY264" s="112"/>
      <c r="DSC264" s="112"/>
      <c r="DSG264" s="112"/>
      <c r="DSK264" s="112"/>
      <c r="DSO264" s="112"/>
      <c r="DSS264" s="112"/>
      <c r="DSW264" s="112"/>
      <c r="DTA264" s="112"/>
      <c r="DTE264" s="112"/>
      <c r="DTI264" s="112"/>
      <c r="DTM264" s="112"/>
      <c r="DTQ264" s="112"/>
      <c r="DTU264" s="112"/>
      <c r="DTY264" s="112"/>
      <c r="DUC264" s="112"/>
      <c r="DUG264" s="112"/>
      <c r="DUK264" s="112"/>
      <c r="DUO264" s="112"/>
      <c r="DUS264" s="112"/>
      <c r="DUW264" s="112"/>
      <c r="DVA264" s="112"/>
      <c r="DVE264" s="112"/>
      <c r="DVI264" s="112"/>
      <c r="DVM264" s="112"/>
      <c r="DVQ264" s="112"/>
      <c r="DVU264" s="112"/>
      <c r="DVY264" s="112"/>
      <c r="DWC264" s="112"/>
      <c r="DWG264" s="112"/>
      <c r="DWK264" s="112"/>
      <c r="DWO264" s="112"/>
      <c r="DWS264" s="112"/>
      <c r="DWW264" s="112"/>
      <c r="DXA264" s="112"/>
      <c r="DXE264" s="112"/>
      <c r="DXI264" s="112"/>
      <c r="DXM264" s="112"/>
      <c r="DXQ264" s="112"/>
      <c r="DXU264" s="112"/>
      <c r="DXY264" s="112"/>
      <c r="DYC264" s="112"/>
      <c r="DYG264" s="112"/>
      <c r="DYK264" s="112"/>
      <c r="DYO264" s="112"/>
      <c r="DYS264" s="112"/>
      <c r="DYW264" s="112"/>
      <c r="DZA264" s="112"/>
      <c r="DZE264" s="112"/>
      <c r="DZI264" s="112"/>
      <c r="DZM264" s="112"/>
      <c r="DZQ264" s="112"/>
      <c r="DZU264" s="112"/>
      <c r="DZY264" s="112"/>
      <c r="EAC264" s="112"/>
      <c r="EAG264" s="112"/>
      <c r="EAK264" s="112"/>
      <c r="EAO264" s="112"/>
      <c r="EAS264" s="112"/>
      <c r="EAW264" s="112"/>
      <c r="EBA264" s="112"/>
      <c r="EBE264" s="112"/>
      <c r="EBI264" s="112"/>
      <c r="EBM264" s="112"/>
      <c r="EBQ264" s="112"/>
      <c r="EBU264" s="112"/>
      <c r="EBY264" s="112"/>
      <c r="ECC264" s="112"/>
      <c r="ECG264" s="112"/>
      <c r="ECK264" s="112"/>
      <c r="ECO264" s="112"/>
      <c r="ECS264" s="112"/>
      <c r="ECW264" s="112"/>
      <c r="EDA264" s="112"/>
      <c r="EDE264" s="112"/>
      <c r="EDI264" s="112"/>
      <c r="EDM264" s="112"/>
      <c r="EDQ264" s="112"/>
      <c r="EDU264" s="112"/>
      <c r="EDY264" s="112"/>
      <c r="EEC264" s="112"/>
      <c r="EEG264" s="112"/>
      <c r="EEK264" s="112"/>
      <c r="EEO264" s="112"/>
      <c r="EES264" s="112"/>
      <c r="EEW264" s="112"/>
      <c r="EFA264" s="112"/>
      <c r="EFE264" s="112"/>
      <c r="EFI264" s="112"/>
      <c r="EFM264" s="112"/>
      <c r="EFQ264" s="112"/>
      <c r="EFU264" s="112"/>
      <c r="EFY264" s="112"/>
      <c r="EGC264" s="112"/>
      <c r="EGG264" s="112"/>
      <c r="EGK264" s="112"/>
      <c r="EGO264" s="112"/>
      <c r="EGS264" s="112"/>
      <c r="EGW264" s="112"/>
      <c r="EHA264" s="112"/>
      <c r="EHE264" s="112"/>
      <c r="EHI264" s="112"/>
      <c r="EHM264" s="112"/>
      <c r="EHQ264" s="112"/>
      <c r="EHU264" s="112"/>
      <c r="EHY264" s="112"/>
      <c r="EIC264" s="112"/>
      <c r="EIG264" s="112"/>
      <c r="EIK264" s="112"/>
      <c r="EIO264" s="112"/>
      <c r="EIS264" s="112"/>
      <c r="EIW264" s="112"/>
      <c r="EJA264" s="112"/>
      <c r="EJE264" s="112"/>
      <c r="EJI264" s="112"/>
      <c r="EJM264" s="112"/>
      <c r="EJQ264" s="112"/>
      <c r="EJU264" s="112"/>
      <c r="EJY264" s="112"/>
      <c r="EKC264" s="112"/>
      <c r="EKG264" s="112"/>
      <c r="EKK264" s="112"/>
      <c r="EKO264" s="112"/>
      <c r="EKS264" s="112"/>
      <c r="EKW264" s="112"/>
      <c r="ELA264" s="112"/>
      <c r="ELE264" s="112"/>
      <c r="ELI264" s="112"/>
      <c r="ELM264" s="112"/>
      <c r="ELQ264" s="112"/>
      <c r="ELU264" s="112"/>
      <c r="ELY264" s="112"/>
      <c r="EMC264" s="112"/>
      <c r="EMG264" s="112"/>
      <c r="EMK264" s="112"/>
      <c r="EMO264" s="112"/>
      <c r="EMS264" s="112"/>
      <c r="EMW264" s="112"/>
      <c r="ENA264" s="112"/>
      <c r="ENE264" s="112"/>
      <c r="ENI264" s="112"/>
      <c r="ENM264" s="112"/>
      <c r="ENQ264" s="112"/>
      <c r="ENU264" s="112"/>
      <c r="ENY264" s="112"/>
      <c r="EOC264" s="112"/>
      <c r="EOG264" s="112"/>
      <c r="EOK264" s="112"/>
      <c r="EOO264" s="112"/>
      <c r="EOS264" s="112"/>
      <c r="EOW264" s="112"/>
      <c r="EPA264" s="112"/>
      <c r="EPE264" s="112"/>
      <c r="EPI264" s="112"/>
      <c r="EPM264" s="112"/>
      <c r="EPQ264" s="112"/>
      <c r="EPU264" s="112"/>
      <c r="EPY264" s="112"/>
      <c r="EQC264" s="112"/>
      <c r="EQG264" s="112"/>
      <c r="EQK264" s="112"/>
      <c r="EQO264" s="112"/>
      <c r="EQS264" s="112"/>
      <c r="EQW264" s="112"/>
      <c r="ERA264" s="112"/>
      <c r="ERE264" s="112"/>
      <c r="ERI264" s="112"/>
      <c r="ERM264" s="112"/>
      <c r="ERQ264" s="112"/>
      <c r="ERU264" s="112"/>
      <c r="ERY264" s="112"/>
      <c r="ESC264" s="112"/>
      <c r="ESG264" s="112"/>
      <c r="ESK264" s="112"/>
      <c r="ESO264" s="112"/>
      <c r="ESS264" s="112"/>
      <c r="ESW264" s="112"/>
      <c r="ETA264" s="112"/>
      <c r="ETE264" s="112"/>
      <c r="ETI264" s="112"/>
      <c r="ETM264" s="112"/>
      <c r="ETQ264" s="112"/>
      <c r="ETU264" s="112"/>
      <c r="ETY264" s="112"/>
      <c r="EUC264" s="112"/>
      <c r="EUG264" s="112"/>
      <c r="EUK264" s="112"/>
      <c r="EUO264" s="112"/>
      <c r="EUS264" s="112"/>
      <c r="EUW264" s="112"/>
      <c r="EVA264" s="112"/>
      <c r="EVE264" s="112"/>
      <c r="EVI264" s="112"/>
      <c r="EVM264" s="112"/>
      <c r="EVQ264" s="112"/>
      <c r="EVU264" s="112"/>
      <c r="EVY264" s="112"/>
      <c r="EWC264" s="112"/>
      <c r="EWG264" s="112"/>
      <c r="EWK264" s="112"/>
      <c r="EWO264" s="112"/>
      <c r="EWS264" s="112"/>
      <c r="EWW264" s="112"/>
      <c r="EXA264" s="112"/>
      <c r="EXE264" s="112"/>
      <c r="EXI264" s="112"/>
      <c r="EXM264" s="112"/>
      <c r="EXQ264" s="112"/>
      <c r="EXU264" s="112"/>
      <c r="EXY264" s="112"/>
      <c r="EYC264" s="112"/>
      <c r="EYG264" s="112"/>
      <c r="EYK264" s="112"/>
      <c r="EYO264" s="112"/>
      <c r="EYS264" s="112"/>
      <c r="EYW264" s="112"/>
      <c r="EZA264" s="112"/>
      <c r="EZE264" s="112"/>
      <c r="EZI264" s="112"/>
      <c r="EZM264" s="112"/>
      <c r="EZQ264" s="112"/>
      <c r="EZU264" s="112"/>
      <c r="EZY264" s="112"/>
      <c r="FAC264" s="112"/>
      <c r="FAG264" s="112"/>
      <c r="FAK264" s="112"/>
      <c r="FAO264" s="112"/>
      <c r="FAS264" s="112"/>
      <c r="FAW264" s="112"/>
      <c r="FBA264" s="112"/>
      <c r="FBE264" s="112"/>
      <c r="FBI264" s="112"/>
      <c r="FBM264" s="112"/>
      <c r="FBQ264" s="112"/>
      <c r="FBU264" s="112"/>
      <c r="FBY264" s="112"/>
      <c r="FCC264" s="112"/>
      <c r="FCG264" s="112"/>
      <c r="FCK264" s="112"/>
      <c r="FCO264" s="112"/>
      <c r="FCS264" s="112"/>
      <c r="FCW264" s="112"/>
      <c r="FDA264" s="112"/>
      <c r="FDE264" s="112"/>
      <c r="FDI264" s="112"/>
      <c r="FDM264" s="112"/>
      <c r="FDQ264" s="112"/>
      <c r="FDU264" s="112"/>
      <c r="FDY264" s="112"/>
      <c r="FEC264" s="112"/>
      <c r="FEG264" s="112"/>
      <c r="FEK264" s="112"/>
      <c r="FEO264" s="112"/>
      <c r="FES264" s="112"/>
      <c r="FEW264" s="112"/>
      <c r="FFA264" s="112"/>
      <c r="FFE264" s="112"/>
      <c r="FFI264" s="112"/>
      <c r="FFM264" s="112"/>
      <c r="FFQ264" s="112"/>
      <c r="FFU264" s="112"/>
      <c r="FFY264" s="112"/>
      <c r="FGC264" s="112"/>
      <c r="FGG264" s="112"/>
      <c r="FGK264" s="112"/>
      <c r="FGO264" s="112"/>
      <c r="FGS264" s="112"/>
      <c r="FGW264" s="112"/>
      <c r="FHA264" s="112"/>
      <c r="FHE264" s="112"/>
      <c r="FHI264" s="112"/>
      <c r="FHM264" s="112"/>
      <c r="FHQ264" s="112"/>
      <c r="FHU264" s="112"/>
      <c r="FHY264" s="112"/>
      <c r="FIC264" s="112"/>
      <c r="FIG264" s="112"/>
      <c r="FIK264" s="112"/>
      <c r="FIO264" s="112"/>
      <c r="FIS264" s="112"/>
      <c r="FIW264" s="112"/>
      <c r="FJA264" s="112"/>
      <c r="FJE264" s="112"/>
      <c r="FJI264" s="112"/>
      <c r="FJM264" s="112"/>
      <c r="FJQ264" s="112"/>
      <c r="FJU264" s="112"/>
      <c r="FJY264" s="112"/>
      <c r="FKC264" s="112"/>
      <c r="FKG264" s="112"/>
      <c r="FKK264" s="112"/>
      <c r="FKO264" s="112"/>
      <c r="FKS264" s="112"/>
      <c r="FKW264" s="112"/>
      <c r="FLA264" s="112"/>
      <c r="FLE264" s="112"/>
      <c r="FLI264" s="112"/>
      <c r="FLM264" s="112"/>
      <c r="FLQ264" s="112"/>
      <c r="FLU264" s="112"/>
      <c r="FLY264" s="112"/>
      <c r="FMC264" s="112"/>
      <c r="FMG264" s="112"/>
      <c r="FMK264" s="112"/>
      <c r="FMO264" s="112"/>
      <c r="FMS264" s="112"/>
      <c r="FMW264" s="112"/>
      <c r="FNA264" s="112"/>
      <c r="FNE264" s="112"/>
      <c r="FNI264" s="112"/>
      <c r="FNM264" s="112"/>
      <c r="FNQ264" s="112"/>
      <c r="FNU264" s="112"/>
      <c r="FNY264" s="112"/>
      <c r="FOC264" s="112"/>
      <c r="FOG264" s="112"/>
      <c r="FOK264" s="112"/>
      <c r="FOO264" s="112"/>
      <c r="FOS264" s="112"/>
      <c r="FOW264" s="112"/>
      <c r="FPA264" s="112"/>
      <c r="FPE264" s="112"/>
      <c r="FPI264" s="112"/>
      <c r="FPM264" s="112"/>
      <c r="FPQ264" s="112"/>
      <c r="FPU264" s="112"/>
      <c r="FPY264" s="112"/>
      <c r="FQC264" s="112"/>
      <c r="FQG264" s="112"/>
      <c r="FQK264" s="112"/>
      <c r="FQO264" s="112"/>
      <c r="FQS264" s="112"/>
      <c r="FQW264" s="112"/>
      <c r="FRA264" s="112"/>
      <c r="FRE264" s="112"/>
      <c r="FRI264" s="112"/>
      <c r="FRM264" s="112"/>
      <c r="FRQ264" s="112"/>
      <c r="FRU264" s="112"/>
      <c r="FRY264" s="112"/>
      <c r="FSC264" s="112"/>
      <c r="FSG264" s="112"/>
      <c r="FSK264" s="112"/>
      <c r="FSO264" s="112"/>
      <c r="FSS264" s="112"/>
      <c r="FSW264" s="112"/>
      <c r="FTA264" s="112"/>
      <c r="FTE264" s="112"/>
      <c r="FTI264" s="112"/>
      <c r="FTM264" s="112"/>
      <c r="FTQ264" s="112"/>
      <c r="FTU264" s="112"/>
      <c r="FTY264" s="112"/>
      <c r="FUC264" s="112"/>
      <c r="FUG264" s="112"/>
      <c r="FUK264" s="112"/>
      <c r="FUO264" s="112"/>
      <c r="FUS264" s="112"/>
      <c r="FUW264" s="112"/>
      <c r="FVA264" s="112"/>
      <c r="FVE264" s="112"/>
      <c r="FVI264" s="112"/>
      <c r="FVM264" s="112"/>
      <c r="FVQ264" s="112"/>
      <c r="FVU264" s="112"/>
      <c r="FVY264" s="112"/>
      <c r="FWC264" s="112"/>
      <c r="FWG264" s="112"/>
      <c r="FWK264" s="112"/>
      <c r="FWO264" s="112"/>
      <c r="FWS264" s="112"/>
      <c r="FWW264" s="112"/>
      <c r="FXA264" s="112"/>
      <c r="FXE264" s="112"/>
      <c r="FXI264" s="112"/>
      <c r="FXM264" s="112"/>
      <c r="FXQ264" s="112"/>
      <c r="FXU264" s="112"/>
      <c r="FXY264" s="112"/>
      <c r="FYC264" s="112"/>
      <c r="FYG264" s="112"/>
      <c r="FYK264" s="112"/>
      <c r="FYO264" s="112"/>
      <c r="FYS264" s="112"/>
      <c r="FYW264" s="112"/>
      <c r="FZA264" s="112"/>
      <c r="FZE264" s="112"/>
      <c r="FZI264" s="112"/>
      <c r="FZM264" s="112"/>
      <c r="FZQ264" s="112"/>
      <c r="FZU264" s="112"/>
      <c r="FZY264" s="112"/>
      <c r="GAC264" s="112"/>
      <c r="GAG264" s="112"/>
      <c r="GAK264" s="112"/>
      <c r="GAO264" s="112"/>
      <c r="GAS264" s="112"/>
      <c r="GAW264" s="112"/>
      <c r="GBA264" s="112"/>
      <c r="GBE264" s="112"/>
      <c r="GBI264" s="112"/>
      <c r="GBM264" s="112"/>
      <c r="GBQ264" s="112"/>
      <c r="GBU264" s="112"/>
      <c r="GBY264" s="112"/>
      <c r="GCC264" s="112"/>
      <c r="GCG264" s="112"/>
      <c r="GCK264" s="112"/>
      <c r="GCO264" s="112"/>
      <c r="GCS264" s="112"/>
      <c r="GCW264" s="112"/>
      <c r="GDA264" s="112"/>
      <c r="GDE264" s="112"/>
      <c r="GDI264" s="112"/>
      <c r="GDM264" s="112"/>
      <c r="GDQ264" s="112"/>
      <c r="GDU264" s="112"/>
      <c r="GDY264" s="112"/>
      <c r="GEC264" s="112"/>
      <c r="GEG264" s="112"/>
      <c r="GEK264" s="112"/>
      <c r="GEO264" s="112"/>
      <c r="GES264" s="112"/>
      <c r="GEW264" s="112"/>
      <c r="GFA264" s="112"/>
      <c r="GFE264" s="112"/>
      <c r="GFI264" s="112"/>
      <c r="GFM264" s="112"/>
      <c r="GFQ264" s="112"/>
      <c r="GFU264" s="112"/>
      <c r="GFY264" s="112"/>
      <c r="GGC264" s="112"/>
      <c r="GGG264" s="112"/>
      <c r="GGK264" s="112"/>
      <c r="GGO264" s="112"/>
      <c r="GGS264" s="112"/>
      <c r="GGW264" s="112"/>
      <c r="GHA264" s="112"/>
      <c r="GHE264" s="112"/>
      <c r="GHI264" s="112"/>
      <c r="GHM264" s="112"/>
      <c r="GHQ264" s="112"/>
      <c r="GHU264" s="112"/>
      <c r="GHY264" s="112"/>
      <c r="GIC264" s="112"/>
      <c r="GIG264" s="112"/>
      <c r="GIK264" s="112"/>
      <c r="GIO264" s="112"/>
      <c r="GIS264" s="112"/>
      <c r="GIW264" s="112"/>
      <c r="GJA264" s="112"/>
      <c r="GJE264" s="112"/>
      <c r="GJI264" s="112"/>
      <c r="GJM264" s="112"/>
      <c r="GJQ264" s="112"/>
      <c r="GJU264" s="112"/>
      <c r="GJY264" s="112"/>
      <c r="GKC264" s="112"/>
      <c r="GKG264" s="112"/>
      <c r="GKK264" s="112"/>
      <c r="GKO264" s="112"/>
      <c r="GKS264" s="112"/>
      <c r="GKW264" s="112"/>
      <c r="GLA264" s="112"/>
      <c r="GLE264" s="112"/>
      <c r="GLI264" s="112"/>
      <c r="GLM264" s="112"/>
      <c r="GLQ264" s="112"/>
      <c r="GLU264" s="112"/>
      <c r="GLY264" s="112"/>
      <c r="GMC264" s="112"/>
      <c r="GMG264" s="112"/>
      <c r="GMK264" s="112"/>
      <c r="GMO264" s="112"/>
      <c r="GMS264" s="112"/>
      <c r="GMW264" s="112"/>
      <c r="GNA264" s="112"/>
      <c r="GNE264" s="112"/>
      <c r="GNI264" s="112"/>
      <c r="GNM264" s="112"/>
      <c r="GNQ264" s="112"/>
      <c r="GNU264" s="112"/>
      <c r="GNY264" s="112"/>
      <c r="GOC264" s="112"/>
      <c r="GOG264" s="112"/>
      <c r="GOK264" s="112"/>
      <c r="GOO264" s="112"/>
      <c r="GOS264" s="112"/>
      <c r="GOW264" s="112"/>
      <c r="GPA264" s="112"/>
      <c r="GPE264" s="112"/>
      <c r="GPI264" s="112"/>
      <c r="GPM264" s="112"/>
      <c r="GPQ264" s="112"/>
      <c r="GPU264" s="112"/>
      <c r="GPY264" s="112"/>
      <c r="GQC264" s="112"/>
      <c r="GQG264" s="112"/>
      <c r="GQK264" s="112"/>
      <c r="GQO264" s="112"/>
      <c r="GQS264" s="112"/>
      <c r="GQW264" s="112"/>
      <c r="GRA264" s="112"/>
      <c r="GRE264" s="112"/>
      <c r="GRI264" s="112"/>
      <c r="GRM264" s="112"/>
      <c r="GRQ264" s="112"/>
      <c r="GRU264" s="112"/>
      <c r="GRY264" s="112"/>
      <c r="GSC264" s="112"/>
      <c r="GSG264" s="112"/>
      <c r="GSK264" s="112"/>
      <c r="GSO264" s="112"/>
      <c r="GSS264" s="112"/>
      <c r="GSW264" s="112"/>
      <c r="GTA264" s="112"/>
      <c r="GTE264" s="112"/>
      <c r="GTI264" s="112"/>
      <c r="GTM264" s="112"/>
      <c r="GTQ264" s="112"/>
      <c r="GTU264" s="112"/>
      <c r="GTY264" s="112"/>
      <c r="GUC264" s="112"/>
      <c r="GUG264" s="112"/>
      <c r="GUK264" s="112"/>
      <c r="GUO264" s="112"/>
      <c r="GUS264" s="112"/>
      <c r="GUW264" s="112"/>
      <c r="GVA264" s="112"/>
      <c r="GVE264" s="112"/>
      <c r="GVI264" s="112"/>
      <c r="GVM264" s="112"/>
      <c r="GVQ264" s="112"/>
      <c r="GVU264" s="112"/>
      <c r="GVY264" s="112"/>
      <c r="GWC264" s="112"/>
      <c r="GWG264" s="112"/>
      <c r="GWK264" s="112"/>
      <c r="GWO264" s="112"/>
      <c r="GWS264" s="112"/>
      <c r="GWW264" s="112"/>
      <c r="GXA264" s="112"/>
      <c r="GXE264" s="112"/>
      <c r="GXI264" s="112"/>
      <c r="GXM264" s="112"/>
      <c r="GXQ264" s="112"/>
      <c r="GXU264" s="112"/>
      <c r="GXY264" s="112"/>
      <c r="GYC264" s="112"/>
      <c r="GYG264" s="112"/>
      <c r="GYK264" s="112"/>
      <c r="GYO264" s="112"/>
      <c r="GYS264" s="112"/>
      <c r="GYW264" s="112"/>
      <c r="GZA264" s="112"/>
      <c r="GZE264" s="112"/>
      <c r="GZI264" s="112"/>
      <c r="GZM264" s="112"/>
      <c r="GZQ264" s="112"/>
      <c r="GZU264" s="112"/>
      <c r="GZY264" s="112"/>
      <c r="HAC264" s="112"/>
      <c r="HAG264" s="112"/>
      <c r="HAK264" s="112"/>
      <c r="HAO264" s="112"/>
      <c r="HAS264" s="112"/>
      <c r="HAW264" s="112"/>
      <c r="HBA264" s="112"/>
      <c r="HBE264" s="112"/>
      <c r="HBI264" s="112"/>
      <c r="HBM264" s="112"/>
      <c r="HBQ264" s="112"/>
      <c r="HBU264" s="112"/>
      <c r="HBY264" s="112"/>
      <c r="HCC264" s="112"/>
      <c r="HCG264" s="112"/>
      <c r="HCK264" s="112"/>
      <c r="HCO264" s="112"/>
      <c r="HCS264" s="112"/>
      <c r="HCW264" s="112"/>
      <c r="HDA264" s="112"/>
      <c r="HDE264" s="112"/>
      <c r="HDI264" s="112"/>
      <c r="HDM264" s="112"/>
      <c r="HDQ264" s="112"/>
      <c r="HDU264" s="112"/>
      <c r="HDY264" s="112"/>
      <c r="HEC264" s="112"/>
      <c r="HEG264" s="112"/>
      <c r="HEK264" s="112"/>
      <c r="HEO264" s="112"/>
      <c r="HES264" s="112"/>
      <c r="HEW264" s="112"/>
      <c r="HFA264" s="112"/>
      <c r="HFE264" s="112"/>
      <c r="HFI264" s="112"/>
      <c r="HFM264" s="112"/>
      <c r="HFQ264" s="112"/>
      <c r="HFU264" s="112"/>
      <c r="HFY264" s="112"/>
      <c r="HGC264" s="112"/>
      <c r="HGG264" s="112"/>
      <c r="HGK264" s="112"/>
      <c r="HGO264" s="112"/>
      <c r="HGS264" s="112"/>
      <c r="HGW264" s="112"/>
      <c r="HHA264" s="112"/>
      <c r="HHE264" s="112"/>
      <c r="HHI264" s="112"/>
      <c r="HHM264" s="112"/>
      <c r="HHQ264" s="112"/>
      <c r="HHU264" s="112"/>
      <c r="HHY264" s="112"/>
      <c r="HIC264" s="112"/>
      <c r="HIG264" s="112"/>
      <c r="HIK264" s="112"/>
      <c r="HIO264" s="112"/>
      <c r="HIS264" s="112"/>
      <c r="HIW264" s="112"/>
      <c r="HJA264" s="112"/>
      <c r="HJE264" s="112"/>
      <c r="HJI264" s="112"/>
      <c r="HJM264" s="112"/>
      <c r="HJQ264" s="112"/>
      <c r="HJU264" s="112"/>
      <c r="HJY264" s="112"/>
      <c r="HKC264" s="112"/>
      <c r="HKG264" s="112"/>
      <c r="HKK264" s="112"/>
      <c r="HKO264" s="112"/>
      <c r="HKS264" s="112"/>
      <c r="HKW264" s="112"/>
      <c r="HLA264" s="112"/>
      <c r="HLE264" s="112"/>
      <c r="HLI264" s="112"/>
      <c r="HLM264" s="112"/>
      <c r="HLQ264" s="112"/>
      <c r="HLU264" s="112"/>
      <c r="HLY264" s="112"/>
      <c r="HMC264" s="112"/>
      <c r="HMG264" s="112"/>
      <c r="HMK264" s="112"/>
      <c r="HMO264" s="112"/>
      <c r="HMS264" s="112"/>
      <c r="HMW264" s="112"/>
      <c r="HNA264" s="112"/>
      <c r="HNE264" s="112"/>
      <c r="HNI264" s="112"/>
      <c r="HNM264" s="112"/>
      <c r="HNQ264" s="112"/>
      <c r="HNU264" s="112"/>
      <c r="HNY264" s="112"/>
      <c r="HOC264" s="112"/>
      <c r="HOG264" s="112"/>
      <c r="HOK264" s="112"/>
      <c r="HOO264" s="112"/>
      <c r="HOS264" s="112"/>
      <c r="HOW264" s="112"/>
      <c r="HPA264" s="112"/>
      <c r="HPE264" s="112"/>
      <c r="HPI264" s="112"/>
      <c r="HPM264" s="112"/>
      <c r="HPQ264" s="112"/>
      <c r="HPU264" s="112"/>
      <c r="HPY264" s="112"/>
      <c r="HQC264" s="112"/>
      <c r="HQG264" s="112"/>
      <c r="HQK264" s="112"/>
      <c r="HQO264" s="112"/>
      <c r="HQS264" s="112"/>
      <c r="HQW264" s="112"/>
      <c r="HRA264" s="112"/>
      <c r="HRE264" s="112"/>
      <c r="HRI264" s="112"/>
      <c r="HRM264" s="112"/>
      <c r="HRQ264" s="112"/>
      <c r="HRU264" s="112"/>
      <c r="HRY264" s="112"/>
      <c r="HSC264" s="112"/>
      <c r="HSG264" s="112"/>
      <c r="HSK264" s="112"/>
      <c r="HSO264" s="112"/>
      <c r="HSS264" s="112"/>
      <c r="HSW264" s="112"/>
      <c r="HTA264" s="112"/>
      <c r="HTE264" s="112"/>
      <c r="HTI264" s="112"/>
      <c r="HTM264" s="112"/>
      <c r="HTQ264" s="112"/>
      <c r="HTU264" s="112"/>
      <c r="HTY264" s="112"/>
      <c r="HUC264" s="112"/>
      <c r="HUG264" s="112"/>
      <c r="HUK264" s="112"/>
      <c r="HUO264" s="112"/>
      <c r="HUS264" s="112"/>
      <c r="HUW264" s="112"/>
      <c r="HVA264" s="112"/>
      <c r="HVE264" s="112"/>
      <c r="HVI264" s="112"/>
      <c r="HVM264" s="112"/>
      <c r="HVQ264" s="112"/>
      <c r="HVU264" s="112"/>
      <c r="HVY264" s="112"/>
      <c r="HWC264" s="112"/>
      <c r="HWG264" s="112"/>
      <c r="HWK264" s="112"/>
      <c r="HWO264" s="112"/>
      <c r="HWS264" s="112"/>
      <c r="HWW264" s="112"/>
      <c r="HXA264" s="112"/>
      <c r="HXE264" s="112"/>
      <c r="HXI264" s="112"/>
      <c r="HXM264" s="112"/>
      <c r="HXQ264" s="112"/>
      <c r="HXU264" s="112"/>
      <c r="HXY264" s="112"/>
      <c r="HYC264" s="112"/>
      <c r="HYG264" s="112"/>
      <c r="HYK264" s="112"/>
      <c r="HYO264" s="112"/>
      <c r="HYS264" s="112"/>
      <c r="HYW264" s="112"/>
      <c r="HZA264" s="112"/>
      <c r="HZE264" s="112"/>
      <c r="HZI264" s="112"/>
      <c r="HZM264" s="112"/>
      <c r="HZQ264" s="112"/>
      <c r="HZU264" s="112"/>
      <c r="HZY264" s="112"/>
      <c r="IAC264" s="112"/>
      <c r="IAG264" s="112"/>
      <c r="IAK264" s="112"/>
      <c r="IAO264" s="112"/>
      <c r="IAS264" s="112"/>
      <c r="IAW264" s="112"/>
      <c r="IBA264" s="112"/>
      <c r="IBE264" s="112"/>
      <c r="IBI264" s="112"/>
      <c r="IBM264" s="112"/>
      <c r="IBQ264" s="112"/>
      <c r="IBU264" s="112"/>
      <c r="IBY264" s="112"/>
      <c r="ICC264" s="112"/>
      <c r="ICG264" s="112"/>
      <c r="ICK264" s="112"/>
      <c r="ICO264" s="112"/>
      <c r="ICS264" s="112"/>
      <c r="ICW264" s="112"/>
      <c r="IDA264" s="112"/>
      <c r="IDE264" s="112"/>
      <c r="IDI264" s="112"/>
      <c r="IDM264" s="112"/>
      <c r="IDQ264" s="112"/>
      <c r="IDU264" s="112"/>
      <c r="IDY264" s="112"/>
      <c r="IEC264" s="112"/>
      <c r="IEG264" s="112"/>
      <c r="IEK264" s="112"/>
      <c r="IEO264" s="112"/>
      <c r="IES264" s="112"/>
      <c r="IEW264" s="112"/>
      <c r="IFA264" s="112"/>
      <c r="IFE264" s="112"/>
      <c r="IFI264" s="112"/>
      <c r="IFM264" s="112"/>
      <c r="IFQ264" s="112"/>
      <c r="IFU264" s="112"/>
      <c r="IFY264" s="112"/>
      <c r="IGC264" s="112"/>
      <c r="IGG264" s="112"/>
      <c r="IGK264" s="112"/>
      <c r="IGO264" s="112"/>
      <c r="IGS264" s="112"/>
      <c r="IGW264" s="112"/>
      <c r="IHA264" s="112"/>
      <c r="IHE264" s="112"/>
      <c r="IHI264" s="112"/>
      <c r="IHM264" s="112"/>
      <c r="IHQ264" s="112"/>
      <c r="IHU264" s="112"/>
      <c r="IHY264" s="112"/>
      <c r="IIC264" s="112"/>
      <c r="IIG264" s="112"/>
      <c r="IIK264" s="112"/>
      <c r="IIO264" s="112"/>
      <c r="IIS264" s="112"/>
      <c r="IIW264" s="112"/>
      <c r="IJA264" s="112"/>
      <c r="IJE264" s="112"/>
      <c r="IJI264" s="112"/>
      <c r="IJM264" s="112"/>
      <c r="IJQ264" s="112"/>
      <c r="IJU264" s="112"/>
      <c r="IJY264" s="112"/>
      <c r="IKC264" s="112"/>
      <c r="IKG264" s="112"/>
      <c r="IKK264" s="112"/>
      <c r="IKO264" s="112"/>
      <c r="IKS264" s="112"/>
      <c r="IKW264" s="112"/>
      <c r="ILA264" s="112"/>
      <c r="ILE264" s="112"/>
      <c r="ILI264" s="112"/>
      <c r="ILM264" s="112"/>
      <c r="ILQ264" s="112"/>
      <c r="ILU264" s="112"/>
      <c r="ILY264" s="112"/>
      <c r="IMC264" s="112"/>
      <c r="IMG264" s="112"/>
      <c r="IMK264" s="112"/>
      <c r="IMO264" s="112"/>
      <c r="IMS264" s="112"/>
      <c r="IMW264" s="112"/>
      <c r="INA264" s="112"/>
      <c r="INE264" s="112"/>
      <c r="INI264" s="112"/>
      <c r="INM264" s="112"/>
      <c r="INQ264" s="112"/>
      <c r="INU264" s="112"/>
      <c r="INY264" s="112"/>
      <c r="IOC264" s="112"/>
      <c r="IOG264" s="112"/>
      <c r="IOK264" s="112"/>
      <c r="IOO264" s="112"/>
      <c r="IOS264" s="112"/>
      <c r="IOW264" s="112"/>
      <c r="IPA264" s="112"/>
      <c r="IPE264" s="112"/>
      <c r="IPI264" s="112"/>
      <c r="IPM264" s="112"/>
      <c r="IPQ264" s="112"/>
      <c r="IPU264" s="112"/>
      <c r="IPY264" s="112"/>
      <c r="IQC264" s="112"/>
      <c r="IQG264" s="112"/>
      <c r="IQK264" s="112"/>
      <c r="IQO264" s="112"/>
      <c r="IQS264" s="112"/>
      <c r="IQW264" s="112"/>
      <c r="IRA264" s="112"/>
      <c r="IRE264" s="112"/>
      <c r="IRI264" s="112"/>
      <c r="IRM264" s="112"/>
      <c r="IRQ264" s="112"/>
      <c r="IRU264" s="112"/>
      <c r="IRY264" s="112"/>
      <c r="ISC264" s="112"/>
      <c r="ISG264" s="112"/>
      <c r="ISK264" s="112"/>
      <c r="ISO264" s="112"/>
      <c r="ISS264" s="112"/>
      <c r="ISW264" s="112"/>
      <c r="ITA264" s="112"/>
      <c r="ITE264" s="112"/>
      <c r="ITI264" s="112"/>
      <c r="ITM264" s="112"/>
      <c r="ITQ264" s="112"/>
      <c r="ITU264" s="112"/>
      <c r="ITY264" s="112"/>
      <c r="IUC264" s="112"/>
      <c r="IUG264" s="112"/>
      <c r="IUK264" s="112"/>
      <c r="IUO264" s="112"/>
      <c r="IUS264" s="112"/>
      <c r="IUW264" s="112"/>
      <c r="IVA264" s="112"/>
      <c r="IVE264" s="112"/>
      <c r="IVI264" s="112"/>
      <c r="IVM264" s="112"/>
      <c r="IVQ264" s="112"/>
      <c r="IVU264" s="112"/>
      <c r="IVY264" s="112"/>
      <c r="IWC264" s="112"/>
      <c r="IWG264" s="112"/>
      <c r="IWK264" s="112"/>
      <c r="IWO264" s="112"/>
      <c r="IWS264" s="112"/>
      <c r="IWW264" s="112"/>
      <c r="IXA264" s="112"/>
      <c r="IXE264" s="112"/>
      <c r="IXI264" s="112"/>
      <c r="IXM264" s="112"/>
      <c r="IXQ264" s="112"/>
      <c r="IXU264" s="112"/>
      <c r="IXY264" s="112"/>
      <c r="IYC264" s="112"/>
      <c r="IYG264" s="112"/>
      <c r="IYK264" s="112"/>
      <c r="IYO264" s="112"/>
      <c r="IYS264" s="112"/>
      <c r="IYW264" s="112"/>
      <c r="IZA264" s="112"/>
      <c r="IZE264" s="112"/>
      <c r="IZI264" s="112"/>
      <c r="IZM264" s="112"/>
      <c r="IZQ264" s="112"/>
      <c r="IZU264" s="112"/>
      <c r="IZY264" s="112"/>
      <c r="JAC264" s="112"/>
      <c r="JAG264" s="112"/>
      <c r="JAK264" s="112"/>
      <c r="JAO264" s="112"/>
      <c r="JAS264" s="112"/>
      <c r="JAW264" s="112"/>
      <c r="JBA264" s="112"/>
      <c r="JBE264" s="112"/>
      <c r="JBI264" s="112"/>
      <c r="JBM264" s="112"/>
      <c r="JBQ264" s="112"/>
      <c r="JBU264" s="112"/>
      <c r="JBY264" s="112"/>
      <c r="JCC264" s="112"/>
      <c r="JCG264" s="112"/>
      <c r="JCK264" s="112"/>
      <c r="JCO264" s="112"/>
      <c r="JCS264" s="112"/>
      <c r="JCW264" s="112"/>
      <c r="JDA264" s="112"/>
      <c r="JDE264" s="112"/>
      <c r="JDI264" s="112"/>
      <c r="JDM264" s="112"/>
      <c r="JDQ264" s="112"/>
      <c r="JDU264" s="112"/>
      <c r="JDY264" s="112"/>
      <c r="JEC264" s="112"/>
      <c r="JEG264" s="112"/>
      <c r="JEK264" s="112"/>
      <c r="JEO264" s="112"/>
      <c r="JES264" s="112"/>
      <c r="JEW264" s="112"/>
      <c r="JFA264" s="112"/>
      <c r="JFE264" s="112"/>
      <c r="JFI264" s="112"/>
      <c r="JFM264" s="112"/>
      <c r="JFQ264" s="112"/>
      <c r="JFU264" s="112"/>
      <c r="JFY264" s="112"/>
      <c r="JGC264" s="112"/>
      <c r="JGG264" s="112"/>
      <c r="JGK264" s="112"/>
      <c r="JGO264" s="112"/>
      <c r="JGS264" s="112"/>
      <c r="JGW264" s="112"/>
      <c r="JHA264" s="112"/>
      <c r="JHE264" s="112"/>
      <c r="JHI264" s="112"/>
      <c r="JHM264" s="112"/>
      <c r="JHQ264" s="112"/>
      <c r="JHU264" s="112"/>
      <c r="JHY264" s="112"/>
      <c r="JIC264" s="112"/>
      <c r="JIG264" s="112"/>
      <c r="JIK264" s="112"/>
      <c r="JIO264" s="112"/>
      <c r="JIS264" s="112"/>
      <c r="JIW264" s="112"/>
      <c r="JJA264" s="112"/>
      <c r="JJE264" s="112"/>
      <c r="JJI264" s="112"/>
      <c r="JJM264" s="112"/>
      <c r="JJQ264" s="112"/>
      <c r="JJU264" s="112"/>
      <c r="JJY264" s="112"/>
      <c r="JKC264" s="112"/>
      <c r="JKG264" s="112"/>
      <c r="JKK264" s="112"/>
      <c r="JKO264" s="112"/>
      <c r="JKS264" s="112"/>
      <c r="JKW264" s="112"/>
      <c r="JLA264" s="112"/>
      <c r="JLE264" s="112"/>
      <c r="JLI264" s="112"/>
      <c r="JLM264" s="112"/>
      <c r="JLQ264" s="112"/>
      <c r="JLU264" s="112"/>
      <c r="JLY264" s="112"/>
      <c r="JMC264" s="112"/>
      <c r="JMG264" s="112"/>
      <c r="JMK264" s="112"/>
      <c r="JMO264" s="112"/>
      <c r="JMS264" s="112"/>
      <c r="JMW264" s="112"/>
      <c r="JNA264" s="112"/>
      <c r="JNE264" s="112"/>
      <c r="JNI264" s="112"/>
      <c r="JNM264" s="112"/>
      <c r="JNQ264" s="112"/>
      <c r="JNU264" s="112"/>
      <c r="JNY264" s="112"/>
      <c r="JOC264" s="112"/>
      <c r="JOG264" s="112"/>
      <c r="JOK264" s="112"/>
      <c r="JOO264" s="112"/>
      <c r="JOS264" s="112"/>
      <c r="JOW264" s="112"/>
      <c r="JPA264" s="112"/>
      <c r="JPE264" s="112"/>
      <c r="JPI264" s="112"/>
      <c r="JPM264" s="112"/>
      <c r="JPQ264" s="112"/>
      <c r="JPU264" s="112"/>
      <c r="JPY264" s="112"/>
      <c r="JQC264" s="112"/>
      <c r="JQG264" s="112"/>
      <c r="JQK264" s="112"/>
      <c r="JQO264" s="112"/>
      <c r="JQS264" s="112"/>
      <c r="JQW264" s="112"/>
      <c r="JRA264" s="112"/>
      <c r="JRE264" s="112"/>
      <c r="JRI264" s="112"/>
      <c r="JRM264" s="112"/>
      <c r="JRQ264" s="112"/>
      <c r="JRU264" s="112"/>
      <c r="JRY264" s="112"/>
      <c r="JSC264" s="112"/>
      <c r="JSG264" s="112"/>
      <c r="JSK264" s="112"/>
      <c r="JSO264" s="112"/>
      <c r="JSS264" s="112"/>
      <c r="JSW264" s="112"/>
      <c r="JTA264" s="112"/>
      <c r="JTE264" s="112"/>
      <c r="JTI264" s="112"/>
      <c r="JTM264" s="112"/>
      <c r="JTQ264" s="112"/>
      <c r="JTU264" s="112"/>
      <c r="JTY264" s="112"/>
      <c r="JUC264" s="112"/>
      <c r="JUG264" s="112"/>
      <c r="JUK264" s="112"/>
      <c r="JUO264" s="112"/>
      <c r="JUS264" s="112"/>
      <c r="JUW264" s="112"/>
      <c r="JVA264" s="112"/>
      <c r="JVE264" s="112"/>
      <c r="JVI264" s="112"/>
      <c r="JVM264" s="112"/>
      <c r="JVQ264" s="112"/>
      <c r="JVU264" s="112"/>
      <c r="JVY264" s="112"/>
      <c r="JWC264" s="112"/>
      <c r="JWG264" s="112"/>
      <c r="JWK264" s="112"/>
      <c r="JWO264" s="112"/>
      <c r="JWS264" s="112"/>
      <c r="JWW264" s="112"/>
      <c r="JXA264" s="112"/>
      <c r="JXE264" s="112"/>
      <c r="JXI264" s="112"/>
      <c r="JXM264" s="112"/>
      <c r="JXQ264" s="112"/>
      <c r="JXU264" s="112"/>
      <c r="JXY264" s="112"/>
      <c r="JYC264" s="112"/>
      <c r="JYG264" s="112"/>
      <c r="JYK264" s="112"/>
      <c r="JYO264" s="112"/>
      <c r="JYS264" s="112"/>
      <c r="JYW264" s="112"/>
      <c r="JZA264" s="112"/>
      <c r="JZE264" s="112"/>
      <c r="JZI264" s="112"/>
      <c r="JZM264" s="112"/>
      <c r="JZQ264" s="112"/>
      <c r="JZU264" s="112"/>
      <c r="JZY264" s="112"/>
      <c r="KAC264" s="112"/>
      <c r="KAG264" s="112"/>
      <c r="KAK264" s="112"/>
      <c r="KAO264" s="112"/>
      <c r="KAS264" s="112"/>
      <c r="KAW264" s="112"/>
      <c r="KBA264" s="112"/>
      <c r="KBE264" s="112"/>
      <c r="KBI264" s="112"/>
      <c r="KBM264" s="112"/>
      <c r="KBQ264" s="112"/>
      <c r="KBU264" s="112"/>
      <c r="KBY264" s="112"/>
      <c r="KCC264" s="112"/>
      <c r="KCG264" s="112"/>
      <c r="KCK264" s="112"/>
      <c r="KCO264" s="112"/>
      <c r="KCS264" s="112"/>
      <c r="KCW264" s="112"/>
      <c r="KDA264" s="112"/>
      <c r="KDE264" s="112"/>
      <c r="KDI264" s="112"/>
      <c r="KDM264" s="112"/>
      <c r="KDQ264" s="112"/>
      <c r="KDU264" s="112"/>
      <c r="KDY264" s="112"/>
      <c r="KEC264" s="112"/>
      <c r="KEG264" s="112"/>
      <c r="KEK264" s="112"/>
      <c r="KEO264" s="112"/>
      <c r="KES264" s="112"/>
      <c r="KEW264" s="112"/>
      <c r="KFA264" s="112"/>
      <c r="KFE264" s="112"/>
      <c r="KFI264" s="112"/>
      <c r="KFM264" s="112"/>
      <c r="KFQ264" s="112"/>
      <c r="KFU264" s="112"/>
      <c r="KFY264" s="112"/>
      <c r="KGC264" s="112"/>
      <c r="KGG264" s="112"/>
      <c r="KGK264" s="112"/>
      <c r="KGO264" s="112"/>
      <c r="KGS264" s="112"/>
      <c r="KGW264" s="112"/>
      <c r="KHA264" s="112"/>
      <c r="KHE264" s="112"/>
      <c r="KHI264" s="112"/>
      <c r="KHM264" s="112"/>
      <c r="KHQ264" s="112"/>
      <c r="KHU264" s="112"/>
      <c r="KHY264" s="112"/>
      <c r="KIC264" s="112"/>
      <c r="KIG264" s="112"/>
      <c r="KIK264" s="112"/>
      <c r="KIO264" s="112"/>
      <c r="KIS264" s="112"/>
      <c r="KIW264" s="112"/>
      <c r="KJA264" s="112"/>
      <c r="KJE264" s="112"/>
      <c r="KJI264" s="112"/>
      <c r="KJM264" s="112"/>
      <c r="KJQ264" s="112"/>
      <c r="KJU264" s="112"/>
      <c r="KJY264" s="112"/>
      <c r="KKC264" s="112"/>
      <c r="KKG264" s="112"/>
      <c r="KKK264" s="112"/>
      <c r="KKO264" s="112"/>
      <c r="KKS264" s="112"/>
      <c r="KKW264" s="112"/>
      <c r="KLA264" s="112"/>
      <c r="KLE264" s="112"/>
      <c r="KLI264" s="112"/>
      <c r="KLM264" s="112"/>
      <c r="KLQ264" s="112"/>
      <c r="KLU264" s="112"/>
      <c r="KLY264" s="112"/>
      <c r="KMC264" s="112"/>
      <c r="KMG264" s="112"/>
      <c r="KMK264" s="112"/>
      <c r="KMO264" s="112"/>
      <c r="KMS264" s="112"/>
      <c r="KMW264" s="112"/>
      <c r="KNA264" s="112"/>
      <c r="KNE264" s="112"/>
      <c r="KNI264" s="112"/>
      <c r="KNM264" s="112"/>
      <c r="KNQ264" s="112"/>
      <c r="KNU264" s="112"/>
      <c r="KNY264" s="112"/>
      <c r="KOC264" s="112"/>
      <c r="KOG264" s="112"/>
      <c r="KOK264" s="112"/>
      <c r="KOO264" s="112"/>
      <c r="KOS264" s="112"/>
      <c r="KOW264" s="112"/>
      <c r="KPA264" s="112"/>
      <c r="KPE264" s="112"/>
      <c r="KPI264" s="112"/>
      <c r="KPM264" s="112"/>
      <c r="KPQ264" s="112"/>
      <c r="KPU264" s="112"/>
      <c r="KPY264" s="112"/>
      <c r="KQC264" s="112"/>
      <c r="KQG264" s="112"/>
      <c r="KQK264" s="112"/>
      <c r="KQO264" s="112"/>
      <c r="KQS264" s="112"/>
      <c r="KQW264" s="112"/>
      <c r="KRA264" s="112"/>
      <c r="KRE264" s="112"/>
      <c r="KRI264" s="112"/>
      <c r="KRM264" s="112"/>
      <c r="KRQ264" s="112"/>
      <c r="KRU264" s="112"/>
      <c r="KRY264" s="112"/>
      <c r="KSC264" s="112"/>
      <c r="KSG264" s="112"/>
      <c r="KSK264" s="112"/>
      <c r="KSO264" s="112"/>
      <c r="KSS264" s="112"/>
      <c r="KSW264" s="112"/>
      <c r="KTA264" s="112"/>
      <c r="KTE264" s="112"/>
      <c r="KTI264" s="112"/>
      <c r="KTM264" s="112"/>
      <c r="KTQ264" s="112"/>
      <c r="KTU264" s="112"/>
      <c r="KTY264" s="112"/>
      <c r="KUC264" s="112"/>
      <c r="KUG264" s="112"/>
      <c r="KUK264" s="112"/>
      <c r="KUO264" s="112"/>
      <c r="KUS264" s="112"/>
      <c r="KUW264" s="112"/>
      <c r="KVA264" s="112"/>
      <c r="KVE264" s="112"/>
      <c r="KVI264" s="112"/>
      <c r="KVM264" s="112"/>
      <c r="KVQ264" s="112"/>
      <c r="KVU264" s="112"/>
      <c r="KVY264" s="112"/>
      <c r="KWC264" s="112"/>
      <c r="KWG264" s="112"/>
      <c r="KWK264" s="112"/>
      <c r="KWO264" s="112"/>
      <c r="KWS264" s="112"/>
      <c r="KWW264" s="112"/>
      <c r="KXA264" s="112"/>
      <c r="KXE264" s="112"/>
      <c r="KXI264" s="112"/>
      <c r="KXM264" s="112"/>
      <c r="KXQ264" s="112"/>
      <c r="KXU264" s="112"/>
      <c r="KXY264" s="112"/>
      <c r="KYC264" s="112"/>
      <c r="KYG264" s="112"/>
      <c r="KYK264" s="112"/>
      <c r="KYO264" s="112"/>
      <c r="KYS264" s="112"/>
      <c r="KYW264" s="112"/>
      <c r="KZA264" s="112"/>
      <c r="KZE264" s="112"/>
      <c r="KZI264" s="112"/>
      <c r="KZM264" s="112"/>
      <c r="KZQ264" s="112"/>
      <c r="KZU264" s="112"/>
      <c r="KZY264" s="112"/>
      <c r="LAC264" s="112"/>
      <c r="LAG264" s="112"/>
      <c r="LAK264" s="112"/>
      <c r="LAO264" s="112"/>
      <c r="LAS264" s="112"/>
      <c r="LAW264" s="112"/>
      <c r="LBA264" s="112"/>
      <c r="LBE264" s="112"/>
      <c r="LBI264" s="112"/>
      <c r="LBM264" s="112"/>
      <c r="LBQ264" s="112"/>
      <c r="LBU264" s="112"/>
      <c r="LBY264" s="112"/>
      <c r="LCC264" s="112"/>
      <c r="LCG264" s="112"/>
      <c r="LCK264" s="112"/>
      <c r="LCO264" s="112"/>
      <c r="LCS264" s="112"/>
      <c r="LCW264" s="112"/>
      <c r="LDA264" s="112"/>
      <c r="LDE264" s="112"/>
      <c r="LDI264" s="112"/>
      <c r="LDM264" s="112"/>
      <c r="LDQ264" s="112"/>
      <c r="LDU264" s="112"/>
      <c r="LDY264" s="112"/>
      <c r="LEC264" s="112"/>
      <c r="LEG264" s="112"/>
      <c r="LEK264" s="112"/>
      <c r="LEO264" s="112"/>
      <c r="LES264" s="112"/>
      <c r="LEW264" s="112"/>
      <c r="LFA264" s="112"/>
      <c r="LFE264" s="112"/>
      <c r="LFI264" s="112"/>
      <c r="LFM264" s="112"/>
      <c r="LFQ264" s="112"/>
      <c r="LFU264" s="112"/>
      <c r="LFY264" s="112"/>
      <c r="LGC264" s="112"/>
      <c r="LGG264" s="112"/>
      <c r="LGK264" s="112"/>
      <c r="LGO264" s="112"/>
      <c r="LGS264" s="112"/>
      <c r="LGW264" s="112"/>
      <c r="LHA264" s="112"/>
      <c r="LHE264" s="112"/>
      <c r="LHI264" s="112"/>
      <c r="LHM264" s="112"/>
      <c r="LHQ264" s="112"/>
      <c r="LHU264" s="112"/>
      <c r="LHY264" s="112"/>
      <c r="LIC264" s="112"/>
      <c r="LIG264" s="112"/>
      <c r="LIK264" s="112"/>
      <c r="LIO264" s="112"/>
      <c r="LIS264" s="112"/>
      <c r="LIW264" s="112"/>
      <c r="LJA264" s="112"/>
      <c r="LJE264" s="112"/>
      <c r="LJI264" s="112"/>
      <c r="LJM264" s="112"/>
      <c r="LJQ264" s="112"/>
      <c r="LJU264" s="112"/>
      <c r="LJY264" s="112"/>
      <c r="LKC264" s="112"/>
      <c r="LKG264" s="112"/>
      <c r="LKK264" s="112"/>
      <c r="LKO264" s="112"/>
      <c r="LKS264" s="112"/>
      <c r="LKW264" s="112"/>
      <c r="LLA264" s="112"/>
      <c r="LLE264" s="112"/>
      <c r="LLI264" s="112"/>
      <c r="LLM264" s="112"/>
      <c r="LLQ264" s="112"/>
      <c r="LLU264" s="112"/>
      <c r="LLY264" s="112"/>
      <c r="LMC264" s="112"/>
      <c r="LMG264" s="112"/>
      <c r="LMK264" s="112"/>
      <c r="LMO264" s="112"/>
      <c r="LMS264" s="112"/>
      <c r="LMW264" s="112"/>
      <c r="LNA264" s="112"/>
      <c r="LNE264" s="112"/>
      <c r="LNI264" s="112"/>
      <c r="LNM264" s="112"/>
      <c r="LNQ264" s="112"/>
      <c r="LNU264" s="112"/>
      <c r="LNY264" s="112"/>
      <c r="LOC264" s="112"/>
      <c r="LOG264" s="112"/>
      <c r="LOK264" s="112"/>
      <c r="LOO264" s="112"/>
      <c r="LOS264" s="112"/>
      <c r="LOW264" s="112"/>
      <c r="LPA264" s="112"/>
      <c r="LPE264" s="112"/>
      <c r="LPI264" s="112"/>
      <c r="LPM264" s="112"/>
      <c r="LPQ264" s="112"/>
      <c r="LPU264" s="112"/>
      <c r="LPY264" s="112"/>
      <c r="LQC264" s="112"/>
      <c r="LQG264" s="112"/>
      <c r="LQK264" s="112"/>
      <c r="LQO264" s="112"/>
      <c r="LQS264" s="112"/>
      <c r="LQW264" s="112"/>
      <c r="LRA264" s="112"/>
      <c r="LRE264" s="112"/>
      <c r="LRI264" s="112"/>
      <c r="LRM264" s="112"/>
      <c r="LRQ264" s="112"/>
      <c r="LRU264" s="112"/>
      <c r="LRY264" s="112"/>
      <c r="LSC264" s="112"/>
      <c r="LSG264" s="112"/>
      <c r="LSK264" s="112"/>
      <c r="LSO264" s="112"/>
      <c r="LSS264" s="112"/>
      <c r="LSW264" s="112"/>
      <c r="LTA264" s="112"/>
      <c r="LTE264" s="112"/>
      <c r="LTI264" s="112"/>
      <c r="LTM264" s="112"/>
      <c r="LTQ264" s="112"/>
      <c r="LTU264" s="112"/>
      <c r="LTY264" s="112"/>
      <c r="LUC264" s="112"/>
      <c r="LUG264" s="112"/>
      <c r="LUK264" s="112"/>
      <c r="LUO264" s="112"/>
      <c r="LUS264" s="112"/>
      <c r="LUW264" s="112"/>
      <c r="LVA264" s="112"/>
      <c r="LVE264" s="112"/>
      <c r="LVI264" s="112"/>
      <c r="LVM264" s="112"/>
      <c r="LVQ264" s="112"/>
      <c r="LVU264" s="112"/>
      <c r="LVY264" s="112"/>
      <c r="LWC264" s="112"/>
      <c r="LWG264" s="112"/>
      <c r="LWK264" s="112"/>
      <c r="LWO264" s="112"/>
      <c r="LWS264" s="112"/>
      <c r="LWW264" s="112"/>
      <c r="LXA264" s="112"/>
      <c r="LXE264" s="112"/>
      <c r="LXI264" s="112"/>
      <c r="LXM264" s="112"/>
      <c r="LXQ264" s="112"/>
      <c r="LXU264" s="112"/>
      <c r="LXY264" s="112"/>
      <c r="LYC264" s="112"/>
      <c r="LYG264" s="112"/>
      <c r="LYK264" s="112"/>
      <c r="LYO264" s="112"/>
      <c r="LYS264" s="112"/>
      <c r="LYW264" s="112"/>
      <c r="LZA264" s="112"/>
      <c r="LZE264" s="112"/>
      <c r="LZI264" s="112"/>
      <c r="LZM264" s="112"/>
      <c r="LZQ264" s="112"/>
      <c r="LZU264" s="112"/>
      <c r="LZY264" s="112"/>
      <c r="MAC264" s="112"/>
      <c r="MAG264" s="112"/>
      <c r="MAK264" s="112"/>
      <c r="MAO264" s="112"/>
      <c r="MAS264" s="112"/>
      <c r="MAW264" s="112"/>
      <c r="MBA264" s="112"/>
      <c r="MBE264" s="112"/>
      <c r="MBI264" s="112"/>
      <c r="MBM264" s="112"/>
      <c r="MBQ264" s="112"/>
      <c r="MBU264" s="112"/>
      <c r="MBY264" s="112"/>
      <c r="MCC264" s="112"/>
      <c r="MCG264" s="112"/>
      <c r="MCK264" s="112"/>
      <c r="MCO264" s="112"/>
      <c r="MCS264" s="112"/>
      <c r="MCW264" s="112"/>
      <c r="MDA264" s="112"/>
      <c r="MDE264" s="112"/>
      <c r="MDI264" s="112"/>
      <c r="MDM264" s="112"/>
      <c r="MDQ264" s="112"/>
      <c r="MDU264" s="112"/>
      <c r="MDY264" s="112"/>
      <c r="MEC264" s="112"/>
      <c r="MEG264" s="112"/>
      <c r="MEK264" s="112"/>
      <c r="MEO264" s="112"/>
      <c r="MES264" s="112"/>
      <c r="MEW264" s="112"/>
      <c r="MFA264" s="112"/>
      <c r="MFE264" s="112"/>
      <c r="MFI264" s="112"/>
      <c r="MFM264" s="112"/>
      <c r="MFQ264" s="112"/>
      <c r="MFU264" s="112"/>
      <c r="MFY264" s="112"/>
      <c r="MGC264" s="112"/>
      <c r="MGG264" s="112"/>
      <c r="MGK264" s="112"/>
      <c r="MGO264" s="112"/>
      <c r="MGS264" s="112"/>
      <c r="MGW264" s="112"/>
      <c r="MHA264" s="112"/>
      <c r="MHE264" s="112"/>
      <c r="MHI264" s="112"/>
      <c r="MHM264" s="112"/>
      <c r="MHQ264" s="112"/>
      <c r="MHU264" s="112"/>
      <c r="MHY264" s="112"/>
      <c r="MIC264" s="112"/>
      <c r="MIG264" s="112"/>
      <c r="MIK264" s="112"/>
      <c r="MIO264" s="112"/>
      <c r="MIS264" s="112"/>
      <c r="MIW264" s="112"/>
      <c r="MJA264" s="112"/>
      <c r="MJE264" s="112"/>
      <c r="MJI264" s="112"/>
      <c r="MJM264" s="112"/>
      <c r="MJQ264" s="112"/>
      <c r="MJU264" s="112"/>
      <c r="MJY264" s="112"/>
      <c r="MKC264" s="112"/>
      <c r="MKG264" s="112"/>
      <c r="MKK264" s="112"/>
      <c r="MKO264" s="112"/>
      <c r="MKS264" s="112"/>
      <c r="MKW264" s="112"/>
      <c r="MLA264" s="112"/>
      <c r="MLE264" s="112"/>
      <c r="MLI264" s="112"/>
      <c r="MLM264" s="112"/>
      <c r="MLQ264" s="112"/>
      <c r="MLU264" s="112"/>
      <c r="MLY264" s="112"/>
      <c r="MMC264" s="112"/>
      <c r="MMG264" s="112"/>
      <c r="MMK264" s="112"/>
      <c r="MMO264" s="112"/>
      <c r="MMS264" s="112"/>
      <c r="MMW264" s="112"/>
      <c r="MNA264" s="112"/>
      <c r="MNE264" s="112"/>
      <c r="MNI264" s="112"/>
      <c r="MNM264" s="112"/>
      <c r="MNQ264" s="112"/>
      <c r="MNU264" s="112"/>
      <c r="MNY264" s="112"/>
      <c r="MOC264" s="112"/>
      <c r="MOG264" s="112"/>
      <c r="MOK264" s="112"/>
      <c r="MOO264" s="112"/>
      <c r="MOS264" s="112"/>
      <c r="MOW264" s="112"/>
      <c r="MPA264" s="112"/>
      <c r="MPE264" s="112"/>
      <c r="MPI264" s="112"/>
      <c r="MPM264" s="112"/>
      <c r="MPQ264" s="112"/>
      <c r="MPU264" s="112"/>
      <c r="MPY264" s="112"/>
      <c r="MQC264" s="112"/>
      <c r="MQG264" s="112"/>
      <c r="MQK264" s="112"/>
      <c r="MQO264" s="112"/>
      <c r="MQS264" s="112"/>
      <c r="MQW264" s="112"/>
      <c r="MRA264" s="112"/>
      <c r="MRE264" s="112"/>
      <c r="MRI264" s="112"/>
      <c r="MRM264" s="112"/>
      <c r="MRQ264" s="112"/>
      <c r="MRU264" s="112"/>
      <c r="MRY264" s="112"/>
      <c r="MSC264" s="112"/>
      <c r="MSG264" s="112"/>
      <c r="MSK264" s="112"/>
      <c r="MSO264" s="112"/>
      <c r="MSS264" s="112"/>
      <c r="MSW264" s="112"/>
      <c r="MTA264" s="112"/>
      <c r="MTE264" s="112"/>
      <c r="MTI264" s="112"/>
      <c r="MTM264" s="112"/>
      <c r="MTQ264" s="112"/>
      <c r="MTU264" s="112"/>
      <c r="MTY264" s="112"/>
      <c r="MUC264" s="112"/>
      <c r="MUG264" s="112"/>
      <c r="MUK264" s="112"/>
      <c r="MUO264" s="112"/>
      <c r="MUS264" s="112"/>
      <c r="MUW264" s="112"/>
      <c r="MVA264" s="112"/>
      <c r="MVE264" s="112"/>
      <c r="MVI264" s="112"/>
      <c r="MVM264" s="112"/>
      <c r="MVQ264" s="112"/>
      <c r="MVU264" s="112"/>
      <c r="MVY264" s="112"/>
      <c r="MWC264" s="112"/>
      <c r="MWG264" s="112"/>
      <c r="MWK264" s="112"/>
      <c r="MWO264" s="112"/>
      <c r="MWS264" s="112"/>
      <c r="MWW264" s="112"/>
      <c r="MXA264" s="112"/>
      <c r="MXE264" s="112"/>
      <c r="MXI264" s="112"/>
      <c r="MXM264" s="112"/>
      <c r="MXQ264" s="112"/>
      <c r="MXU264" s="112"/>
      <c r="MXY264" s="112"/>
      <c r="MYC264" s="112"/>
      <c r="MYG264" s="112"/>
      <c r="MYK264" s="112"/>
      <c r="MYO264" s="112"/>
      <c r="MYS264" s="112"/>
      <c r="MYW264" s="112"/>
      <c r="MZA264" s="112"/>
      <c r="MZE264" s="112"/>
      <c r="MZI264" s="112"/>
      <c r="MZM264" s="112"/>
      <c r="MZQ264" s="112"/>
      <c r="MZU264" s="112"/>
      <c r="MZY264" s="112"/>
      <c r="NAC264" s="112"/>
      <c r="NAG264" s="112"/>
      <c r="NAK264" s="112"/>
      <c r="NAO264" s="112"/>
      <c r="NAS264" s="112"/>
      <c r="NAW264" s="112"/>
      <c r="NBA264" s="112"/>
      <c r="NBE264" s="112"/>
      <c r="NBI264" s="112"/>
      <c r="NBM264" s="112"/>
      <c r="NBQ264" s="112"/>
      <c r="NBU264" s="112"/>
      <c r="NBY264" s="112"/>
      <c r="NCC264" s="112"/>
      <c r="NCG264" s="112"/>
      <c r="NCK264" s="112"/>
      <c r="NCO264" s="112"/>
      <c r="NCS264" s="112"/>
      <c r="NCW264" s="112"/>
      <c r="NDA264" s="112"/>
      <c r="NDE264" s="112"/>
      <c r="NDI264" s="112"/>
      <c r="NDM264" s="112"/>
      <c r="NDQ264" s="112"/>
      <c r="NDU264" s="112"/>
      <c r="NDY264" s="112"/>
      <c r="NEC264" s="112"/>
      <c r="NEG264" s="112"/>
      <c r="NEK264" s="112"/>
      <c r="NEO264" s="112"/>
      <c r="NES264" s="112"/>
      <c r="NEW264" s="112"/>
      <c r="NFA264" s="112"/>
      <c r="NFE264" s="112"/>
      <c r="NFI264" s="112"/>
      <c r="NFM264" s="112"/>
      <c r="NFQ264" s="112"/>
      <c r="NFU264" s="112"/>
      <c r="NFY264" s="112"/>
      <c r="NGC264" s="112"/>
      <c r="NGG264" s="112"/>
      <c r="NGK264" s="112"/>
      <c r="NGO264" s="112"/>
      <c r="NGS264" s="112"/>
      <c r="NGW264" s="112"/>
      <c r="NHA264" s="112"/>
      <c r="NHE264" s="112"/>
      <c r="NHI264" s="112"/>
      <c r="NHM264" s="112"/>
      <c r="NHQ264" s="112"/>
      <c r="NHU264" s="112"/>
      <c r="NHY264" s="112"/>
      <c r="NIC264" s="112"/>
      <c r="NIG264" s="112"/>
      <c r="NIK264" s="112"/>
      <c r="NIO264" s="112"/>
      <c r="NIS264" s="112"/>
      <c r="NIW264" s="112"/>
      <c r="NJA264" s="112"/>
      <c r="NJE264" s="112"/>
      <c r="NJI264" s="112"/>
      <c r="NJM264" s="112"/>
      <c r="NJQ264" s="112"/>
      <c r="NJU264" s="112"/>
      <c r="NJY264" s="112"/>
      <c r="NKC264" s="112"/>
      <c r="NKG264" s="112"/>
      <c r="NKK264" s="112"/>
      <c r="NKO264" s="112"/>
      <c r="NKS264" s="112"/>
      <c r="NKW264" s="112"/>
      <c r="NLA264" s="112"/>
      <c r="NLE264" s="112"/>
      <c r="NLI264" s="112"/>
      <c r="NLM264" s="112"/>
      <c r="NLQ264" s="112"/>
      <c r="NLU264" s="112"/>
      <c r="NLY264" s="112"/>
      <c r="NMC264" s="112"/>
      <c r="NMG264" s="112"/>
      <c r="NMK264" s="112"/>
      <c r="NMO264" s="112"/>
      <c r="NMS264" s="112"/>
      <c r="NMW264" s="112"/>
      <c r="NNA264" s="112"/>
      <c r="NNE264" s="112"/>
      <c r="NNI264" s="112"/>
      <c r="NNM264" s="112"/>
      <c r="NNQ264" s="112"/>
      <c r="NNU264" s="112"/>
      <c r="NNY264" s="112"/>
      <c r="NOC264" s="112"/>
      <c r="NOG264" s="112"/>
      <c r="NOK264" s="112"/>
      <c r="NOO264" s="112"/>
      <c r="NOS264" s="112"/>
      <c r="NOW264" s="112"/>
      <c r="NPA264" s="112"/>
      <c r="NPE264" s="112"/>
      <c r="NPI264" s="112"/>
      <c r="NPM264" s="112"/>
      <c r="NPQ264" s="112"/>
      <c r="NPU264" s="112"/>
      <c r="NPY264" s="112"/>
      <c r="NQC264" s="112"/>
      <c r="NQG264" s="112"/>
      <c r="NQK264" s="112"/>
      <c r="NQO264" s="112"/>
      <c r="NQS264" s="112"/>
      <c r="NQW264" s="112"/>
      <c r="NRA264" s="112"/>
      <c r="NRE264" s="112"/>
      <c r="NRI264" s="112"/>
      <c r="NRM264" s="112"/>
      <c r="NRQ264" s="112"/>
      <c r="NRU264" s="112"/>
      <c r="NRY264" s="112"/>
      <c r="NSC264" s="112"/>
      <c r="NSG264" s="112"/>
      <c r="NSK264" s="112"/>
      <c r="NSO264" s="112"/>
      <c r="NSS264" s="112"/>
      <c r="NSW264" s="112"/>
      <c r="NTA264" s="112"/>
      <c r="NTE264" s="112"/>
      <c r="NTI264" s="112"/>
      <c r="NTM264" s="112"/>
      <c r="NTQ264" s="112"/>
      <c r="NTU264" s="112"/>
      <c r="NTY264" s="112"/>
      <c r="NUC264" s="112"/>
      <c r="NUG264" s="112"/>
      <c r="NUK264" s="112"/>
      <c r="NUO264" s="112"/>
      <c r="NUS264" s="112"/>
      <c r="NUW264" s="112"/>
      <c r="NVA264" s="112"/>
      <c r="NVE264" s="112"/>
      <c r="NVI264" s="112"/>
      <c r="NVM264" s="112"/>
      <c r="NVQ264" s="112"/>
      <c r="NVU264" s="112"/>
      <c r="NVY264" s="112"/>
      <c r="NWC264" s="112"/>
      <c r="NWG264" s="112"/>
      <c r="NWK264" s="112"/>
      <c r="NWO264" s="112"/>
      <c r="NWS264" s="112"/>
      <c r="NWW264" s="112"/>
      <c r="NXA264" s="112"/>
      <c r="NXE264" s="112"/>
      <c r="NXI264" s="112"/>
      <c r="NXM264" s="112"/>
      <c r="NXQ264" s="112"/>
      <c r="NXU264" s="112"/>
      <c r="NXY264" s="112"/>
      <c r="NYC264" s="112"/>
      <c r="NYG264" s="112"/>
      <c r="NYK264" s="112"/>
      <c r="NYO264" s="112"/>
      <c r="NYS264" s="112"/>
      <c r="NYW264" s="112"/>
      <c r="NZA264" s="112"/>
      <c r="NZE264" s="112"/>
      <c r="NZI264" s="112"/>
      <c r="NZM264" s="112"/>
      <c r="NZQ264" s="112"/>
      <c r="NZU264" s="112"/>
      <c r="NZY264" s="112"/>
      <c r="OAC264" s="112"/>
      <c r="OAG264" s="112"/>
      <c r="OAK264" s="112"/>
      <c r="OAO264" s="112"/>
      <c r="OAS264" s="112"/>
      <c r="OAW264" s="112"/>
      <c r="OBA264" s="112"/>
      <c r="OBE264" s="112"/>
      <c r="OBI264" s="112"/>
      <c r="OBM264" s="112"/>
      <c r="OBQ264" s="112"/>
      <c r="OBU264" s="112"/>
      <c r="OBY264" s="112"/>
      <c r="OCC264" s="112"/>
      <c r="OCG264" s="112"/>
      <c r="OCK264" s="112"/>
      <c r="OCO264" s="112"/>
      <c r="OCS264" s="112"/>
      <c r="OCW264" s="112"/>
      <c r="ODA264" s="112"/>
      <c r="ODE264" s="112"/>
      <c r="ODI264" s="112"/>
      <c r="ODM264" s="112"/>
      <c r="ODQ264" s="112"/>
      <c r="ODU264" s="112"/>
      <c r="ODY264" s="112"/>
      <c r="OEC264" s="112"/>
      <c r="OEG264" s="112"/>
      <c r="OEK264" s="112"/>
      <c r="OEO264" s="112"/>
      <c r="OES264" s="112"/>
      <c r="OEW264" s="112"/>
      <c r="OFA264" s="112"/>
      <c r="OFE264" s="112"/>
      <c r="OFI264" s="112"/>
      <c r="OFM264" s="112"/>
      <c r="OFQ264" s="112"/>
      <c r="OFU264" s="112"/>
      <c r="OFY264" s="112"/>
      <c r="OGC264" s="112"/>
      <c r="OGG264" s="112"/>
      <c r="OGK264" s="112"/>
      <c r="OGO264" s="112"/>
      <c r="OGS264" s="112"/>
      <c r="OGW264" s="112"/>
      <c r="OHA264" s="112"/>
      <c r="OHE264" s="112"/>
      <c r="OHI264" s="112"/>
      <c r="OHM264" s="112"/>
      <c r="OHQ264" s="112"/>
      <c r="OHU264" s="112"/>
      <c r="OHY264" s="112"/>
      <c r="OIC264" s="112"/>
      <c r="OIG264" s="112"/>
      <c r="OIK264" s="112"/>
      <c r="OIO264" s="112"/>
      <c r="OIS264" s="112"/>
      <c r="OIW264" s="112"/>
      <c r="OJA264" s="112"/>
      <c r="OJE264" s="112"/>
      <c r="OJI264" s="112"/>
      <c r="OJM264" s="112"/>
      <c r="OJQ264" s="112"/>
      <c r="OJU264" s="112"/>
      <c r="OJY264" s="112"/>
      <c r="OKC264" s="112"/>
      <c r="OKG264" s="112"/>
      <c r="OKK264" s="112"/>
      <c r="OKO264" s="112"/>
      <c r="OKS264" s="112"/>
      <c r="OKW264" s="112"/>
      <c r="OLA264" s="112"/>
      <c r="OLE264" s="112"/>
      <c r="OLI264" s="112"/>
      <c r="OLM264" s="112"/>
      <c r="OLQ264" s="112"/>
      <c r="OLU264" s="112"/>
      <c r="OLY264" s="112"/>
      <c r="OMC264" s="112"/>
      <c r="OMG264" s="112"/>
      <c r="OMK264" s="112"/>
      <c r="OMO264" s="112"/>
      <c r="OMS264" s="112"/>
      <c r="OMW264" s="112"/>
      <c r="ONA264" s="112"/>
      <c r="ONE264" s="112"/>
      <c r="ONI264" s="112"/>
      <c r="ONM264" s="112"/>
      <c r="ONQ264" s="112"/>
      <c r="ONU264" s="112"/>
      <c r="ONY264" s="112"/>
      <c r="OOC264" s="112"/>
      <c r="OOG264" s="112"/>
      <c r="OOK264" s="112"/>
      <c r="OOO264" s="112"/>
      <c r="OOS264" s="112"/>
      <c r="OOW264" s="112"/>
      <c r="OPA264" s="112"/>
      <c r="OPE264" s="112"/>
      <c r="OPI264" s="112"/>
      <c r="OPM264" s="112"/>
      <c r="OPQ264" s="112"/>
      <c r="OPU264" s="112"/>
      <c r="OPY264" s="112"/>
      <c r="OQC264" s="112"/>
      <c r="OQG264" s="112"/>
      <c r="OQK264" s="112"/>
      <c r="OQO264" s="112"/>
      <c r="OQS264" s="112"/>
      <c r="OQW264" s="112"/>
      <c r="ORA264" s="112"/>
      <c r="ORE264" s="112"/>
      <c r="ORI264" s="112"/>
      <c r="ORM264" s="112"/>
      <c r="ORQ264" s="112"/>
      <c r="ORU264" s="112"/>
      <c r="ORY264" s="112"/>
      <c r="OSC264" s="112"/>
      <c r="OSG264" s="112"/>
      <c r="OSK264" s="112"/>
      <c r="OSO264" s="112"/>
      <c r="OSS264" s="112"/>
      <c r="OSW264" s="112"/>
      <c r="OTA264" s="112"/>
      <c r="OTE264" s="112"/>
      <c r="OTI264" s="112"/>
      <c r="OTM264" s="112"/>
      <c r="OTQ264" s="112"/>
      <c r="OTU264" s="112"/>
      <c r="OTY264" s="112"/>
      <c r="OUC264" s="112"/>
      <c r="OUG264" s="112"/>
      <c r="OUK264" s="112"/>
      <c r="OUO264" s="112"/>
      <c r="OUS264" s="112"/>
      <c r="OUW264" s="112"/>
      <c r="OVA264" s="112"/>
      <c r="OVE264" s="112"/>
      <c r="OVI264" s="112"/>
      <c r="OVM264" s="112"/>
      <c r="OVQ264" s="112"/>
      <c r="OVU264" s="112"/>
      <c r="OVY264" s="112"/>
      <c r="OWC264" s="112"/>
      <c r="OWG264" s="112"/>
      <c r="OWK264" s="112"/>
      <c r="OWO264" s="112"/>
      <c r="OWS264" s="112"/>
      <c r="OWW264" s="112"/>
      <c r="OXA264" s="112"/>
      <c r="OXE264" s="112"/>
      <c r="OXI264" s="112"/>
      <c r="OXM264" s="112"/>
      <c r="OXQ264" s="112"/>
      <c r="OXU264" s="112"/>
      <c r="OXY264" s="112"/>
      <c r="OYC264" s="112"/>
      <c r="OYG264" s="112"/>
      <c r="OYK264" s="112"/>
      <c r="OYO264" s="112"/>
      <c r="OYS264" s="112"/>
      <c r="OYW264" s="112"/>
      <c r="OZA264" s="112"/>
      <c r="OZE264" s="112"/>
      <c r="OZI264" s="112"/>
      <c r="OZM264" s="112"/>
      <c r="OZQ264" s="112"/>
      <c r="OZU264" s="112"/>
      <c r="OZY264" s="112"/>
      <c r="PAC264" s="112"/>
      <c r="PAG264" s="112"/>
      <c r="PAK264" s="112"/>
      <c r="PAO264" s="112"/>
      <c r="PAS264" s="112"/>
      <c r="PAW264" s="112"/>
      <c r="PBA264" s="112"/>
      <c r="PBE264" s="112"/>
      <c r="PBI264" s="112"/>
      <c r="PBM264" s="112"/>
      <c r="PBQ264" s="112"/>
      <c r="PBU264" s="112"/>
      <c r="PBY264" s="112"/>
      <c r="PCC264" s="112"/>
      <c r="PCG264" s="112"/>
      <c r="PCK264" s="112"/>
      <c r="PCO264" s="112"/>
      <c r="PCS264" s="112"/>
      <c r="PCW264" s="112"/>
      <c r="PDA264" s="112"/>
      <c r="PDE264" s="112"/>
      <c r="PDI264" s="112"/>
      <c r="PDM264" s="112"/>
      <c r="PDQ264" s="112"/>
      <c r="PDU264" s="112"/>
      <c r="PDY264" s="112"/>
      <c r="PEC264" s="112"/>
      <c r="PEG264" s="112"/>
      <c r="PEK264" s="112"/>
      <c r="PEO264" s="112"/>
      <c r="PES264" s="112"/>
      <c r="PEW264" s="112"/>
      <c r="PFA264" s="112"/>
      <c r="PFE264" s="112"/>
      <c r="PFI264" s="112"/>
      <c r="PFM264" s="112"/>
      <c r="PFQ264" s="112"/>
      <c r="PFU264" s="112"/>
      <c r="PFY264" s="112"/>
      <c r="PGC264" s="112"/>
      <c r="PGG264" s="112"/>
      <c r="PGK264" s="112"/>
      <c r="PGO264" s="112"/>
      <c r="PGS264" s="112"/>
      <c r="PGW264" s="112"/>
      <c r="PHA264" s="112"/>
      <c r="PHE264" s="112"/>
      <c r="PHI264" s="112"/>
      <c r="PHM264" s="112"/>
      <c r="PHQ264" s="112"/>
      <c r="PHU264" s="112"/>
      <c r="PHY264" s="112"/>
      <c r="PIC264" s="112"/>
      <c r="PIG264" s="112"/>
      <c r="PIK264" s="112"/>
      <c r="PIO264" s="112"/>
      <c r="PIS264" s="112"/>
      <c r="PIW264" s="112"/>
      <c r="PJA264" s="112"/>
      <c r="PJE264" s="112"/>
      <c r="PJI264" s="112"/>
      <c r="PJM264" s="112"/>
      <c r="PJQ264" s="112"/>
      <c r="PJU264" s="112"/>
      <c r="PJY264" s="112"/>
      <c r="PKC264" s="112"/>
      <c r="PKG264" s="112"/>
      <c r="PKK264" s="112"/>
      <c r="PKO264" s="112"/>
      <c r="PKS264" s="112"/>
      <c r="PKW264" s="112"/>
      <c r="PLA264" s="112"/>
      <c r="PLE264" s="112"/>
      <c r="PLI264" s="112"/>
      <c r="PLM264" s="112"/>
      <c r="PLQ264" s="112"/>
      <c r="PLU264" s="112"/>
      <c r="PLY264" s="112"/>
      <c r="PMC264" s="112"/>
      <c r="PMG264" s="112"/>
      <c r="PMK264" s="112"/>
      <c r="PMO264" s="112"/>
      <c r="PMS264" s="112"/>
      <c r="PMW264" s="112"/>
      <c r="PNA264" s="112"/>
      <c r="PNE264" s="112"/>
      <c r="PNI264" s="112"/>
      <c r="PNM264" s="112"/>
      <c r="PNQ264" s="112"/>
      <c r="PNU264" s="112"/>
      <c r="PNY264" s="112"/>
      <c r="POC264" s="112"/>
      <c r="POG264" s="112"/>
      <c r="POK264" s="112"/>
      <c r="POO264" s="112"/>
      <c r="POS264" s="112"/>
      <c r="POW264" s="112"/>
      <c r="PPA264" s="112"/>
      <c r="PPE264" s="112"/>
      <c r="PPI264" s="112"/>
      <c r="PPM264" s="112"/>
      <c r="PPQ264" s="112"/>
      <c r="PPU264" s="112"/>
      <c r="PPY264" s="112"/>
      <c r="PQC264" s="112"/>
      <c r="PQG264" s="112"/>
      <c r="PQK264" s="112"/>
      <c r="PQO264" s="112"/>
      <c r="PQS264" s="112"/>
      <c r="PQW264" s="112"/>
      <c r="PRA264" s="112"/>
      <c r="PRE264" s="112"/>
      <c r="PRI264" s="112"/>
      <c r="PRM264" s="112"/>
      <c r="PRQ264" s="112"/>
      <c r="PRU264" s="112"/>
      <c r="PRY264" s="112"/>
      <c r="PSC264" s="112"/>
      <c r="PSG264" s="112"/>
      <c r="PSK264" s="112"/>
      <c r="PSO264" s="112"/>
      <c r="PSS264" s="112"/>
      <c r="PSW264" s="112"/>
      <c r="PTA264" s="112"/>
      <c r="PTE264" s="112"/>
      <c r="PTI264" s="112"/>
      <c r="PTM264" s="112"/>
      <c r="PTQ264" s="112"/>
      <c r="PTU264" s="112"/>
      <c r="PTY264" s="112"/>
      <c r="PUC264" s="112"/>
      <c r="PUG264" s="112"/>
      <c r="PUK264" s="112"/>
      <c r="PUO264" s="112"/>
      <c r="PUS264" s="112"/>
      <c r="PUW264" s="112"/>
      <c r="PVA264" s="112"/>
      <c r="PVE264" s="112"/>
      <c r="PVI264" s="112"/>
      <c r="PVM264" s="112"/>
      <c r="PVQ264" s="112"/>
      <c r="PVU264" s="112"/>
      <c r="PVY264" s="112"/>
      <c r="PWC264" s="112"/>
      <c r="PWG264" s="112"/>
      <c r="PWK264" s="112"/>
      <c r="PWO264" s="112"/>
      <c r="PWS264" s="112"/>
      <c r="PWW264" s="112"/>
      <c r="PXA264" s="112"/>
      <c r="PXE264" s="112"/>
      <c r="PXI264" s="112"/>
      <c r="PXM264" s="112"/>
      <c r="PXQ264" s="112"/>
      <c r="PXU264" s="112"/>
      <c r="PXY264" s="112"/>
      <c r="PYC264" s="112"/>
      <c r="PYG264" s="112"/>
      <c r="PYK264" s="112"/>
      <c r="PYO264" s="112"/>
      <c r="PYS264" s="112"/>
      <c r="PYW264" s="112"/>
      <c r="PZA264" s="112"/>
      <c r="PZE264" s="112"/>
      <c r="PZI264" s="112"/>
      <c r="PZM264" s="112"/>
      <c r="PZQ264" s="112"/>
      <c r="PZU264" s="112"/>
      <c r="PZY264" s="112"/>
      <c r="QAC264" s="112"/>
      <c r="QAG264" s="112"/>
      <c r="QAK264" s="112"/>
      <c r="QAO264" s="112"/>
      <c r="QAS264" s="112"/>
      <c r="QAW264" s="112"/>
      <c r="QBA264" s="112"/>
      <c r="QBE264" s="112"/>
      <c r="QBI264" s="112"/>
      <c r="QBM264" s="112"/>
      <c r="QBQ264" s="112"/>
      <c r="QBU264" s="112"/>
      <c r="QBY264" s="112"/>
      <c r="QCC264" s="112"/>
      <c r="QCG264" s="112"/>
      <c r="QCK264" s="112"/>
      <c r="QCO264" s="112"/>
      <c r="QCS264" s="112"/>
      <c r="QCW264" s="112"/>
      <c r="QDA264" s="112"/>
      <c r="QDE264" s="112"/>
      <c r="QDI264" s="112"/>
      <c r="QDM264" s="112"/>
      <c r="QDQ264" s="112"/>
      <c r="QDU264" s="112"/>
      <c r="QDY264" s="112"/>
      <c r="QEC264" s="112"/>
      <c r="QEG264" s="112"/>
      <c r="QEK264" s="112"/>
      <c r="QEO264" s="112"/>
      <c r="QES264" s="112"/>
      <c r="QEW264" s="112"/>
      <c r="QFA264" s="112"/>
      <c r="QFE264" s="112"/>
      <c r="QFI264" s="112"/>
      <c r="QFM264" s="112"/>
      <c r="QFQ264" s="112"/>
      <c r="QFU264" s="112"/>
      <c r="QFY264" s="112"/>
      <c r="QGC264" s="112"/>
      <c r="QGG264" s="112"/>
      <c r="QGK264" s="112"/>
      <c r="QGO264" s="112"/>
      <c r="QGS264" s="112"/>
      <c r="QGW264" s="112"/>
      <c r="QHA264" s="112"/>
      <c r="QHE264" s="112"/>
      <c r="QHI264" s="112"/>
      <c r="QHM264" s="112"/>
      <c r="QHQ264" s="112"/>
      <c r="QHU264" s="112"/>
      <c r="QHY264" s="112"/>
      <c r="QIC264" s="112"/>
      <c r="QIG264" s="112"/>
      <c r="QIK264" s="112"/>
      <c r="QIO264" s="112"/>
      <c r="QIS264" s="112"/>
      <c r="QIW264" s="112"/>
      <c r="QJA264" s="112"/>
      <c r="QJE264" s="112"/>
      <c r="QJI264" s="112"/>
      <c r="QJM264" s="112"/>
      <c r="QJQ264" s="112"/>
      <c r="QJU264" s="112"/>
      <c r="QJY264" s="112"/>
      <c r="QKC264" s="112"/>
      <c r="QKG264" s="112"/>
      <c r="QKK264" s="112"/>
      <c r="QKO264" s="112"/>
      <c r="QKS264" s="112"/>
      <c r="QKW264" s="112"/>
      <c r="QLA264" s="112"/>
      <c r="QLE264" s="112"/>
      <c r="QLI264" s="112"/>
      <c r="QLM264" s="112"/>
      <c r="QLQ264" s="112"/>
      <c r="QLU264" s="112"/>
      <c r="QLY264" s="112"/>
      <c r="QMC264" s="112"/>
      <c r="QMG264" s="112"/>
      <c r="QMK264" s="112"/>
      <c r="QMO264" s="112"/>
      <c r="QMS264" s="112"/>
      <c r="QMW264" s="112"/>
      <c r="QNA264" s="112"/>
      <c r="QNE264" s="112"/>
      <c r="QNI264" s="112"/>
      <c r="QNM264" s="112"/>
      <c r="QNQ264" s="112"/>
      <c r="QNU264" s="112"/>
      <c r="QNY264" s="112"/>
      <c r="QOC264" s="112"/>
      <c r="QOG264" s="112"/>
      <c r="QOK264" s="112"/>
      <c r="QOO264" s="112"/>
      <c r="QOS264" s="112"/>
      <c r="QOW264" s="112"/>
      <c r="QPA264" s="112"/>
      <c r="QPE264" s="112"/>
      <c r="QPI264" s="112"/>
      <c r="QPM264" s="112"/>
      <c r="QPQ264" s="112"/>
      <c r="QPU264" s="112"/>
      <c r="QPY264" s="112"/>
      <c r="QQC264" s="112"/>
      <c r="QQG264" s="112"/>
      <c r="QQK264" s="112"/>
      <c r="QQO264" s="112"/>
      <c r="QQS264" s="112"/>
      <c r="QQW264" s="112"/>
      <c r="QRA264" s="112"/>
      <c r="QRE264" s="112"/>
      <c r="QRI264" s="112"/>
      <c r="QRM264" s="112"/>
      <c r="QRQ264" s="112"/>
      <c r="QRU264" s="112"/>
      <c r="QRY264" s="112"/>
      <c r="QSC264" s="112"/>
      <c r="QSG264" s="112"/>
      <c r="QSK264" s="112"/>
      <c r="QSO264" s="112"/>
      <c r="QSS264" s="112"/>
      <c r="QSW264" s="112"/>
      <c r="QTA264" s="112"/>
      <c r="QTE264" s="112"/>
      <c r="QTI264" s="112"/>
      <c r="QTM264" s="112"/>
      <c r="QTQ264" s="112"/>
      <c r="QTU264" s="112"/>
      <c r="QTY264" s="112"/>
      <c r="QUC264" s="112"/>
      <c r="QUG264" s="112"/>
      <c r="QUK264" s="112"/>
      <c r="QUO264" s="112"/>
      <c r="QUS264" s="112"/>
      <c r="QUW264" s="112"/>
      <c r="QVA264" s="112"/>
      <c r="QVE264" s="112"/>
      <c r="QVI264" s="112"/>
      <c r="QVM264" s="112"/>
      <c r="QVQ264" s="112"/>
      <c r="QVU264" s="112"/>
      <c r="QVY264" s="112"/>
      <c r="QWC264" s="112"/>
      <c r="QWG264" s="112"/>
      <c r="QWK264" s="112"/>
      <c r="QWO264" s="112"/>
      <c r="QWS264" s="112"/>
      <c r="QWW264" s="112"/>
      <c r="QXA264" s="112"/>
      <c r="QXE264" s="112"/>
      <c r="QXI264" s="112"/>
      <c r="QXM264" s="112"/>
      <c r="QXQ264" s="112"/>
      <c r="QXU264" s="112"/>
      <c r="QXY264" s="112"/>
      <c r="QYC264" s="112"/>
      <c r="QYG264" s="112"/>
      <c r="QYK264" s="112"/>
      <c r="QYO264" s="112"/>
      <c r="QYS264" s="112"/>
      <c r="QYW264" s="112"/>
      <c r="QZA264" s="112"/>
      <c r="QZE264" s="112"/>
      <c r="QZI264" s="112"/>
      <c r="QZM264" s="112"/>
      <c r="QZQ264" s="112"/>
      <c r="QZU264" s="112"/>
      <c r="QZY264" s="112"/>
      <c r="RAC264" s="112"/>
      <c r="RAG264" s="112"/>
      <c r="RAK264" s="112"/>
      <c r="RAO264" s="112"/>
      <c r="RAS264" s="112"/>
      <c r="RAW264" s="112"/>
      <c r="RBA264" s="112"/>
      <c r="RBE264" s="112"/>
      <c r="RBI264" s="112"/>
      <c r="RBM264" s="112"/>
      <c r="RBQ264" s="112"/>
      <c r="RBU264" s="112"/>
      <c r="RBY264" s="112"/>
      <c r="RCC264" s="112"/>
      <c r="RCG264" s="112"/>
      <c r="RCK264" s="112"/>
      <c r="RCO264" s="112"/>
      <c r="RCS264" s="112"/>
      <c r="RCW264" s="112"/>
      <c r="RDA264" s="112"/>
      <c r="RDE264" s="112"/>
      <c r="RDI264" s="112"/>
      <c r="RDM264" s="112"/>
      <c r="RDQ264" s="112"/>
      <c r="RDU264" s="112"/>
      <c r="RDY264" s="112"/>
      <c r="REC264" s="112"/>
      <c r="REG264" s="112"/>
      <c r="REK264" s="112"/>
      <c r="REO264" s="112"/>
      <c r="RES264" s="112"/>
      <c r="REW264" s="112"/>
      <c r="RFA264" s="112"/>
      <c r="RFE264" s="112"/>
      <c r="RFI264" s="112"/>
      <c r="RFM264" s="112"/>
      <c r="RFQ264" s="112"/>
      <c r="RFU264" s="112"/>
      <c r="RFY264" s="112"/>
      <c r="RGC264" s="112"/>
      <c r="RGG264" s="112"/>
      <c r="RGK264" s="112"/>
      <c r="RGO264" s="112"/>
      <c r="RGS264" s="112"/>
      <c r="RGW264" s="112"/>
      <c r="RHA264" s="112"/>
      <c r="RHE264" s="112"/>
      <c r="RHI264" s="112"/>
      <c r="RHM264" s="112"/>
      <c r="RHQ264" s="112"/>
      <c r="RHU264" s="112"/>
      <c r="RHY264" s="112"/>
      <c r="RIC264" s="112"/>
      <c r="RIG264" s="112"/>
      <c r="RIK264" s="112"/>
      <c r="RIO264" s="112"/>
      <c r="RIS264" s="112"/>
      <c r="RIW264" s="112"/>
      <c r="RJA264" s="112"/>
      <c r="RJE264" s="112"/>
      <c r="RJI264" s="112"/>
      <c r="RJM264" s="112"/>
      <c r="RJQ264" s="112"/>
      <c r="RJU264" s="112"/>
      <c r="RJY264" s="112"/>
      <c r="RKC264" s="112"/>
      <c r="RKG264" s="112"/>
      <c r="RKK264" s="112"/>
      <c r="RKO264" s="112"/>
      <c r="RKS264" s="112"/>
      <c r="RKW264" s="112"/>
      <c r="RLA264" s="112"/>
      <c r="RLE264" s="112"/>
      <c r="RLI264" s="112"/>
      <c r="RLM264" s="112"/>
      <c r="RLQ264" s="112"/>
      <c r="RLU264" s="112"/>
      <c r="RLY264" s="112"/>
      <c r="RMC264" s="112"/>
      <c r="RMG264" s="112"/>
      <c r="RMK264" s="112"/>
      <c r="RMO264" s="112"/>
      <c r="RMS264" s="112"/>
      <c r="RMW264" s="112"/>
      <c r="RNA264" s="112"/>
      <c r="RNE264" s="112"/>
      <c r="RNI264" s="112"/>
      <c r="RNM264" s="112"/>
      <c r="RNQ264" s="112"/>
      <c r="RNU264" s="112"/>
      <c r="RNY264" s="112"/>
      <c r="ROC264" s="112"/>
      <c r="ROG264" s="112"/>
      <c r="ROK264" s="112"/>
      <c r="ROO264" s="112"/>
      <c r="ROS264" s="112"/>
      <c r="ROW264" s="112"/>
      <c r="RPA264" s="112"/>
      <c r="RPE264" s="112"/>
      <c r="RPI264" s="112"/>
      <c r="RPM264" s="112"/>
      <c r="RPQ264" s="112"/>
      <c r="RPU264" s="112"/>
      <c r="RPY264" s="112"/>
      <c r="RQC264" s="112"/>
      <c r="RQG264" s="112"/>
      <c r="RQK264" s="112"/>
      <c r="RQO264" s="112"/>
      <c r="RQS264" s="112"/>
      <c r="RQW264" s="112"/>
      <c r="RRA264" s="112"/>
      <c r="RRE264" s="112"/>
      <c r="RRI264" s="112"/>
      <c r="RRM264" s="112"/>
      <c r="RRQ264" s="112"/>
      <c r="RRU264" s="112"/>
      <c r="RRY264" s="112"/>
      <c r="RSC264" s="112"/>
      <c r="RSG264" s="112"/>
      <c r="RSK264" s="112"/>
      <c r="RSO264" s="112"/>
      <c r="RSS264" s="112"/>
      <c r="RSW264" s="112"/>
      <c r="RTA264" s="112"/>
      <c r="RTE264" s="112"/>
      <c r="RTI264" s="112"/>
      <c r="RTM264" s="112"/>
      <c r="RTQ264" s="112"/>
      <c r="RTU264" s="112"/>
      <c r="RTY264" s="112"/>
      <c r="RUC264" s="112"/>
      <c r="RUG264" s="112"/>
      <c r="RUK264" s="112"/>
      <c r="RUO264" s="112"/>
      <c r="RUS264" s="112"/>
      <c r="RUW264" s="112"/>
      <c r="RVA264" s="112"/>
      <c r="RVE264" s="112"/>
      <c r="RVI264" s="112"/>
      <c r="RVM264" s="112"/>
      <c r="RVQ264" s="112"/>
      <c r="RVU264" s="112"/>
      <c r="RVY264" s="112"/>
      <c r="RWC264" s="112"/>
      <c r="RWG264" s="112"/>
      <c r="RWK264" s="112"/>
      <c r="RWO264" s="112"/>
      <c r="RWS264" s="112"/>
      <c r="RWW264" s="112"/>
      <c r="RXA264" s="112"/>
      <c r="RXE264" s="112"/>
      <c r="RXI264" s="112"/>
      <c r="RXM264" s="112"/>
      <c r="RXQ264" s="112"/>
      <c r="RXU264" s="112"/>
      <c r="RXY264" s="112"/>
      <c r="RYC264" s="112"/>
      <c r="RYG264" s="112"/>
      <c r="RYK264" s="112"/>
      <c r="RYO264" s="112"/>
      <c r="RYS264" s="112"/>
      <c r="RYW264" s="112"/>
      <c r="RZA264" s="112"/>
      <c r="RZE264" s="112"/>
      <c r="RZI264" s="112"/>
      <c r="RZM264" s="112"/>
      <c r="RZQ264" s="112"/>
      <c r="RZU264" s="112"/>
      <c r="RZY264" s="112"/>
      <c r="SAC264" s="112"/>
      <c r="SAG264" s="112"/>
      <c r="SAK264" s="112"/>
      <c r="SAO264" s="112"/>
      <c r="SAS264" s="112"/>
      <c r="SAW264" s="112"/>
      <c r="SBA264" s="112"/>
      <c r="SBE264" s="112"/>
      <c r="SBI264" s="112"/>
      <c r="SBM264" s="112"/>
      <c r="SBQ264" s="112"/>
      <c r="SBU264" s="112"/>
      <c r="SBY264" s="112"/>
      <c r="SCC264" s="112"/>
      <c r="SCG264" s="112"/>
      <c r="SCK264" s="112"/>
      <c r="SCO264" s="112"/>
      <c r="SCS264" s="112"/>
      <c r="SCW264" s="112"/>
      <c r="SDA264" s="112"/>
      <c r="SDE264" s="112"/>
      <c r="SDI264" s="112"/>
      <c r="SDM264" s="112"/>
      <c r="SDQ264" s="112"/>
      <c r="SDU264" s="112"/>
      <c r="SDY264" s="112"/>
      <c r="SEC264" s="112"/>
      <c r="SEG264" s="112"/>
      <c r="SEK264" s="112"/>
      <c r="SEO264" s="112"/>
      <c r="SES264" s="112"/>
      <c r="SEW264" s="112"/>
      <c r="SFA264" s="112"/>
      <c r="SFE264" s="112"/>
      <c r="SFI264" s="112"/>
      <c r="SFM264" s="112"/>
      <c r="SFQ264" s="112"/>
      <c r="SFU264" s="112"/>
      <c r="SFY264" s="112"/>
      <c r="SGC264" s="112"/>
      <c r="SGG264" s="112"/>
      <c r="SGK264" s="112"/>
      <c r="SGO264" s="112"/>
      <c r="SGS264" s="112"/>
      <c r="SGW264" s="112"/>
      <c r="SHA264" s="112"/>
      <c r="SHE264" s="112"/>
      <c r="SHI264" s="112"/>
      <c r="SHM264" s="112"/>
      <c r="SHQ264" s="112"/>
      <c r="SHU264" s="112"/>
      <c r="SHY264" s="112"/>
      <c r="SIC264" s="112"/>
      <c r="SIG264" s="112"/>
      <c r="SIK264" s="112"/>
      <c r="SIO264" s="112"/>
      <c r="SIS264" s="112"/>
      <c r="SIW264" s="112"/>
      <c r="SJA264" s="112"/>
      <c r="SJE264" s="112"/>
      <c r="SJI264" s="112"/>
      <c r="SJM264" s="112"/>
      <c r="SJQ264" s="112"/>
      <c r="SJU264" s="112"/>
      <c r="SJY264" s="112"/>
      <c r="SKC264" s="112"/>
      <c r="SKG264" s="112"/>
      <c r="SKK264" s="112"/>
      <c r="SKO264" s="112"/>
      <c r="SKS264" s="112"/>
      <c r="SKW264" s="112"/>
      <c r="SLA264" s="112"/>
      <c r="SLE264" s="112"/>
      <c r="SLI264" s="112"/>
      <c r="SLM264" s="112"/>
      <c r="SLQ264" s="112"/>
      <c r="SLU264" s="112"/>
      <c r="SLY264" s="112"/>
      <c r="SMC264" s="112"/>
      <c r="SMG264" s="112"/>
      <c r="SMK264" s="112"/>
      <c r="SMO264" s="112"/>
      <c r="SMS264" s="112"/>
      <c r="SMW264" s="112"/>
      <c r="SNA264" s="112"/>
      <c r="SNE264" s="112"/>
      <c r="SNI264" s="112"/>
      <c r="SNM264" s="112"/>
      <c r="SNQ264" s="112"/>
      <c r="SNU264" s="112"/>
      <c r="SNY264" s="112"/>
      <c r="SOC264" s="112"/>
      <c r="SOG264" s="112"/>
      <c r="SOK264" s="112"/>
      <c r="SOO264" s="112"/>
      <c r="SOS264" s="112"/>
      <c r="SOW264" s="112"/>
      <c r="SPA264" s="112"/>
      <c r="SPE264" s="112"/>
      <c r="SPI264" s="112"/>
      <c r="SPM264" s="112"/>
      <c r="SPQ264" s="112"/>
      <c r="SPU264" s="112"/>
      <c r="SPY264" s="112"/>
      <c r="SQC264" s="112"/>
      <c r="SQG264" s="112"/>
      <c r="SQK264" s="112"/>
      <c r="SQO264" s="112"/>
      <c r="SQS264" s="112"/>
      <c r="SQW264" s="112"/>
      <c r="SRA264" s="112"/>
      <c r="SRE264" s="112"/>
      <c r="SRI264" s="112"/>
      <c r="SRM264" s="112"/>
      <c r="SRQ264" s="112"/>
      <c r="SRU264" s="112"/>
      <c r="SRY264" s="112"/>
      <c r="SSC264" s="112"/>
      <c r="SSG264" s="112"/>
      <c r="SSK264" s="112"/>
      <c r="SSO264" s="112"/>
      <c r="SSS264" s="112"/>
      <c r="SSW264" s="112"/>
      <c r="STA264" s="112"/>
      <c r="STE264" s="112"/>
      <c r="STI264" s="112"/>
      <c r="STM264" s="112"/>
      <c r="STQ264" s="112"/>
      <c r="STU264" s="112"/>
      <c r="STY264" s="112"/>
      <c r="SUC264" s="112"/>
      <c r="SUG264" s="112"/>
      <c r="SUK264" s="112"/>
      <c r="SUO264" s="112"/>
      <c r="SUS264" s="112"/>
      <c r="SUW264" s="112"/>
      <c r="SVA264" s="112"/>
      <c r="SVE264" s="112"/>
      <c r="SVI264" s="112"/>
      <c r="SVM264" s="112"/>
      <c r="SVQ264" s="112"/>
      <c r="SVU264" s="112"/>
      <c r="SVY264" s="112"/>
      <c r="SWC264" s="112"/>
      <c r="SWG264" s="112"/>
      <c r="SWK264" s="112"/>
      <c r="SWO264" s="112"/>
      <c r="SWS264" s="112"/>
      <c r="SWW264" s="112"/>
      <c r="SXA264" s="112"/>
      <c r="SXE264" s="112"/>
      <c r="SXI264" s="112"/>
      <c r="SXM264" s="112"/>
      <c r="SXQ264" s="112"/>
      <c r="SXU264" s="112"/>
      <c r="SXY264" s="112"/>
      <c r="SYC264" s="112"/>
      <c r="SYG264" s="112"/>
      <c r="SYK264" s="112"/>
      <c r="SYO264" s="112"/>
      <c r="SYS264" s="112"/>
      <c r="SYW264" s="112"/>
      <c r="SZA264" s="112"/>
      <c r="SZE264" s="112"/>
      <c r="SZI264" s="112"/>
      <c r="SZM264" s="112"/>
      <c r="SZQ264" s="112"/>
      <c r="SZU264" s="112"/>
      <c r="SZY264" s="112"/>
      <c r="TAC264" s="112"/>
      <c r="TAG264" s="112"/>
      <c r="TAK264" s="112"/>
      <c r="TAO264" s="112"/>
      <c r="TAS264" s="112"/>
      <c r="TAW264" s="112"/>
      <c r="TBA264" s="112"/>
      <c r="TBE264" s="112"/>
      <c r="TBI264" s="112"/>
      <c r="TBM264" s="112"/>
      <c r="TBQ264" s="112"/>
      <c r="TBU264" s="112"/>
      <c r="TBY264" s="112"/>
      <c r="TCC264" s="112"/>
      <c r="TCG264" s="112"/>
      <c r="TCK264" s="112"/>
      <c r="TCO264" s="112"/>
      <c r="TCS264" s="112"/>
      <c r="TCW264" s="112"/>
      <c r="TDA264" s="112"/>
      <c r="TDE264" s="112"/>
      <c r="TDI264" s="112"/>
      <c r="TDM264" s="112"/>
      <c r="TDQ264" s="112"/>
      <c r="TDU264" s="112"/>
      <c r="TDY264" s="112"/>
      <c r="TEC264" s="112"/>
      <c r="TEG264" s="112"/>
      <c r="TEK264" s="112"/>
      <c r="TEO264" s="112"/>
      <c r="TES264" s="112"/>
      <c r="TEW264" s="112"/>
      <c r="TFA264" s="112"/>
      <c r="TFE264" s="112"/>
      <c r="TFI264" s="112"/>
      <c r="TFM264" s="112"/>
      <c r="TFQ264" s="112"/>
      <c r="TFU264" s="112"/>
      <c r="TFY264" s="112"/>
      <c r="TGC264" s="112"/>
      <c r="TGG264" s="112"/>
      <c r="TGK264" s="112"/>
      <c r="TGO264" s="112"/>
      <c r="TGS264" s="112"/>
      <c r="TGW264" s="112"/>
      <c r="THA264" s="112"/>
      <c r="THE264" s="112"/>
      <c r="THI264" s="112"/>
      <c r="THM264" s="112"/>
      <c r="THQ264" s="112"/>
      <c r="THU264" s="112"/>
      <c r="THY264" s="112"/>
      <c r="TIC264" s="112"/>
      <c r="TIG264" s="112"/>
      <c r="TIK264" s="112"/>
      <c r="TIO264" s="112"/>
      <c r="TIS264" s="112"/>
      <c r="TIW264" s="112"/>
      <c r="TJA264" s="112"/>
      <c r="TJE264" s="112"/>
      <c r="TJI264" s="112"/>
      <c r="TJM264" s="112"/>
      <c r="TJQ264" s="112"/>
      <c r="TJU264" s="112"/>
      <c r="TJY264" s="112"/>
      <c r="TKC264" s="112"/>
      <c r="TKG264" s="112"/>
      <c r="TKK264" s="112"/>
      <c r="TKO264" s="112"/>
      <c r="TKS264" s="112"/>
      <c r="TKW264" s="112"/>
      <c r="TLA264" s="112"/>
      <c r="TLE264" s="112"/>
      <c r="TLI264" s="112"/>
      <c r="TLM264" s="112"/>
      <c r="TLQ264" s="112"/>
      <c r="TLU264" s="112"/>
      <c r="TLY264" s="112"/>
      <c r="TMC264" s="112"/>
      <c r="TMG264" s="112"/>
      <c r="TMK264" s="112"/>
      <c r="TMO264" s="112"/>
      <c r="TMS264" s="112"/>
      <c r="TMW264" s="112"/>
      <c r="TNA264" s="112"/>
      <c r="TNE264" s="112"/>
      <c r="TNI264" s="112"/>
      <c r="TNM264" s="112"/>
      <c r="TNQ264" s="112"/>
      <c r="TNU264" s="112"/>
      <c r="TNY264" s="112"/>
      <c r="TOC264" s="112"/>
      <c r="TOG264" s="112"/>
      <c r="TOK264" s="112"/>
      <c r="TOO264" s="112"/>
      <c r="TOS264" s="112"/>
      <c r="TOW264" s="112"/>
      <c r="TPA264" s="112"/>
      <c r="TPE264" s="112"/>
      <c r="TPI264" s="112"/>
      <c r="TPM264" s="112"/>
      <c r="TPQ264" s="112"/>
      <c r="TPU264" s="112"/>
      <c r="TPY264" s="112"/>
      <c r="TQC264" s="112"/>
      <c r="TQG264" s="112"/>
      <c r="TQK264" s="112"/>
      <c r="TQO264" s="112"/>
      <c r="TQS264" s="112"/>
      <c r="TQW264" s="112"/>
      <c r="TRA264" s="112"/>
      <c r="TRE264" s="112"/>
      <c r="TRI264" s="112"/>
      <c r="TRM264" s="112"/>
      <c r="TRQ264" s="112"/>
      <c r="TRU264" s="112"/>
      <c r="TRY264" s="112"/>
      <c r="TSC264" s="112"/>
      <c r="TSG264" s="112"/>
      <c r="TSK264" s="112"/>
      <c r="TSO264" s="112"/>
      <c r="TSS264" s="112"/>
      <c r="TSW264" s="112"/>
      <c r="TTA264" s="112"/>
      <c r="TTE264" s="112"/>
      <c r="TTI264" s="112"/>
      <c r="TTM264" s="112"/>
      <c r="TTQ264" s="112"/>
      <c r="TTU264" s="112"/>
      <c r="TTY264" s="112"/>
      <c r="TUC264" s="112"/>
      <c r="TUG264" s="112"/>
      <c r="TUK264" s="112"/>
      <c r="TUO264" s="112"/>
      <c r="TUS264" s="112"/>
      <c r="TUW264" s="112"/>
      <c r="TVA264" s="112"/>
      <c r="TVE264" s="112"/>
      <c r="TVI264" s="112"/>
      <c r="TVM264" s="112"/>
      <c r="TVQ264" s="112"/>
      <c r="TVU264" s="112"/>
      <c r="TVY264" s="112"/>
      <c r="TWC264" s="112"/>
      <c r="TWG264" s="112"/>
      <c r="TWK264" s="112"/>
      <c r="TWO264" s="112"/>
      <c r="TWS264" s="112"/>
      <c r="TWW264" s="112"/>
      <c r="TXA264" s="112"/>
      <c r="TXE264" s="112"/>
      <c r="TXI264" s="112"/>
      <c r="TXM264" s="112"/>
      <c r="TXQ264" s="112"/>
      <c r="TXU264" s="112"/>
      <c r="TXY264" s="112"/>
      <c r="TYC264" s="112"/>
      <c r="TYG264" s="112"/>
      <c r="TYK264" s="112"/>
      <c r="TYO264" s="112"/>
      <c r="TYS264" s="112"/>
      <c r="TYW264" s="112"/>
      <c r="TZA264" s="112"/>
      <c r="TZE264" s="112"/>
      <c r="TZI264" s="112"/>
      <c r="TZM264" s="112"/>
      <c r="TZQ264" s="112"/>
      <c r="TZU264" s="112"/>
      <c r="TZY264" s="112"/>
      <c r="UAC264" s="112"/>
      <c r="UAG264" s="112"/>
      <c r="UAK264" s="112"/>
      <c r="UAO264" s="112"/>
      <c r="UAS264" s="112"/>
      <c r="UAW264" s="112"/>
      <c r="UBA264" s="112"/>
      <c r="UBE264" s="112"/>
      <c r="UBI264" s="112"/>
      <c r="UBM264" s="112"/>
      <c r="UBQ264" s="112"/>
      <c r="UBU264" s="112"/>
      <c r="UBY264" s="112"/>
      <c r="UCC264" s="112"/>
      <c r="UCG264" s="112"/>
      <c r="UCK264" s="112"/>
      <c r="UCO264" s="112"/>
      <c r="UCS264" s="112"/>
      <c r="UCW264" s="112"/>
      <c r="UDA264" s="112"/>
      <c r="UDE264" s="112"/>
      <c r="UDI264" s="112"/>
      <c r="UDM264" s="112"/>
      <c r="UDQ264" s="112"/>
      <c r="UDU264" s="112"/>
      <c r="UDY264" s="112"/>
      <c r="UEC264" s="112"/>
      <c r="UEG264" s="112"/>
      <c r="UEK264" s="112"/>
      <c r="UEO264" s="112"/>
      <c r="UES264" s="112"/>
      <c r="UEW264" s="112"/>
      <c r="UFA264" s="112"/>
      <c r="UFE264" s="112"/>
      <c r="UFI264" s="112"/>
      <c r="UFM264" s="112"/>
      <c r="UFQ264" s="112"/>
      <c r="UFU264" s="112"/>
      <c r="UFY264" s="112"/>
      <c r="UGC264" s="112"/>
      <c r="UGG264" s="112"/>
      <c r="UGK264" s="112"/>
      <c r="UGO264" s="112"/>
      <c r="UGS264" s="112"/>
      <c r="UGW264" s="112"/>
      <c r="UHA264" s="112"/>
      <c r="UHE264" s="112"/>
      <c r="UHI264" s="112"/>
      <c r="UHM264" s="112"/>
      <c r="UHQ264" s="112"/>
      <c r="UHU264" s="112"/>
      <c r="UHY264" s="112"/>
      <c r="UIC264" s="112"/>
      <c r="UIG264" s="112"/>
      <c r="UIK264" s="112"/>
      <c r="UIO264" s="112"/>
      <c r="UIS264" s="112"/>
      <c r="UIW264" s="112"/>
      <c r="UJA264" s="112"/>
      <c r="UJE264" s="112"/>
      <c r="UJI264" s="112"/>
      <c r="UJM264" s="112"/>
      <c r="UJQ264" s="112"/>
      <c r="UJU264" s="112"/>
      <c r="UJY264" s="112"/>
      <c r="UKC264" s="112"/>
      <c r="UKG264" s="112"/>
      <c r="UKK264" s="112"/>
      <c r="UKO264" s="112"/>
      <c r="UKS264" s="112"/>
      <c r="UKW264" s="112"/>
      <c r="ULA264" s="112"/>
      <c r="ULE264" s="112"/>
      <c r="ULI264" s="112"/>
      <c r="ULM264" s="112"/>
      <c r="ULQ264" s="112"/>
      <c r="ULU264" s="112"/>
      <c r="ULY264" s="112"/>
      <c r="UMC264" s="112"/>
      <c r="UMG264" s="112"/>
      <c r="UMK264" s="112"/>
      <c r="UMO264" s="112"/>
      <c r="UMS264" s="112"/>
      <c r="UMW264" s="112"/>
      <c r="UNA264" s="112"/>
      <c r="UNE264" s="112"/>
      <c r="UNI264" s="112"/>
      <c r="UNM264" s="112"/>
      <c r="UNQ264" s="112"/>
      <c r="UNU264" s="112"/>
      <c r="UNY264" s="112"/>
      <c r="UOC264" s="112"/>
      <c r="UOG264" s="112"/>
      <c r="UOK264" s="112"/>
      <c r="UOO264" s="112"/>
      <c r="UOS264" s="112"/>
      <c r="UOW264" s="112"/>
      <c r="UPA264" s="112"/>
      <c r="UPE264" s="112"/>
      <c r="UPI264" s="112"/>
      <c r="UPM264" s="112"/>
      <c r="UPQ264" s="112"/>
      <c r="UPU264" s="112"/>
      <c r="UPY264" s="112"/>
      <c r="UQC264" s="112"/>
      <c r="UQG264" s="112"/>
      <c r="UQK264" s="112"/>
      <c r="UQO264" s="112"/>
      <c r="UQS264" s="112"/>
      <c r="UQW264" s="112"/>
      <c r="URA264" s="112"/>
      <c r="URE264" s="112"/>
      <c r="URI264" s="112"/>
      <c r="URM264" s="112"/>
      <c r="URQ264" s="112"/>
      <c r="URU264" s="112"/>
      <c r="URY264" s="112"/>
      <c r="USC264" s="112"/>
      <c r="USG264" s="112"/>
      <c r="USK264" s="112"/>
      <c r="USO264" s="112"/>
      <c r="USS264" s="112"/>
      <c r="USW264" s="112"/>
      <c r="UTA264" s="112"/>
      <c r="UTE264" s="112"/>
      <c r="UTI264" s="112"/>
      <c r="UTM264" s="112"/>
      <c r="UTQ264" s="112"/>
      <c r="UTU264" s="112"/>
      <c r="UTY264" s="112"/>
      <c r="UUC264" s="112"/>
      <c r="UUG264" s="112"/>
      <c r="UUK264" s="112"/>
      <c r="UUO264" s="112"/>
      <c r="UUS264" s="112"/>
      <c r="UUW264" s="112"/>
      <c r="UVA264" s="112"/>
      <c r="UVE264" s="112"/>
      <c r="UVI264" s="112"/>
      <c r="UVM264" s="112"/>
      <c r="UVQ264" s="112"/>
      <c r="UVU264" s="112"/>
      <c r="UVY264" s="112"/>
      <c r="UWC264" s="112"/>
      <c r="UWG264" s="112"/>
      <c r="UWK264" s="112"/>
      <c r="UWO264" s="112"/>
      <c r="UWS264" s="112"/>
      <c r="UWW264" s="112"/>
      <c r="UXA264" s="112"/>
      <c r="UXE264" s="112"/>
      <c r="UXI264" s="112"/>
      <c r="UXM264" s="112"/>
      <c r="UXQ264" s="112"/>
      <c r="UXU264" s="112"/>
      <c r="UXY264" s="112"/>
      <c r="UYC264" s="112"/>
      <c r="UYG264" s="112"/>
      <c r="UYK264" s="112"/>
      <c r="UYO264" s="112"/>
      <c r="UYS264" s="112"/>
      <c r="UYW264" s="112"/>
      <c r="UZA264" s="112"/>
      <c r="UZE264" s="112"/>
      <c r="UZI264" s="112"/>
      <c r="UZM264" s="112"/>
      <c r="UZQ264" s="112"/>
      <c r="UZU264" s="112"/>
      <c r="UZY264" s="112"/>
      <c r="VAC264" s="112"/>
      <c r="VAG264" s="112"/>
      <c r="VAK264" s="112"/>
      <c r="VAO264" s="112"/>
      <c r="VAS264" s="112"/>
      <c r="VAW264" s="112"/>
      <c r="VBA264" s="112"/>
      <c r="VBE264" s="112"/>
      <c r="VBI264" s="112"/>
      <c r="VBM264" s="112"/>
      <c r="VBQ264" s="112"/>
      <c r="VBU264" s="112"/>
      <c r="VBY264" s="112"/>
      <c r="VCC264" s="112"/>
      <c r="VCG264" s="112"/>
      <c r="VCK264" s="112"/>
      <c r="VCO264" s="112"/>
      <c r="VCS264" s="112"/>
      <c r="VCW264" s="112"/>
      <c r="VDA264" s="112"/>
      <c r="VDE264" s="112"/>
      <c r="VDI264" s="112"/>
      <c r="VDM264" s="112"/>
      <c r="VDQ264" s="112"/>
      <c r="VDU264" s="112"/>
      <c r="VDY264" s="112"/>
      <c r="VEC264" s="112"/>
      <c r="VEG264" s="112"/>
      <c r="VEK264" s="112"/>
      <c r="VEO264" s="112"/>
      <c r="VES264" s="112"/>
      <c r="VEW264" s="112"/>
      <c r="VFA264" s="112"/>
      <c r="VFE264" s="112"/>
      <c r="VFI264" s="112"/>
      <c r="VFM264" s="112"/>
      <c r="VFQ264" s="112"/>
      <c r="VFU264" s="112"/>
      <c r="VFY264" s="112"/>
      <c r="VGC264" s="112"/>
      <c r="VGG264" s="112"/>
      <c r="VGK264" s="112"/>
      <c r="VGO264" s="112"/>
      <c r="VGS264" s="112"/>
      <c r="VGW264" s="112"/>
      <c r="VHA264" s="112"/>
      <c r="VHE264" s="112"/>
      <c r="VHI264" s="112"/>
      <c r="VHM264" s="112"/>
      <c r="VHQ264" s="112"/>
      <c r="VHU264" s="112"/>
      <c r="VHY264" s="112"/>
      <c r="VIC264" s="112"/>
      <c r="VIG264" s="112"/>
      <c r="VIK264" s="112"/>
      <c r="VIO264" s="112"/>
      <c r="VIS264" s="112"/>
      <c r="VIW264" s="112"/>
      <c r="VJA264" s="112"/>
      <c r="VJE264" s="112"/>
      <c r="VJI264" s="112"/>
      <c r="VJM264" s="112"/>
      <c r="VJQ264" s="112"/>
      <c r="VJU264" s="112"/>
      <c r="VJY264" s="112"/>
      <c r="VKC264" s="112"/>
      <c r="VKG264" s="112"/>
      <c r="VKK264" s="112"/>
      <c r="VKO264" s="112"/>
      <c r="VKS264" s="112"/>
      <c r="VKW264" s="112"/>
      <c r="VLA264" s="112"/>
      <c r="VLE264" s="112"/>
      <c r="VLI264" s="112"/>
      <c r="VLM264" s="112"/>
      <c r="VLQ264" s="112"/>
      <c r="VLU264" s="112"/>
      <c r="VLY264" s="112"/>
      <c r="VMC264" s="112"/>
      <c r="VMG264" s="112"/>
      <c r="VMK264" s="112"/>
      <c r="VMO264" s="112"/>
      <c r="VMS264" s="112"/>
      <c r="VMW264" s="112"/>
      <c r="VNA264" s="112"/>
      <c r="VNE264" s="112"/>
      <c r="VNI264" s="112"/>
      <c r="VNM264" s="112"/>
      <c r="VNQ264" s="112"/>
      <c r="VNU264" s="112"/>
      <c r="VNY264" s="112"/>
      <c r="VOC264" s="112"/>
      <c r="VOG264" s="112"/>
      <c r="VOK264" s="112"/>
      <c r="VOO264" s="112"/>
      <c r="VOS264" s="112"/>
      <c r="VOW264" s="112"/>
      <c r="VPA264" s="112"/>
      <c r="VPE264" s="112"/>
      <c r="VPI264" s="112"/>
      <c r="VPM264" s="112"/>
      <c r="VPQ264" s="112"/>
      <c r="VPU264" s="112"/>
      <c r="VPY264" s="112"/>
      <c r="VQC264" s="112"/>
      <c r="VQG264" s="112"/>
      <c r="VQK264" s="112"/>
      <c r="VQO264" s="112"/>
      <c r="VQS264" s="112"/>
      <c r="VQW264" s="112"/>
      <c r="VRA264" s="112"/>
      <c r="VRE264" s="112"/>
      <c r="VRI264" s="112"/>
      <c r="VRM264" s="112"/>
      <c r="VRQ264" s="112"/>
      <c r="VRU264" s="112"/>
      <c r="VRY264" s="112"/>
      <c r="VSC264" s="112"/>
      <c r="VSG264" s="112"/>
      <c r="VSK264" s="112"/>
      <c r="VSO264" s="112"/>
      <c r="VSS264" s="112"/>
      <c r="VSW264" s="112"/>
      <c r="VTA264" s="112"/>
      <c r="VTE264" s="112"/>
      <c r="VTI264" s="112"/>
      <c r="VTM264" s="112"/>
      <c r="VTQ264" s="112"/>
      <c r="VTU264" s="112"/>
      <c r="VTY264" s="112"/>
      <c r="VUC264" s="112"/>
      <c r="VUG264" s="112"/>
      <c r="VUK264" s="112"/>
      <c r="VUO264" s="112"/>
      <c r="VUS264" s="112"/>
      <c r="VUW264" s="112"/>
      <c r="VVA264" s="112"/>
      <c r="VVE264" s="112"/>
      <c r="VVI264" s="112"/>
      <c r="VVM264" s="112"/>
      <c r="VVQ264" s="112"/>
      <c r="VVU264" s="112"/>
      <c r="VVY264" s="112"/>
      <c r="VWC264" s="112"/>
      <c r="VWG264" s="112"/>
      <c r="VWK264" s="112"/>
      <c r="VWO264" s="112"/>
      <c r="VWS264" s="112"/>
      <c r="VWW264" s="112"/>
      <c r="VXA264" s="112"/>
      <c r="VXE264" s="112"/>
      <c r="VXI264" s="112"/>
      <c r="VXM264" s="112"/>
      <c r="VXQ264" s="112"/>
      <c r="VXU264" s="112"/>
      <c r="VXY264" s="112"/>
      <c r="VYC264" s="112"/>
      <c r="VYG264" s="112"/>
      <c r="VYK264" s="112"/>
      <c r="VYO264" s="112"/>
      <c r="VYS264" s="112"/>
      <c r="VYW264" s="112"/>
      <c r="VZA264" s="112"/>
      <c r="VZE264" s="112"/>
      <c r="VZI264" s="112"/>
      <c r="VZM264" s="112"/>
      <c r="VZQ264" s="112"/>
      <c r="VZU264" s="112"/>
      <c r="VZY264" s="112"/>
      <c r="WAC264" s="112"/>
      <c r="WAG264" s="112"/>
      <c r="WAK264" s="112"/>
      <c r="WAO264" s="112"/>
      <c r="WAS264" s="112"/>
      <c r="WAW264" s="112"/>
      <c r="WBA264" s="112"/>
      <c r="WBE264" s="112"/>
      <c r="WBI264" s="112"/>
      <c r="WBM264" s="112"/>
      <c r="WBQ264" s="112"/>
      <c r="WBU264" s="112"/>
      <c r="WBY264" s="112"/>
      <c r="WCC264" s="112"/>
      <c r="WCG264" s="112"/>
      <c r="WCK264" s="112"/>
      <c r="WCO264" s="112"/>
      <c r="WCS264" s="112"/>
      <c r="WCW264" s="112"/>
      <c r="WDA264" s="112"/>
      <c r="WDE264" s="112"/>
      <c r="WDI264" s="112"/>
      <c r="WDM264" s="112"/>
      <c r="WDQ264" s="112"/>
      <c r="WDU264" s="112"/>
      <c r="WDY264" s="112"/>
      <c r="WEC264" s="112"/>
      <c r="WEG264" s="112"/>
      <c r="WEK264" s="112"/>
      <c r="WEO264" s="112"/>
      <c r="WES264" s="112"/>
      <c r="WEW264" s="112"/>
      <c r="WFA264" s="112"/>
      <c r="WFE264" s="112"/>
      <c r="WFI264" s="112"/>
      <c r="WFM264" s="112"/>
      <c r="WFQ264" s="112"/>
      <c r="WFU264" s="112"/>
      <c r="WFY264" s="112"/>
      <c r="WGC264" s="112"/>
      <c r="WGG264" s="112"/>
      <c r="WGK264" s="112"/>
      <c r="WGO264" s="112"/>
      <c r="WGS264" s="112"/>
      <c r="WGW264" s="112"/>
      <c r="WHA264" s="112"/>
      <c r="WHE264" s="112"/>
      <c r="WHI264" s="112"/>
      <c r="WHM264" s="112"/>
      <c r="WHQ264" s="112"/>
      <c r="WHU264" s="112"/>
      <c r="WHY264" s="112"/>
      <c r="WIC264" s="112"/>
      <c r="WIG264" s="112"/>
      <c r="WIK264" s="112"/>
      <c r="WIO264" s="112"/>
      <c r="WIS264" s="112"/>
      <c r="WIW264" s="112"/>
      <c r="WJA264" s="112"/>
      <c r="WJE264" s="112"/>
      <c r="WJI264" s="112"/>
      <c r="WJM264" s="112"/>
      <c r="WJQ264" s="112"/>
      <c r="WJU264" s="112"/>
      <c r="WJY264" s="112"/>
      <c r="WKC264" s="112"/>
      <c r="WKG264" s="112"/>
      <c r="WKK264" s="112"/>
      <c r="WKO264" s="112"/>
      <c r="WKS264" s="112"/>
      <c r="WKW264" s="112"/>
      <c r="WLA264" s="112"/>
      <c r="WLE264" s="112"/>
      <c r="WLI264" s="112"/>
      <c r="WLM264" s="112"/>
      <c r="WLQ264" s="112"/>
      <c r="WLU264" s="112"/>
      <c r="WLY264" s="112"/>
      <c r="WMC264" s="112"/>
      <c r="WMG264" s="112"/>
      <c r="WMK264" s="112"/>
      <c r="WMO264" s="112"/>
      <c r="WMS264" s="112"/>
      <c r="WMW264" s="112"/>
      <c r="WNA264" s="112"/>
      <c r="WNE264" s="112"/>
      <c r="WNI264" s="112"/>
      <c r="WNM264" s="112"/>
      <c r="WNQ264" s="112"/>
      <c r="WNU264" s="112"/>
      <c r="WNY264" s="112"/>
      <c r="WOC264" s="112"/>
      <c r="WOG264" s="112"/>
      <c r="WOK264" s="112"/>
      <c r="WOO264" s="112"/>
      <c r="WOS264" s="112"/>
      <c r="WOW264" s="112"/>
      <c r="WPA264" s="112"/>
      <c r="WPE264" s="112"/>
      <c r="WPI264" s="112"/>
      <c r="WPM264" s="112"/>
      <c r="WPQ264" s="112"/>
      <c r="WPU264" s="112"/>
      <c r="WPY264" s="112"/>
      <c r="WQC264" s="112"/>
      <c r="WQG264" s="112"/>
      <c r="WQK264" s="112"/>
      <c r="WQO264" s="112"/>
      <c r="WQS264" s="112"/>
      <c r="WQW264" s="112"/>
      <c r="WRA264" s="112"/>
      <c r="WRE264" s="112"/>
      <c r="WRI264" s="112"/>
      <c r="WRM264" s="112"/>
      <c r="WRQ264" s="112"/>
      <c r="WRU264" s="112"/>
      <c r="WRY264" s="112"/>
      <c r="WSC264" s="112"/>
      <c r="WSG264" s="112"/>
      <c r="WSK264" s="112"/>
      <c r="WSO264" s="112"/>
      <c r="WSS264" s="112"/>
      <c r="WSW264" s="112"/>
      <c r="WTA264" s="112"/>
      <c r="WTE264" s="112"/>
      <c r="WTI264" s="112"/>
      <c r="WTM264" s="112"/>
      <c r="WTQ264" s="112"/>
      <c r="WTU264" s="112"/>
      <c r="WTY264" s="112"/>
      <c r="WUC264" s="112"/>
      <c r="WUG264" s="112"/>
      <c r="WUK264" s="112"/>
      <c r="WUO264" s="112"/>
      <c r="WUS264" s="112"/>
      <c r="WUW264" s="112"/>
      <c r="WVA264" s="112"/>
      <c r="WVE264" s="112"/>
      <c r="WVI264" s="112"/>
      <c r="WVM264" s="112"/>
      <c r="WVQ264" s="112"/>
      <c r="WVU264" s="112"/>
      <c r="WVY264" s="112"/>
      <c r="WWC264" s="112"/>
      <c r="WWG264" s="112"/>
      <c r="WWK264" s="112"/>
      <c r="WWO264" s="112"/>
      <c r="WWS264" s="112"/>
      <c r="WWW264" s="112"/>
      <c r="WXA264" s="112"/>
      <c r="WXE264" s="112"/>
      <c r="WXI264" s="112"/>
      <c r="WXM264" s="112"/>
      <c r="WXQ264" s="112"/>
      <c r="WXU264" s="112"/>
      <c r="WXY264" s="112"/>
      <c r="WYC264" s="112"/>
      <c r="WYG264" s="112"/>
      <c r="WYK264" s="112"/>
      <c r="WYO264" s="112"/>
      <c r="WYS264" s="112"/>
      <c r="WYW264" s="112"/>
      <c r="WZA264" s="112"/>
      <c r="WZE264" s="112"/>
      <c r="WZI264" s="112"/>
      <c r="WZM264" s="112"/>
      <c r="WZQ264" s="112"/>
      <c r="WZU264" s="112"/>
      <c r="WZY264" s="112"/>
      <c r="XAC264" s="112"/>
      <c r="XAG264" s="112"/>
      <c r="XAK264" s="112"/>
      <c r="XAO264" s="112"/>
      <c r="XAS264" s="112"/>
      <c r="XAW264" s="112"/>
      <c r="XBA264" s="112"/>
      <c r="XBE264" s="112"/>
      <c r="XBI264" s="112"/>
      <c r="XBM264" s="112"/>
      <c r="XBQ264" s="112"/>
      <c r="XBU264" s="112"/>
      <c r="XBY264" s="112"/>
      <c r="XCC264" s="112"/>
      <c r="XCG264" s="112"/>
      <c r="XCK264" s="112"/>
      <c r="XCO264" s="112"/>
      <c r="XCS264" s="112"/>
      <c r="XCW264" s="112"/>
      <c r="XDA264" s="112"/>
      <c r="XDE264" s="112"/>
      <c r="XDI264" s="112"/>
      <c r="XDM264" s="112"/>
      <c r="XDQ264" s="112"/>
      <c r="XDU264" s="112"/>
      <c r="XDY264" s="112"/>
      <c r="XEC264" s="112"/>
      <c r="XEG264" s="112"/>
      <c r="XEK264" s="112"/>
      <c r="XEO264" s="112"/>
      <c r="XES264" s="112"/>
      <c r="XEW264" s="112"/>
      <c r="XFA264" s="112"/>
    </row>
    <row r="265" spans="1:1021 1025:2045 2049:3069 3073:4093 4097:5117 5121:6141 6145:7165 7169:8189 8193:9213 9217:10237 10241:11261 11265:12285 12289:13309 13313:14333 14337:15357 15361:16381">
      <c r="C265" s="60" t="s">
        <v>577</v>
      </c>
      <c r="D265" s="154">
        <v>754740</v>
      </c>
      <c r="E265" s="154">
        <v>250245</v>
      </c>
      <c r="F265" s="154">
        <v>0</v>
      </c>
    </row>
    <row r="266" spans="1:1021 1025:2045 2049:3069 3073:4093 4097:5117 5121:6141 6145:7165 7169:8189 8193:9213 9217:10237 10241:11261 11265:12285 12289:13309 13313:14333 14337:15357 15361:16381">
      <c r="C266" s="112" t="s">
        <v>324</v>
      </c>
      <c r="D266" s="154">
        <v>451000001</v>
      </c>
      <c r="E266" s="154">
        <v>154036724.56</v>
      </c>
      <c r="F266" s="154">
        <v>79583589.020000011</v>
      </c>
    </row>
    <row r="267" spans="1:1021 1025:2045 2049:3069 3073:4093 4097:5117 5121:6141 6145:7165 7169:8189 8193:9213 9217:10237 10241:11261 11265:12285 12289:13309 13313:14333 14337:15357 15361:16381">
      <c r="C267" s="60" t="s">
        <v>578</v>
      </c>
      <c r="D267" s="154">
        <v>1000000</v>
      </c>
      <c r="E267" s="154">
        <v>966600</v>
      </c>
      <c r="F267" s="154">
        <v>966580</v>
      </c>
    </row>
    <row r="268" spans="1:1021 1025:2045 2049:3069 3073:4093 4097:5117 5121:6141 6145:7165 7169:8189 8193:9213 9217:10237 10241:11261 11265:12285 12289:13309 13313:14333 14337:15357 15361:16381">
      <c r="C268" s="60" t="s">
        <v>579</v>
      </c>
      <c r="D268" s="154">
        <v>450000001</v>
      </c>
      <c r="E268" s="154">
        <v>153070124.56</v>
      </c>
      <c r="F268" s="154">
        <v>78617009.020000011</v>
      </c>
    </row>
    <row r="269" spans="1:1021 1025:2045 2049:3069 3073:4093 4097:5117 5121:6141 6145:7165 7169:8189 8193:9213 9217:10237 10241:11261 11265:12285 12289:13309 13313:14333 14337:15357 15361:16381">
      <c r="C269" s="68" t="s">
        <v>330</v>
      </c>
      <c r="D269" s="170">
        <v>1570957495</v>
      </c>
      <c r="E269" s="170">
        <v>1759703613.8100002</v>
      </c>
      <c r="F269" s="170">
        <v>1123358332.4000001</v>
      </c>
    </row>
    <row r="270" spans="1:1021 1025:2045 2049:3069 3073:4093 4097:5117 5121:6141 6145:7165 7169:8189 8193:9213 9217:10237 10241:11261 11265:12285 12289:13309 13313:14333 14337:15357 15361:16381">
      <c r="C270" s="112" t="s">
        <v>323</v>
      </c>
      <c r="D270" s="154">
        <v>1570957495</v>
      </c>
      <c r="E270" s="154">
        <v>1759703613.8100002</v>
      </c>
      <c r="F270" s="154">
        <v>1123358332.4000001</v>
      </c>
    </row>
    <row r="271" spans="1:1021 1025:2045 2049:3069 3073:4093 4097:5117 5121:6141 6145:7165 7169:8189 8193:9213 9217:10237 10241:11261 11265:12285 12289:13309 13313:14333 14337:15357 15361:16381">
      <c r="C271" s="60" t="s">
        <v>580</v>
      </c>
      <c r="D271" s="154">
        <v>5000000</v>
      </c>
      <c r="E271" s="154">
        <v>2569051</v>
      </c>
      <c r="F271" s="154">
        <v>0</v>
      </c>
    </row>
    <row r="272" spans="1:1021 1025:2045 2049:3069 3073:4093 4097:5117 5121:6141 6145:7165 7169:8189 8193:9213 9217:10237 10241:11261 11265:12285 12289:13309 13313:14333 14337:15357 15361:16381">
      <c r="C272" s="60" t="s">
        <v>581</v>
      </c>
      <c r="D272" s="154">
        <v>1000000000</v>
      </c>
      <c r="E272" s="154">
        <v>1000000000</v>
      </c>
      <c r="F272" s="154">
        <v>661331690.94000006</v>
      </c>
    </row>
    <row r="273" spans="3:6">
      <c r="C273" s="60" t="s">
        <v>1872</v>
      </c>
      <c r="D273" s="154">
        <v>0</v>
      </c>
      <c r="E273" s="154">
        <v>16974261.609999999</v>
      </c>
      <c r="F273" s="154">
        <v>0</v>
      </c>
    </row>
    <row r="274" spans="3:6">
      <c r="C274" s="60" t="s">
        <v>582</v>
      </c>
      <c r="D274" s="154">
        <v>25000000</v>
      </c>
      <c r="E274" s="154">
        <v>126000000</v>
      </c>
      <c r="F274" s="154">
        <v>125596923.89</v>
      </c>
    </row>
    <row r="275" spans="3:6">
      <c r="C275" s="60" t="s">
        <v>583</v>
      </c>
      <c r="D275" s="154">
        <v>35000000</v>
      </c>
      <c r="E275" s="154">
        <v>66288504</v>
      </c>
      <c r="F275" s="154">
        <v>55554853.079999998</v>
      </c>
    </row>
    <row r="276" spans="3:6">
      <c r="C276" s="60" t="s">
        <v>1873</v>
      </c>
      <c r="D276" s="154">
        <v>0</v>
      </c>
      <c r="E276" s="154">
        <v>3100000</v>
      </c>
      <c r="F276" s="154">
        <v>1915389.62</v>
      </c>
    </row>
    <row r="277" spans="3:6">
      <c r="C277" s="60" t="s">
        <v>584</v>
      </c>
      <c r="D277" s="154">
        <v>42776437</v>
      </c>
      <c r="E277" s="154">
        <v>35781503</v>
      </c>
      <c r="F277" s="154">
        <v>35781503</v>
      </c>
    </row>
    <row r="278" spans="3:6">
      <c r="C278" s="60" t="s">
        <v>585</v>
      </c>
      <c r="D278" s="154">
        <v>1256445</v>
      </c>
      <c r="E278" s="154">
        <v>1500000</v>
      </c>
      <c r="F278" s="154">
        <v>1500000</v>
      </c>
    </row>
    <row r="279" spans="3:6">
      <c r="C279" s="60" t="s">
        <v>586</v>
      </c>
      <c r="D279" s="154">
        <v>2035527</v>
      </c>
      <c r="E279" s="154">
        <v>3500000</v>
      </c>
      <c r="F279" s="154">
        <v>1863448.47</v>
      </c>
    </row>
    <row r="280" spans="3:6">
      <c r="C280" s="60" t="s">
        <v>587</v>
      </c>
      <c r="D280" s="154">
        <v>43642562</v>
      </c>
      <c r="E280" s="154">
        <v>29213242</v>
      </c>
      <c r="F280" s="154">
        <v>29212662.809999999</v>
      </c>
    </row>
    <row r="281" spans="3:6">
      <c r="C281" s="60" t="s">
        <v>588</v>
      </c>
      <c r="D281" s="154">
        <v>1615107</v>
      </c>
      <c r="E281" s="154">
        <v>1184438</v>
      </c>
      <c r="F281" s="154">
        <v>0</v>
      </c>
    </row>
    <row r="282" spans="3:6">
      <c r="C282" s="60" t="s">
        <v>589</v>
      </c>
      <c r="D282" s="154">
        <v>65000000</v>
      </c>
      <c r="E282" s="154">
        <v>66863600</v>
      </c>
      <c r="F282" s="154">
        <v>27379302.170000002</v>
      </c>
    </row>
    <row r="283" spans="3:6">
      <c r="C283" s="60" t="s">
        <v>590</v>
      </c>
      <c r="D283" s="154">
        <v>31702983</v>
      </c>
      <c r="E283" s="154">
        <v>25382486</v>
      </c>
      <c r="F283" s="154">
        <v>25286365</v>
      </c>
    </row>
    <row r="284" spans="3:6">
      <c r="C284" s="60" t="s">
        <v>591</v>
      </c>
      <c r="D284" s="154">
        <v>40450972</v>
      </c>
      <c r="E284" s="154">
        <v>32430202</v>
      </c>
      <c r="F284" s="154">
        <v>32324844.920000002</v>
      </c>
    </row>
    <row r="285" spans="3:6">
      <c r="C285" s="60" t="s">
        <v>592</v>
      </c>
      <c r="D285" s="154">
        <v>10928434</v>
      </c>
      <c r="E285" s="154">
        <v>5360137</v>
      </c>
      <c r="F285" s="154">
        <v>0</v>
      </c>
    </row>
    <row r="286" spans="3:6">
      <c r="C286" s="60" t="s">
        <v>1940</v>
      </c>
      <c r="D286" s="154">
        <v>0</v>
      </c>
      <c r="E286" s="154">
        <v>28000000</v>
      </c>
      <c r="F286" s="154">
        <v>11387479.529999999</v>
      </c>
    </row>
    <row r="287" spans="3:6">
      <c r="C287" s="60" t="s">
        <v>593</v>
      </c>
      <c r="D287" s="154">
        <v>10000000</v>
      </c>
      <c r="E287" s="154">
        <v>15000000</v>
      </c>
      <c r="F287" s="154">
        <v>13161709.689999999</v>
      </c>
    </row>
    <row r="288" spans="3:6">
      <c r="C288" s="60" t="s">
        <v>594</v>
      </c>
      <c r="D288" s="154">
        <v>5000000</v>
      </c>
      <c r="E288" s="154">
        <v>11291442</v>
      </c>
      <c r="F288" s="154">
        <v>7049722.9800000004</v>
      </c>
    </row>
    <row r="289" spans="3:6">
      <c r="C289" s="60" t="s">
        <v>595</v>
      </c>
      <c r="D289" s="154">
        <v>1083448</v>
      </c>
      <c r="E289" s="154">
        <v>652779</v>
      </c>
      <c r="F289" s="154">
        <v>652000</v>
      </c>
    </row>
    <row r="290" spans="3:6">
      <c r="C290" s="60" t="s">
        <v>596</v>
      </c>
      <c r="D290" s="154">
        <v>763869</v>
      </c>
      <c r="E290" s="154">
        <v>548534</v>
      </c>
      <c r="F290" s="154">
        <v>548000</v>
      </c>
    </row>
    <row r="291" spans="3:6">
      <c r="C291" s="60" t="s">
        <v>597</v>
      </c>
      <c r="D291" s="154">
        <v>1552536</v>
      </c>
      <c r="E291" s="154">
        <v>1121867</v>
      </c>
      <c r="F291" s="154">
        <v>0</v>
      </c>
    </row>
    <row r="292" spans="3:6">
      <c r="C292" s="60" t="s">
        <v>598</v>
      </c>
      <c r="D292" s="154">
        <v>42609614</v>
      </c>
      <c r="E292" s="154">
        <v>116117</v>
      </c>
      <c r="F292" s="154">
        <v>0</v>
      </c>
    </row>
    <row r="293" spans="3:6">
      <c r="C293" s="60" t="s">
        <v>599</v>
      </c>
      <c r="D293" s="154">
        <v>7040167</v>
      </c>
      <c r="E293" s="154">
        <v>4016066.8</v>
      </c>
      <c r="F293" s="154">
        <v>0</v>
      </c>
    </row>
    <row r="294" spans="3:6">
      <c r="C294" s="60" t="s">
        <v>600</v>
      </c>
      <c r="D294" s="154">
        <v>30011676</v>
      </c>
      <c r="E294" s="154">
        <v>22768189</v>
      </c>
      <c r="F294" s="154">
        <v>22760391</v>
      </c>
    </row>
    <row r="295" spans="3:6">
      <c r="C295" s="60" t="s">
        <v>1989</v>
      </c>
      <c r="D295" s="154">
        <v>0</v>
      </c>
      <c r="E295" s="154">
        <v>4221894.4000000004</v>
      </c>
      <c r="F295" s="154">
        <v>0</v>
      </c>
    </row>
    <row r="296" spans="3:6">
      <c r="C296" s="60" t="s">
        <v>601</v>
      </c>
      <c r="D296" s="154">
        <v>168487718</v>
      </c>
      <c r="E296" s="154">
        <v>255819300</v>
      </c>
      <c r="F296" s="154">
        <v>70052045.299999997</v>
      </c>
    </row>
    <row r="297" spans="3:6">
      <c r="C297" s="68" t="s">
        <v>331</v>
      </c>
      <c r="D297" s="170">
        <v>2226093904</v>
      </c>
      <c r="E297" s="170">
        <v>4040191570.52</v>
      </c>
      <c r="F297" s="170">
        <v>3078353737.4299998</v>
      </c>
    </row>
    <row r="298" spans="3:6">
      <c r="C298" s="112" t="s">
        <v>323</v>
      </c>
      <c r="D298" s="154">
        <v>1744361889</v>
      </c>
      <c r="E298" s="154">
        <v>3458328232.52</v>
      </c>
      <c r="F298" s="154">
        <v>2939906696.3299999</v>
      </c>
    </row>
    <row r="299" spans="3:6">
      <c r="C299" s="60" t="s">
        <v>602</v>
      </c>
      <c r="D299" s="154">
        <v>5000000</v>
      </c>
      <c r="E299" s="154">
        <v>5000000</v>
      </c>
      <c r="F299" s="154">
        <v>0</v>
      </c>
    </row>
    <row r="300" spans="3:6">
      <c r="C300" s="60" t="s">
        <v>603</v>
      </c>
      <c r="D300" s="154">
        <v>43219709</v>
      </c>
      <c r="E300" s="154">
        <v>15058724</v>
      </c>
      <c r="F300" s="154">
        <v>14848871.32</v>
      </c>
    </row>
    <row r="301" spans="3:6">
      <c r="C301" s="60" t="s">
        <v>604</v>
      </c>
      <c r="D301" s="154">
        <v>2025413</v>
      </c>
      <c r="E301" s="154">
        <v>1379409</v>
      </c>
      <c r="F301" s="154">
        <v>238584.72</v>
      </c>
    </row>
    <row r="302" spans="3:6">
      <c r="C302" s="60" t="s">
        <v>605</v>
      </c>
      <c r="D302" s="154">
        <v>10000000</v>
      </c>
      <c r="E302" s="154">
        <v>15013104</v>
      </c>
      <c r="F302" s="154">
        <v>924802.88</v>
      </c>
    </row>
    <row r="303" spans="3:6">
      <c r="C303" s="60" t="s">
        <v>606</v>
      </c>
      <c r="D303" s="154">
        <v>3181309</v>
      </c>
      <c r="E303" s="154">
        <v>2965974</v>
      </c>
      <c r="F303" s="154">
        <v>2900000</v>
      </c>
    </row>
    <row r="304" spans="3:6">
      <c r="C304" s="60" t="s">
        <v>607</v>
      </c>
      <c r="D304" s="154">
        <v>8367524</v>
      </c>
      <c r="E304" s="154">
        <v>2314592.36</v>
      </c>
      <c r="F304" s="154">
        <v>2201236.2400000002</v>
      </c>
    </row>
    <row r="305" spans="3:6">
      <c r="C305" s="60" t="s">
        <v>608</v>
      </c>
      <c r="D305" s="154">
        <v>12214957</v>
      </c>
      <c r="E305" s="154">
        <v>12214957</v>
      </c>
      <c r="F305" s="154">
        <v>0</v>
      </c>
    </row>
    <row r="306" spans="3:6">
      <c r="C306" s="60" t="s">
        <v>609</v>
      </c>
      <c r="D306" s="154">
        <v>11951551</v>
      </c>
      <c r="E306" s="154">
        <v>24445747</v>
      </c>
      <c r="F306" s="154">
        <v>4425000</v>
      </c>
    </row>
    <row r="307" spans="3:6">
      <c r="C307" s="60" t="s">
        <v>610</v>
      </c>
      <c r="D307" s="154">
        <v>31844312</v>
      </c>
      <c r="E307" s="154">
        <v>10844312</v>
      </c>
      <c r="F307" s="154">
        <v>1426504.85</v>
      </c>
    </row>
    <row r="308" spans="3:6">
      <c r="C308" s="60" t="s">
        <v>611</v>
      </c>
      <c r="D308" s="154">
        <v>24467133</v>
      </c>
      <c r="E308" s="154">
        <v>28367133</v>
      </c>
      <c r="F308" s="154">
        <v>7105494.6399999997</v>
      </c>
    </row>
    <row r="309" spans="3:6">
      <c r="C309" s="60" t="s">
        <v>612</v>
      </c>
      <c r="D309" s="154">
        <v>50000000</v>
      </c>
      <c r="E309" s="154">
        <v>90781969.909999996</v>
      </c>
      <c r="F309" s="154">
        <v>77993437.969999999</v>
      </c>
    </row>
    <row r="310" spans="3:6">
      <c r="C310" s="60" t="s">
        <v>613</v>
      </c>
      <c r="D310" s="154">
        <v>0</v>
      </c>
      <c r="E310" s="154">
        <v>22074151.359999999</v>
      </c>
      <c r="F310" s="154">
        <v>16161488.539999999</v>
      </c>
    </row>
    <row r="311" spans="3:6">
      <c r="C311" s="60" t="s">
        <v>614</v>
      </c>
      <c r="D311" s="154">
        <v>38141743</v>
      </c>
      <c r="E311" s="154">
        <v>27247115</v>
      </c>
      <c r="F311" s="154">
        <v>22397050.969999999</v>
      </c>
    </row>
    <row r="312" spans="3:6">
      <c r="C312" s="60" t="s">
        <v>615</v>
      </c>
      <c r="D312" s="154">
        <v>31500968</v>
      </c>
      <c r="E312" s="154">
        <v>24608667</v>
      </c>
      <c r="F312" s="154">
        <v>24607035.399999999</v>
      </c>
    </row>
    <row r="313" spans="3:6">
      <c r="C313" s="60" t="s">
        <v>616</v>
      </c>
      <c r="D313" s="154">
        <v>2355166</v>
      </c>
      <c r="E313" s="154">
        <v>6643827</v>
      </c>
      <c r="F313" s="154">
        <v>5214524.8600000003</v>
      </c>
    </row>
    <row r="314" spans="3:6">
      <c r="C314" s="60" t="s">
        <v>617</v>
      </c>
      <c r="D314" s="154">
        <v>5000000</v>
      </c>
      <c r="E314" s="154">
        <v>2000000</v>
      </c>
      <c r="F314" s="154">
        <v>0</v>
      </c>
    </row>
    <row r="315" spans="3:6">
      <c r="C315" s="60" t="s">
        <v>618</v>
      </c>
      <c r="D315" s="154">
        <v>8311329</v>
      </c>
      <c r="E315" s="154">
        <v>7665325</v>
      </c>
      <c r="F315" s="154">
        <v>774500.8</v>
      </c>
    </row>
    <row r="316" spans="3:6">
      <c r="C316" s="60" t="s">
        <v>619</v>
      </c>
      <c r="D316" s="154">
        <v>4224748</v>
      </c>
      <c r="E316" s="154">
        <v>3578744</v>
      </c>
      <c r="F316" s="154">
        <v>1365610.61</v>
      </c>
    </row>
    <row r="317" spans="3:6">
      <c r="C317" s="60" t="s">
        <v>620</v>
      </c>
      <c r="D317" s="154">
        <v>8311369</v>
      </c>
      <c r="E317" s="154">
        <v>2649538</v>
      </c>
      <c r="F317" s="154">
        <v>281112.08</v>
      </c>
    </row>
    <row r="318" spans="3:6">
      <c r="C318" s="60" t="s">
        <v>1907</v>
      </c>
      <c r="D318" s="154">
        <v>0</v>
      </c>
      <c r="E318" s="154">
        <v>2600000</v>
      </c>
      <c r="F318" s="154">
        <v>1044496.98</v>
      </c>
    </row>
    <row r="319" spans="3:6">
      <c r="C319" s="60" t="s">
        <v>621</v>
      </c>
      <c r="D319" s="154">
        <v>3026487</v>
      </c>
      <c r="E319" s="154">
        <v>112445.6</v>
      </c>
      <c r="F319" s="154">
        <v>0</v>
      </c>
    </row>
    <row r="320" spans="3:6">
      <c r="C320" s="60" t="s">
        <v>622</v>
      </c>
      <c r="D320" s="154">
        <v>3026487</v>
      </c>
      <c r="E320" s="154">
        <v>112445.6</v>
      </c>
      <c r="F320" s="154">
        <v>0</v>
      </c>
    </row>
    <row r="321" spans="3:6">
      <c r="C321" s="60" t="s">
        <v>623</v>
      </c>
      <c r="D321" s="154">
        <v>3448179</v>
      </c>
      <c r="E321" s="154">
        <v>112086.99</v>
      </c>
      <c r="F321" s="154">
        <v>0</v>
      </c>
    </row>
    <row r="322" spans="3:6">
      <c r="C322" s="60" t="s">
        <v>624</v>
      </c>
      <c r="D322" s="154">
        <v>27191764</v>
      </c>
      <c r="E322" s="154">
        <v>12736243</v>
      </c>
      <c r="F322" s="154">
        <v>3768105.64</v>
      </c>
    </row>
    <row r="323" spans="3:6">
      <c r="C323" s="60" t="s">
        <v>625</v>
      </c>
      <c r="D323" s="154">
        <v>5879038</v>
      </c>
      <c r="E323" s="154">
        <v>5448369</v>
      </c>
      <c r="F323" s="154">
        <v>0</v>
      </c>
    </row>
    <row r="324" spans="3:6">
      <c r="C324" s="60" t="s">
        <v>626</v>
      </c>
      <c r="D324" s="154">
        <v>5879038</v>
      </c>
      <c r="E324" s="154">
        <v>5448369</v>
      </c>
      <c r="F324" s="154">
        <v>0</v>
      </c>
    </row>
    <row r="325" spans="3:6">
      <c r="C325" s="60" t="s">
        <v>627</v>
      </c>
      <c r="D325" s="154">
        <v>42655051</v>
      </c>
      <c r="E325" s="154">
        <v>24595659.649999999</v>
      </c>
      <c r="F325" s="154">
        <v>24595022.34</v>
      </c>
    </row>
    <row r="326" spans="3:6">
      <c r="C326" s="60" t="s">
        <v>628</v>
      </c>
      <c r="D326" s="154">
        <v>8722081</v>
      </c>
      <c r="E326" s="154">
        <v>7860742</v>
      </c>
      <c r="F326" s="154">
        <v>0</v>
      </c>
    </row>
    <row r="327" spans="3:6">
      <c r="C327" s="60" t="s">
        <v>629</v>
      </c>
      <c r="D327" s="154">
        <v>3448179</v>
      </c>
      <c r="E327" s="154">
        <v>2802175</v>
      </c>
      <c r="F327" s="154">
        <v>0</v>
      </c>
    </row>
    <row r="328" spans="3:6">
      <c r="C328" s="60" t="s">
        <v>630</v>
      </c>
      <c r="D328" s="154">
        <v>9542834</v>
      </c>
      <c r="E328" s="154">
        <v>4312877</v>
      </c>
      <c r="F328" s="154">
        <v>0</v>
      </c>
    </row>
    <row r="329" spans="3:6">
      <c r="C329" s="60" t="s">
        <v>631</v>
      </c>
      <c r="D329" s="154">
        <v>4550604</v>
      </c>
      <c r="E329" s="154">
        <v>111238.07</v>
      </c>
      <c r="F329" s="154">
        <v>0</v>
      </c>
    </row>
    <row r="330" spans="3:6">
      <c r="C330" s="60" t="s">
        <v>632</v>
      </c>
      <c r="D330" s="154">
        <v>20000000</v>
      </c>
      <c r="E330" s="154">
        <v>50000000</v>
      </c>
      <c r="F330" s="154">
        <v>45000000</v>
      </c>
    </row>
    <row r="331" spans="3:6">
      <c r="C331" s="60" t="s">
        <v>633</v>
      </c>
      <c r="D331" s="154">
        <v>13139317</v>
      </c>
      <c r="E331" s="154">
        <v>106625.73</v>
      </c>
      <c r="F331" s="154">
        <v>0</v>
      </c>
    </row>
    <row r="332" spans="3:6">
      <c r="C332" s="60" t="s">
        <v>634</v>
      </c>
      <c r="D332" s="154">
        <v>40000000</v>
      </c>
      <c r="E332" s="154">
        <v>193070268</v>
      </c>
      <c r="F332" s="154">
        <v>165013032.53999999</v>
      </c>
    </row>
    <row r="333" spans="3:6">
      <c r="C333" s="60" t="s">
        <v>635</v>
      </c>
      <c r="D333" s="154">
        <v>30000000</v>
      </c>
      <c r="E333" s="154">
        <v>251303374</v>
      </c>
      <c r="F333" s="154">
        <v>241726017.44</v>
      </c>
    </row>
    <row r="334" spans="3:6">
      <c r="C334" s="60" t="s">
        <v>636</v>
      </c>
      <c r="D334" s="154">
        <v>7286083</v>
      </c>
      <c r="E334" s="154">
        <v>3427707.08</v>
      </c>
      <c r="F334" s="154">
        <v>0</v>
      </c>
    </row>
    <row r="335" spans="3:6">
      <c r="C335" s="60" t="s">
        <v>637</v>
      </c>
      <c r="D335" s="154">
        <v>6021071</v>
      </c>
      <c r="E335" s="154">
        <v>5590402</v>
      </c>
      <c r="F335" s="154">
        <v>0</v>
      </c>
    </row>
    <row r="336" spans="3:6">
      <c r="C336" s="60" t="s">
        <v>638</v>
      </c>
      <c r="D336" s="154">
        <v>10000000</v>
      </c>
      <c r="E336" s="154">
        <v>7500000</v>
      </c>
      <c r="F336" s="154">
        <v>5000000</v>
      </c>
    </row>
    <row r="337" spans="3:6">
      <c r="C337" s="60" t="s">
        <v>639</v>
      </c>
      <c r="D337" s="154">
        <v>15376092</v>
      </c>
      <c r="E337" s="154">
        <v>13526961</v>
      </c>
      <c r="F337" s="154">
        <v>0</v>
      </c>
    </row>
    <row r="338" spans="3:6">
      <c r="C338" s="60" t="s">
        <v>640</v>
      </c>
      <c r="D338" s="154">
        <v>5103175</v>
      </c>
      <c r="E338" s="154">
        <v>102643.82</v>
      </c>
      <c r="F338" s="154">
        <v>0</v>
      </c>
    </row>
    <row r="339" spans="3:6">
      <c r="C339" s="60" t="s">
        <v>641</v>
      </c>
      <c r="D339" s="154">
        <v>75940047</v>
      </c>
      <c r="E339" s="154">
        <v>43143047</v>
      </c>
      <c r="F339" s="154">
        <v>31430326.199999999</v>
      </c>
    </row>
    <row r="340" spans="3:6">
      <c r="C340" s="60" t="s">
        <v>642</v>
      </c>
      <c r="D340" s="154">
        <v>7330508</v>
      </c>
      <c r="E340" s="154">
        <v>103497.58</v>
      </c>
      <c r="F340" s="154">
        <v>0</v>
      </c>
    </row>
    <row r="341" spans="3:6">
      <c r="C341" s="60" t="s">
        <v>643</v>
      </c>
      <c r="D341" s="154">
        <v>7330508</v>
      </c>
      <c r="E341" s="154">
        <v>3449919.58</v>
      </c>
      <c r="F341" s="154">
        <v>0</v>
      </c>
    </row>
    <row r="342" spans="3:6">
      <c r="C342" s="60" t="s">
        <v>644</v>
      </c>
      <c r="D342" s="154">
        <v>761695</v>
      </c>
      <c r="E342" s="154">
        <v>109272</v>
      </c>
      <c r="F342" s="154">
        <v>0</v>
      </c>
    </row>
    <row r="343" spans="3:6">
      <c r="C343" s="60" t="s">
        <v>645</v>
      </c>
      <c r="D343" s="154">
        <v>761695</v>
      </c>
      <c r="E343" s="154">
        <v>109272</v>
      </c>
      <c r="F343" s="154">
        <v>0</v>
      </c>
    </row>
    <row r="344" spans="3:6">
      <c r="C344" s="60" t="s">
        <v>646</v>
      </c>
      <c r="D344" s="154">
        <v>1384399</v>
      </c>
      <c r="E344" s="154">
        <v>104910</v>
      </c>
      <c r="F344" s="154">
        <v>0</v>
      </c>
    </row>
    <row r="345" spans="3:6">
      <c r="C345" s="60" t="s">
        <v>647</v>
      </c>
      <c r="D345" s="154">
        <v>0</v>
      </c>
      <c r="E345" s="154">
        <v>3185158.6599999997</v>
      </c>
      <c r="F345" s="154">
        <v>2995401.4</v>
      </c>
    </row>
    <row r="346" spans="3:6">
      <c r="C346" s="60" t="s">
        <v>648</v>
      </c>
      <c r="D346" s="154">
        <v>761695</v>
      </c>
      <c r="E346" s="154">
        <v>109272</v>
      </c>
      <c r="F346" s="154">
        <v>0</v>
      </c>
    </row>
    <row r="347" spans="3:6">
      <c r="C347" s="60" t="s">
        <v>649</v>
      </c>
      <c r="D347" s="154">
        <v>7233108</v>
      </c>
      <c r="E347" s="154">
        <v>102036.58</v>
      </c>
      <c r="F347" s="154">
        <v>0</v>
      </c>
    </row>
    <row r="348" spans="3:6">
      <c r="C348" s="60" t="s">
        <v>650</v>
      </c>
      <c r="D348" s="154">
        <v>12167387</v>
      </c>
      <c r="E348" s="154">
        <v>115213.43</v>
      </c>
      <c r="F348" s="154">
        <v>0</v>
      </c>
    </row>
    <row r="349" spans="3:6">
      <c r="C349" s="60" t="s">
        <v>651</v>
      </c>
      <c r="D349" s="154">
        <v>10000000</v>
      </c>
      <c r="E349" s="154">
        <v>0</v>
      </c>
      <c r="F349" s="154">
        <v>0</v>
      </c>
    </row>
    <row r="350" spans="3:6">
      <c r="C350" s="60" t="s">
        <v>652</v>
      </c>
      <c r="D350" s="154">
        <v>53185650</v>
      </c>
      <c r="E350" s="154">
        <v>43099428</v>
      </c>
      <c r="F350" s="154">
        <v>42546726</v>
      </c>
    </row>
    <row r="351" spans="3:6">
      <c r="C351" s="60" t="s">
        <v>653</v>
      </c>
      <c r="D351" s="154">
        <v>12167387</v>
      </c>
      <c r="E351" s="154">
        <v>115213.43</v>
      </c>
      <c r="F351" s="154">
        <v>0</v>
      </c>
    </row>
    <row r="352" spans="3:6">
      <c r="C352" s="60" t="s">
        <v>654</v>
      </c>
      <c r="D352" s="154">
        <v>12167387</v>
      </c>
      <c r="E352" s="154">
        <v>115213.43</v>
      </c>
      <c r="F352" s="154">
        <v>0</v>
      </c>
    </row>
    <row r="353" spans="3:6">
      <c r="C353" s="60" t="s">
        <v>655</v>
      </c>
      <c r="D353" s="154">
        <v>5098639</v>
      </c>
      <c r="E353" s="154">
        <v>102549.22</v>
      </c>
      <c r="F353" s="154">
        <v>0</v>
      </c>
    </row>
    <row r="354" spans="3:6">
      <c r="C354" s="60" t="s">
        <v>656</v>
      </c>
      <c r="D354" s="154">
        <v>20929582</v>
      </c>
      <c r="E354" s="154">
        <v>425227</v>
      </c>
      <c r="F354" s="154">
        <v>0</v>
      </c>
    </row>
    <row r="355" spans="3:6">
      <c r="C355" s="60" t="s">
        <v>657</v>
      </c>
      <c r="D355" s="154">
        <v>5098639</v>
      </c>
      <c r="E355" s="154">
        <v>102549.22</v>
      </c>
      <c r="F355" s="154">
        <v>0</v>
      </c>
    </row>
    <row r="356" spans="3:6">
      <c r="C356" s="60" t="s">
        <v>658</v>
      </c>
      <c r="D356" s="154">
        <v>5098639</v>
      </c>
      <c r="E356" s="154">
        <v>102549.22</v>
      </c>
      <c r="F356" s="154">
        <v>0</v>
      </c>
    </row>
    <row r="357" spans="3:6">
      <c r="C357" s="60" t="s">
        <v>659</v>
      </c>
      <c r="D357" s="154">
        <v>361715383</v>
      </c>
      <c r="E357" s="154">
        <v>1771099688.8299999</v>
      </c>
      <c r="F357" s="154">
        <v>1765191687.1700001</v>
      </c>
    </row>
    <row r="358" spans="3:6">
      <c r="C358" s="60" t="s">
        <v>660</v>
      </c>
      <c r="D358" s="154">
        <v>8572349</v>
      </c>
      <c r="E358" s="154">
        <v>4572349</v>
      </c>
      <c r="F358" s="154">
        <v>0</v>
      </c>
    </row>
    <row r="359" spans="3:6">
      <c r="C359" s="60" t="s">
        <v>1874</v>
      </c>
      <c r="D359" s="154">
        <v>0</v>
      </c>
      <c r="E359" s="154">
        <v>2000000</v>
      </c>
      <c r="F359" s="154">
        <v>0</v>
      </c>
    </row>
    <row r="360" spans="3:6">
      <c r="C360" s="60" t="s">
        <v>661</v>
      </c>
      <c r="D360" s="154">
        <v>45982468</v>
      </c>
      <c r="E360" s="154">
        <v>208224370</v>
      </c>
      <c r="F360" s="154">
        <v>121431115.95</v>
      </c>
    </row>
    <row r="361" spans="3:6">
      <c r="C361" s="60" t="s">
        <v>662</v>
      </c>
      <c r="D361" s="154">
        <v>41691694</v>
      </c>
      <c r="E361" s="154">
        <v>30298185</v>
      </c>
      <c r="F361" s="154">
        <v>29751911.449999999</v>
      </c>
    </row>
    <row r="362" spans="3:6">
      <c r="C362" s="60" t="s">
        <v>663</v>
      </c>
      <c r="D362" s="154">
        <v>4120000</v>
      </c>
      <c r="E362" s="154">
        <v>311068.56</v>
      </c>
      <c r="F362" s="154">
        <v>0</v>
      </c>
    </row>
    <row r="363" spans="3:6">
      <c r="C363" s="60" t="s">
        <v>664</v>
      </c>
      <c r="D363" s="154">
        <v>105141182</v>
      </c>
      <c r="E363" s="154">
        <v>75792822</v>
      </c>
      <c r="F363" s="154">
        <v>75544140.620000005</v>
      </c>
    </row>
    <row r="364" spans="3:6">
      <c r="C364" s="60" t="s">
        <v>665</v>
      </c>
      <c r="D364" s="154">
        <v>1000000</v>
      </c>
      <c r="E364" s="154">
        <v>0</v>
      </c>
      <c r="F364" s="154">
        <v>0</v>
      </c>
    </row>
    <row r="365" spans="3:6">
      <c r="C365" s="60" t="s">
        <v>666</v>
      </c>
      <c r="D365" s="154">
        <v>40000000</v>
      </c>
      <c r="E365" s="154">
        <v>35177341.609999999</v>
      </c>
      <c r="F365" s="154">
        <v>35177341.609999999</v>
      </c>
    </row>
    <row r="366" spans="3:6">
      <c r="C366" s="60" t="s">
        <v>667</v>
      </c>
      <c r="D366" s="154">
        <v>58295592</v>
      </c>
      <c r="E366" s="154">
        <v>19923262</v>
      </c>
      <c r="F366" s="154">
        <v>0</v>
      </c>
    </row>
    <row r="367" spans="3:6">
      <c r="C367" s="60" t="s">
        <v>668</v>
      </c>
      <c r="D367" s="154">
        <v>30074683</v>
      </c>
      <c r="E367" s="154">
        <v>12000000</v>
      </c>
      <c r="F367" s="154">
        <v>0</v>
      </c>
    </row>
    <row r="368" spans="3:6">
      <c r="C368" s="60" t="s">
        <v>669</v>
      </c>
      <c r="D368" s="154">
        <v>33000000</v>
      </c>
      <c r="E368" s="154">
        <v>12000000</v>
      </c>
      <c r="F368" s="154">
        <v>12000000</v>
      </c>
    </row>
    <row r="369" spans="1:1021 1025:2045 2049:3069 3073:4093 4097:5117 5121:6141 6145:7165 7169:8189 8193:9213 9217:10237 10241:11261 11265:12285 12289:13309 13313:14333 14337:15357 15361:16381" s="154" customFormat="1" ht="12.75">
      <c r="A369" s="112"/>
      <c r="C369" s="60" t="s">
        <v>670</v>
      </c>
      <c r="D369" s="154">
        <v>129753211</v>
      </c>
      <c r="E369" s="154">
        <v>125665550</v>
      </c>
      <c r="F369" s="154">
        <v>35500000</v>
      </c>
      <c r="I369" s="112"/>
      <c r="M369" s="112"/>
      <c r="Q369" s="112"/>
      <c r="U369" s="112"/>
      <c r="Y369" s="112"/>
      <c r="AC369" s="112"/>
      <c r="AG369" s="112"/>
      <c r="AK369" s="112"/>
      <c r="AO369" s="112"/>
      <c r="AS369" s="112"/>
      <c r="AW369" s="112"/>
      <c r="BA369" s="112"/>
      <c r="BE369" s="112"/>
      <c r="BI369" s="112"/>
      <c r="BM369" s="112"/>
      <c r="BQ369" s="112"/>
      <c r="BU369" s="112"/>
      <c r="BY369" s="112"/>
      <c r="CC369" s="112"/>
      <c r="CG369" s="112"/>
      <c r="CK369" s="112"/>
      <c r="CO369" s="112"/>
      <c r="CS369" s="112"/>
      <c r="CW369" s="112"/>
      <c r="DA369" s="112"/>
      <c r="DE369" s="112"/>
      <c r="DI369" s="112"/>
      <c r="DM369" s="112"/>
      <c r="DQ369" s="112"/>
      <c r="DU369" s="112"/>
      <c r="DY369" s="112"/>
      <c r="EC369" s="112"/>
      <c r="EG369" s="112"/>
      <c r="EK369" s="112"/>
      <c r="EO369" s="112"/>
      <c r="ES369" s="112"/>
      <c r="EW369" s="112"/>
      <c r="FA369" s="112"/>
      <c r="FE369" s="112"/>
      <c r="FI369" s="112"/>
      <c r="FM369" s="112"/>
      <c r="FQ369" s="112"/>
      <c r="FU369" s="112"/>
      <c r="FY369" s="112"/>
      <c r="GC369" s="112"/>
      <c r="GG369" s="112"/>
      <c r="GK369" s="112"/>
      <c r="GO369" s="112"/>
      <c r="GS369" s="112"/>
      <c r="GW369" s="112"/>
      <c r="HA369" s="112"/>
      <c r="HE369" s="112"/>
      <c r="HI369" s="112"/>
      <c r="HM369" s="112"/>
      <c r="HQ369" s="112"/>
      <c r="HU369" s="112"/>
      <c r="HY369" s="112"/>
      <c r="IC369" s="112"/>
      <c r="IG369" s="112"/>
      <c r="IK369" s="112"/>
      <c r="IO369" s="112"/>
      <c r="IS369" s="112"/>
      <c r="IW369" s="112"/>
      <c r="JA369" s="112"/>
      <c r="JE369" s="112"/>
      <c r="JI369" s="112"/>
      <c r="JM369" s="112"/>
      <c r="JQ369" s="112"/>
      <c r="JU369" s="112"/>
      <c r="JY369" s="112"/>
      <c r="KC369" s="112"/>
      <c r="KG369" s="112"/>
      <c r="KK369" s="112"/>
      <c r="KO369" s="112"/>
      <c r="KS369" s="112"/>
      <c r="KW369" s="112"/>
      <c r="LA369" s="112"/>
      <c r="LE369" s="112"/>
      <c r="LI369" s="112"/>
      <c r="LM369" s="112"/>
      <c r="LQ369" s="112"/>
      <c r="LU369" s="112"/>
      <c r="LY369" s="112"/>
      <c r="MC369" s="112"/>
      <c r="MG369" s="112"/>
      <c r="MK369" s="112"/>
      <c r="MO369" s="112"/>
      <c r="MS369" s="112"/>
      <c r="MW369" s="112"/>
      <c r="NA369" s="112"/>
      <c r="NE369" s="112"/>
      <c r="NI369" s="112"/>
      <c r="NM369" s="112"/>
      <c r="NQ369" s="112"/>
      <c r="NU369" s="112"/>
      <c r="NY369" s="112"/>
      <c r="OC369" s="112"/>
      <c r="OG369" s="112"/>
      <c r="OK369" s="112"/>
      <c r="OO369" s="112"/>
      <c r="OS369" s="112"/>
      <c r="OW369" s="112"/>
      <c r="PA369" s="112"/>
      <c r="PE369" s="112"/>
      <c r="PI369" s="112"/>
      <c r="PM369" s="112"/>
      <c r="PQ369" s="112"/>
      <c r="PU369" s="112"/>
      <c r="PY369" s="112"/>
      <c r="QC369" s="112"/>
      <c r="QG369" s="112"/>
      <c r="QK369" s="112"/>
      <c r="QO369" s="112"/>
      <c r="QS369" s="112"/>
      <c r="QW369" s="112"/>
      <c r="RA369" s="112"/>
      <c r="RE369" s="112"/>
      <c r="RI369" s="112"/>
      <c r="RM369" s="112"/>
      <c r="RQ369" s="112"/>
      <c r="RU369" s="112"/>
      <c r="RY369" s="112"/>
      <c r="SC369" s="112"/>
      <c r="SG369" s="112"/>
      <c r="SK369" s="112"/>
      <c r="SO369" s="112"/>
      <c r="SS369" s="112"/>
      <c r="SW369" s="112"/>
      <c r="TA369" s="112"/>
      <c r="TE369" s="112"/>
      <c r="TI369" s="112"/>
      <c r="TM369" s="112"/>
      <c r="TQ369" s="112"/>
      <c r="TU369" s="112"/>
      <c r="TY369" s="112"/>
      <c r="UC369" s="112"/>
      <c r="UG369" s="112"/>
      <c r="UK369" s="112"/>
      <c r="UO369" s="112"/>
      <c r="US369" s="112"/>
      <c r="UW369" s="112"/>
      <c r="VA369" s="112"/>
      <c r="VE369" s="112"/>
      <c r="VI369" s="112"/>
      <c r="VM369" s="112"/>
      <c r="VQ369" s="112"/>
      <c r="VU369" s="112"/>
      <c r="VY369" s="112"/>
      <c r="WC369" s="112"/>
      <c r="WG369" s="112"/>
      <c r="WK369" s="112"/>
      <c r="WO369" s="112"/>
      <c r="WS369" s="112"/>
      <c r="WW369" s="112"/>
      <c r="XA369" s="112"/>
      <c r="XE369" s="112"/>
      <c r="XI369" s="112"/>
      <c r="XM369" s="112"/>
      <c r="XQ369" s="112"/>
      <c r="XU369" s="112"/>
      <c r="XY369" s="112"/>
      <c r="YC369" s="112"/>
      <c r="YG369" s="112"/>
      <c r="YK369" s="112"/>
      <c r="YO369" s="112"/>
      <c r="YS369" s="112"/>
      <c r="YW369" s="112"/>
      <c r="ZA369" s="112"/>
      <c r="ZE369" s="112"/>
      <c r="ZI369" s="112"/>
      <c r="ZM369" s="112"/>
      <c r="ZQ369" s="112"/>
      <c r="ZU369" s="112"/>
      <c r="ZY369" s="112"/>
      <c r="AAC369" s="112"/>
      <c r="AAG369" s="112"/>
      <c r="AAK369" s="112"/>
      <c r="AAO369" s="112"/>
      <c r="AAS369" s="112"/>
      <c r="AAW369" s="112"/>
      <c r="ABA369" s="112"/>
      <c r="ABE369" s="112"/>
      <c r="ABI369" s="112"/>
      <c r="ABM369" s="112"/>
      <c r="ABQ369" s="112"/>
      <c r="ABU369" s="112"/>
      <c r="ABY369" s="112"/>
      <c r="ACC369" s="112"/>
      <c r="ACG369" s="112"/>
      <c r="ACK369" s="112"/>
      <c r="ACO369" s="112"/>
      <c r="ACS369" s="112"/>
      <c r="ACW369" s="112"/>
      <c r="ADA369" s="112"/>
      <c r="ADE369" s="112"/>
      <c r="ADI369" s="112"/>
      <c r="ADM369" s="112"/>
      <c r="ADQ369" s="112"/>
      <c r="ADU369" s="112"/>
      <c r="ADY369" s="112"/>
      <c r="AEC369" s="112"/>
      <c r="AEG369" s="112"/>
      <c r="AEK369" s="112"/>
      <c r="AEO369" s="112"/>
      <c r="AES369" s="112"/>
      <c r="AEW369" s="112"/>
      <c r="AFA369" s="112"/>
      <c r="AFE369" s="112"/>
      <c r="AFI369" s="112"/>
      <c r="AFM369" s="112"/>
      <c r="AFQ369" s="112"/>
      <c r="AFU369" s="112"/>
      <c r="AFY369" s="112"/>
      <c r="AGC369" s="112"/>
      <c r="AGG369" s="112"/>
      <c r="AGK369" s="112"/>
      <c r="AGO369" s="112"/>
      <c r="AGS369" s="112"/>
      <c r="AGW369" s="112"/>
      <c r="AHA369" s="112"/>
      <c r="AHE369" s="112"/>
      <c r="AHI369" s="112"/>
      <c r="AHM369" s="112"/>
      <c r="AHQ369" s="112"/>
      <c r="AHU369" s="112"/>
      <c r="AHY369" s="112"/>
      <c r="AIC369" s="112"/>
      <c r="AIG369" s="112"/>
      <c r="AIK369" s="112"/>
      <c r="AIO369" s="112"/>
      <c r="AIS369" s="112"/>
      <c r="AIW369" s="112"/>
      <c r="AJA369" s="112"/>
      <c r="AJE369" s="112"/>
      <c r="AJI369" s="112"/>
      <c r="AJM369" s="112"/>
      <c r="AJQ369" s="112"/>
      <c r="AJU369" s="112"/>
      <c r="AJY369" s="112"/>
      <c r="AKC369" s="112"/>
      <c r="AKG369" s="112"/>
      <c r="AKK369" s="112"/>
      <c r="AKO369" s="112"/>
      <c r="AKS369" s="112"/>
      <c r="AKW369" s="112"/>
      <c r="ALA369" s="112"/>
      <c r="ALE369" s="112"/>
      <c r="ALI369" s="112"/>
      <c r="ALM369" s="112"/>
      <c r="ALQ369" s="112"/>
      <c r="ALU369" s="112"/>
      <c r="ALY369" s="112"/>
      <c r="AMC369" s="112"/>
      <c r="AMG369" s="112"/>
      <c r="AMK369" s="112"/>
      <c r="AMO369" s="112"/>
      <c r="AMS369" s="112"/>
      <c r="AMW369" s="112"/>
      <c r="ANA369" s="112"/>
      <c r="ANE369" s="112"/>
      <c r="ANI369" s="112"/>
      <c r="ANM369" s="112"/>
      <c r="ANQ369" s="112"/>
      <c r="ANU369" s="112"/>
      <c r="ANY369" s="112"/>
      <c r="AOC369" s="112"/>
      <c r="AOG369" s="112"/>
      <c r="AOK369" s="112"/>
      <c r="AOO369" s="112"/>
      <c r="AOS369" s="112"/>
      <c r="AOW369" s="112"/>
      <c r="APA369" s="112"/>
      <c r="APE369" s="112"/>
      <c r="API369" s="112"/>
      <c r="APM369" s="112"/>
      <c r="APQ369" s="112"/>
      <c r="APU369" s="112"/>
      <c r="APY369" s="112"/>
      <c r="AQC369" s="112"/>
      <c r="AQG369" s="112"/>
      <c r="AQK369" s="112"/>
      <c r="AQO369" s="112"/>
      <c r="AQS369" s="112"/>
      <c r="AQW369" s="112"/>
      <c r="ARA369" s="112"/>
      <c r="ARE369" s="112"/>
      <c r="ARI369" s="112"/>
      <c r="ARM369" s="112"/>
      <c r="ARQ369" s="112"/>
      <c r="ARU369" s="112"/>
      <c r="ARY369" s="112"/>
      <c r="ASC369" s="112"/>
      <c r="ASG369" s="112"/>
      <c r="ASK369" s="112"/>
      <c r="ASO369" s="112"/>
      <c r="ASS369" s="112"/>
      <c r="ASW369" s="112"/>
      <c r="ATA369" s="112"/>
      <c r="ATE369" s="112"/>
      <c r="ATI369" s="112"/>
      <c r="ATM369" s="112"/>
      <c r="ATQ369" s="112"/>
      <c r="ATU369" s="112"/>
      <c r="ATY369" s="112"/>
      <c r="AUC369" s="112"/>
      <c r="AUG369" s="112"/>
      <c r="AUK369" s="112"/>
      <c r="AUO369" s="112"/>
      <c r="AUS369" s="112"/>
      <c r="AUW369" s="112"/>
      <c r="AVA369" s="112"/>
      <c r="AVE369" s="112"/>
      <c r="AVI369" s="112"/>
      <c r="AVM369" s="112"/>
      <c r="AVQ369" s="112"/>
      <c r="AVU369" s="112"/>
      <c r="AVY369" s="112"/>
      <c r="AWC369" s="112"/>
      <c r="AWG369" s="112"/>
      <c r="AWK369" s="112"/>
      <c r="AWO369" s="112"/>
      <c r="AWS369" s="112"/>
      <c r="AWW369" s="112"/>
      <c r="AXA369" s="112"/>
      <c r="AXE369" s="112"/>
      <c r="AXI369" s="112"/>
      <c r="AXM369" s="112"/>
      <c r="AXQ369" s="112"/>
      <c r="AXU369" s="112"/>
      <c r="AXY369" s="112"/>
      <c r="AYC369" s="112"/>
      <c r="AYG369" s="112"/>
      <c r="AYK369" s="112"/>
      <c r="AYO369" s="112"/>
      <c r="AYS369" s="112"/>
      <c r="AYW369" s="112"/>
      <c r="AZA369" s="112"/>
      <c r="AZE369" s="112"/>
      <c r="AZI369" s="112"/>
      <c r="AZM369" s="112"/>
      <c r="AZQ369" s="112"/>
      <c r="AZU369" s="112"/>
      <c r="AZY369" s="112"/>
      <c r="BAC369" s="112"/>
      <c r="BAG369" s="112"/>
      <c r="BAK369" s="112"/>
      <c r="BAO369" s="112"/>
      <c r="BAS369" s="112"/>
      <c r="BAW369" s="112"/>
      <c r="BBA369" s="112"/>
      <c r="BBE369" s="112"/>
      <c r="BBI369" s="112"/>
      <c r="BBM369" s="112"/>
      <c r="BBQ369" s="112"/>
      <c r="BBU369" s="112"/>
      <c r="BBY369" s="112"/>
      <c r="BCC369" s="112"/>
      <c r="BCG369" s="112"/>
      <c r="BCK369" s="112"/>
      <c r="BCO369" s="112"/>
      <c r="BCS369" s="112"/>
      <c r="BCW369" s="112"/>
      <c r="BDA369" s="112"/>
      <c r="BDE369" s="112"/>
      <c r="BDI369" s="112"/>
      <c r="BDM369" s="112"/>
      <c r="BDQ369" s="112"/>
      <c r="BDU369" s="112"/>
      <c r="BDY369" s="112"/>
      <c r="BEC369" s="112"/>
      <c r="BEG369" s="112"/>
      <c r="BEK369" s="112"/>
      <c r="BEO369" s="112"/>
      <c r="BES369" s="112"/>
      <c r="BEW369" s="112"/>
      <c r="BFA369" s="112"/>
      <c r="BFE369" s="112"/>
      <c r="BFI369" s="112"/>
      <c r="BFM369" s="112"/>
      <c r="BFQ369" s="112"/>
      <c r="BFU369" s="112"/>
      <c r="BFY369" s="112"/>
      <c r="BGC369" s="112"/>
      <c r="BGG369" s="112"/>
      <c r="BGK369" s="112"/>
      <c r="BGO369" s="112"/>
      <c r="BGS369" s="112"/>
      <c r="BGW369" s="112"/>
      <c r="BHA369" s="112"/>
      <c r="BHE369" s="112"/>
      <c r="BHI369" s="112"/>
      <c r="BHM369" s="112"/>
      <c r="BHQ369" s="112"/>
      <c r="BHU369" s="112"/>
      <c r="BHY369" s="112"/>
      <c r="BIC369" s="112"/>
      <c r="BIG369" s="112"/>
      <c r="BIK369" s="112"/>
      <c r="BIO369" s="112"/>
      <c r="BIS369" s="112"/>
      <c r="BIW369" s="112"/>
      <c r="BJA369" s="112"/>
      <c r="BJE369" s="112"/>
      <c r="BJI369" s="112"/>
      <c r="BJM369" s="112"/>
      <c r="BJQ369" s="112"/>
      <c r="BJU369" s="112"/>
      <c r="BJY369" s="112"/>
      <c r="BKC369" s="112"/>
      <c r="BKG369" s="112"/>
      <c r="BKK369" s="112"/>
      <c r="BKO369" s="112"/>
      <c r="BKS369" s="112"/>
      <c r="BKW369" s="112"/>
      <c r="BLA369" s="112"/>
      <c r="BLE369" s="112"/>
      <c r="BLI369" s="112"/>
      <c r="BLM369" s="112"/>
      <c r="BLQ369" s="112"/>
      <c r="BLU369" s="112"/>
      <c r="BLY369" s="112"/>
      <c r="BMC369" s="112"/>
      <c r="BMG369" s="112"/>
      <c r="BMK369" s="112"/>
      <c r="BMO369" s="112"/>
      <c r="BMS369" s="112"/>
      <c r="BMW369" s="112"/>
      <c r="BNA369" s="112"/>
      <c r="BNE369" s="112"/>
      <c r="BNI369" s="112"/>
      <c r="BNM369" s="112"/>
      <c r="BNQ369" s="112"/>
      <c r="BNU369" s="112"/>
      <c r="BNY369" s="112"/>
      <c r="BOC369" s="112"/>
      <c r="BOG369" s="112"/>
      <c r="BOK369" s="112"/>
      <c r="BOO369" s="112"/>
      <c r="BOS369" s="112"/>
      <c r="BOW369" s="112"/>
      <c r="BPA369" s="112"/>
      <c r="BPE369" s="112"/>
      <c r="BPI369" s="112"/>
      <c r="BPM369" s="112"/>
      <c r="BPQ369" s="112"/>
      <c r="BPU369" s="112"/>
      <c r="BPY369" s="112"/>
      <c r="BQC369" s="112"/>
      <c r="BQG369" s="112"/>
      <c r="BQK369" s="112"/>
      <c r="BQO369" s="112"/>
      <c r="BQS369" s="112"/>
      <c r="BQW369" s="112"/>
      <c r="BRA369" s="112"/>
      <c r="BRE369" s="112"/>
      <c r="BRI369" s="112"/>
      <c r="BRM369" s="112"/>
      <c r="BRQ369" s="112"/>
      <c r="BRU369" s="112"/>
      <c r="BRY369" s="112"/>
      <c r="BSC369" s="112"/>
      <c r="BSG369" s="112"/>
      <c r="BSK369" s="112"/>
      <c r="BSO369" s="112"/>
      <c r="BSS369" s="112"/>
      <c r="BSW369" s="112"/>
      <c r="BTA369" s="112"/>
      <c r="BTE369" s="112"/>
      <c r="BTI369" s="112"/>
      <c r="BTM369" s="112"/>
      <c r="BTQ369" s="112"/>
      <c r="BTU369" s="112"/>
      <c r="BTY369" s="112"/>
      <c r="BUC369" s="112"/>
      <c r="BUG369" s="112"/>
      <c r="BUK369" s="112"/>
      <c r="BUO369" s="112"/>
      <c r="BUS369" s="112"/>
      <c r="BUW369" s="112"/>
      <c r="BVA369" s="112"/>
      <c r="BVE369" s="112"/>
      <c r="BVI369" s="112"/>
      <c r="BVM369" s="112"/>
      <c r="BVQ369" s="112"/>
      <c r="BVU369" s="112"/>
      <c r="BVY369" s="112"/>
      <c r="BWC369" s="112"/>
      <c r="BWG369" s="112"/>
      <c r="BWK369" s="112"/>
      <c r="BWO369" s="112"/>
      <c r="BWS369" s="112"/>
      <c r="BWW369" s="112"/>
      <c r="BXA369" s="112"/>
      <c r="BXE369" s="112"/>
      <c r="BXI369" s="112"/>
      <c r="BXM369" s="112"/>
      <c r="BXQ369" s="112"/>
      <c r="BXU369" s="112"/>
      <c r="BXY369" s="112"/>
      <c r="BYC369" s="112"/>
      <c r="BYG369" s="112"/>
      <c r="BYK369" s="112"/>
      <c r="BYO369" s="112"/>
      <c r="BYS369" s="112"/>
      <c r="BYW369" s="112"/>
      <c r="BZA369" s="112"/>
      <c r="BZE369" s="112"/>
      <c r="BZI369" s="112"/>
      <c r="BZM369" s="112"/>
      <c r="BZQ369" s="112"/>
      <c r="BZU369" s="112"/>
      <c r="BZY369" s="112"/>
      <c r="CAC369" s="112"/>
      <c r="CAG369" s="112"/>
      <c r="CAK369" s="112"/>
      <c r="CAO369" s="112"/>
      <c r="CAS369" s="112"/>
      <c r="CAW369" s="112"/>
      <c r="CBA369" s="112"/>
      <c r="CBE369" s="112"/>
      <c r="CBI369" s="112"/>
      <c r="CBM369" s="112"/>
      <c r="CBQ369" s="112"/>
      <c r="CBU369" s="112"/>
      <c r="CBY369" s="112"/>
      <c r="CCC369" s="112"/>
      <c r="CCG369" s="112"/>
      <c r="CCK369" s="112"/>
      <c r="CCO369" s="112"/>
      <c r="CCS369" s="112"/>
      <c r="CCW369" s="112"/>
      <c r="CDA369" s="112"/>
      <c r="CDE369" s="112"/>
      <c r="CDI369" s="112"/>
      <c r="CDM369" s="112"/>
      <c r="CDQ369" s="112"/>
      <c r="CDU369" s="112"/>
      <c r="CDY369" s="112"/>
      <c r="CEC369" s="112"/>
      <c r="CEG369" s="112"/>
      <c r="CEK369" s="112"/>
      <c r="CEO369" s="112"/>
      <c r="CES369" s="112"/>
      <c r="CEW369" s="112"/>
      <c r="CFA369" s="112"/>
      <c r="CFE369" s="112"/>
      <c r="CFI369" s="112"/>
      <c r="CFM369" s="112"/>
      <c r="CFQ369" s="112"/>
      <c r="CFU369" s="112"/>
      <c r="CFY369" s="112"/>
      <c r="CGC369" s="112"/>
      <c r="CGG369" s="112"/>
      <c r="CGK369" s="112"/>
      <c r="CGO369" s="112"/>
      <c r="CGS369" s="112"/>
      <c r="CGW369" s="112"/>
      <c r="CHA369" s="112"/>
      <c r="CHE369" s="112"/>
      <c r="CHI369" s="112"/>
      <c r="CHM369" s="112"/>
      <c r="CHQ369" s="112"/>
      <c r="CHU369" s="112"/>
      <c r="CHY369" s="112"/>
      <c r="CIC369" s="112"/>
      <c r="CIG369" s="112"/>
      <c r="CIK369" s="112"/>
      <c r="CIO369" s="112"/>
      <c r="CIS369" s="112"/>
      <c r="CIW369" s="112"/>
      <c r="CJA369" s="112"/>
      <c r="CJE369" s="112"/>
      <c r="CJI369" s="112"/>
      <c r="CJM369" s="112"/>
      <c r="CJQ369" s="112"/>
      <c r="CJU369" s="112"/>
      <c r="CJY369" s="112"/>
      <c r="CKC369" s="112"/>
      <c r="CKG369" s="112"/>
      <c r="CKK369" s="112"/>
      <c r="CKO369" s="112"/>
      <c r="CKS369" s="112"/>
      <c r="CKW369" s="112"/>
      <c r="CLA369" s="112"/>
      <c r="CLE369" s="112"/>
      <c r="CLI369" s="112"/>
      <c r="CLM369" s="112"/>
      <c r="CLQ369" s="112"/>
      <c r="CLU369" s="112"/>
      <c r="CLY369" s="112"/>
      <c r="CMC369" s="112"/>
      <c r="CMG369" s="112"/>
      <c r="CMK369" s="112"/>
      <c r="CMO369" s="112"/>
      <c r="CMS369" s="112"/>
      <c r="CMW369" s="112"/>
      <c r="CNA369" s="112"/>
      <c r="CNE369" s="112"/>
      <c r="CNI369" s="112"/>
      <c r="CNM369" s="112"/>
      <c r="CNQ369" s="112"/>
      <c r="CNU369" s="112"/>
      <c r="CNY369" s="112"/>
      <c r="COC369" s="112"/>
      <c r="COG369" s="112"/>
      <c r="COK369" s="112"/>
      <c r="COO369" s="112"/>
      <c r="COS369" s="112"/>
      <c r="COW369" s="112"/>
      <c r="CPA369" s="112"/>
      <c r="CPE369" s="112"/>
      <c r="CPI369" s="112"/>
      <c r="CPM369" s="112"/>
      <c r="CPQ369" s="112"/>
      <c r="CPU369" s="112"/>
      <c r="CPY369" s="112"/>
      <c r="CQC369" s="112"/>
      <c r="CQG369" s="112"/>
      <c r="CQK369" s="112"/>
      <c r="CQO369" s="112"/>
      <c r="CQS369" s="112"/>
      <c r="CQW369" s="112"/>
      <c r="CRA369" s="112"/>
      <c r="CRE369" s="112"/>
      <c r="CRI369" s="112"/>
      <c r="CRM369" s="112"/>
      <c r="CRQ369" s="112"/>
      <c r="CRU369" s="112"/>
      <c r="CRY369" s="112"/>
      <c r="CSC369" s="112"/>
      <c r="CSG369" s="112"/>
      <c r="CSK369" s="112"/>
      <c r="CSO369" s="112"/>
      <c r="CSS369" s="112"/>
      <c r="CSW369" s="112"/>
      <c r="CTA369" s="112"/>
      <c r="CTE369" s="112"/>
      <c r="CTI369" s="112"/>
      <c r="CTM369" s="112"/>
      <c r="CTQ369" s="112"/>
      <c r="CTU369" s="112"/>
      <c r="CTY369" s="112"/>
      <c r="CUC369" s="112"/>
      <c r="CUG369" s="112"/>
      <c r="CUK369" s="112"/>
      <c r="CUO369" s="112"/>
      <c r="CUS369" s="112"/>
      <c r="CUW369" s="112"/>
      <c r="CVA369" s="112"/>
      <c r="CVE369" s="112"/>
      <c r="CVI369" s="112"/>
      <c r="CVM369" s="112"/>
      <c r="CVQ369" s="112"/>
      <c r="CVU369" s="112"/>
      <c r="CVY369" s="112"/>
      <c r="CWC369" s="112"/>
      <c r="CWG369" s="112"/>
      <c r="CWK369" s="112"/>
      <c r="CWO369" s="112"/>
      <c r="CWS369" s="112"/>
      <c r="CWW369" s="112"/>
      <c r="CXA369" s="112"/>
      <c r="CXE369" s="112"/>
      <c r="CXI369" s="112"/>
      <c r="CXM369" s="112"/>
      <c r="CXQ369" s="112"/>
      <c r="CXU369" s="112"/>
      <c r="CXY369" s="112"/>
      <c r="CYC369" s="112"/>
      <c r="CYG369" s="112"/>
      <c r="CYK369" s="112"/>
      <c r="CYO369" s="112"/>
      <c r="CYS369" s="112"/>
      <c r="CYW369" s="112"/>
      <c r="CZA369" s="112"/>
      <c r="CZE369" s="112"/>
      <c r="CZI369" s="112"/>
      <c r="CZM369" s="112"/>
      <c r="CZQ369" s="112"/>
      <c r="CZU369" s="112"/>
      <c r="CZY369" s="112"/>
      <c r="DAC369" s="112"/>
      <c r="DAG369" s="112"/>
      <c r="DAK369" s="112"/>
      <c r="DAO369" s="112"/>
      <c r="DAS369" s="112"/>
      <c r="DAW369" s="112"/>
      <c r="DBA369" s="112"/>
      <c r="DBE369" s="112"/>
      <c r="DBI369" s="112"/>
      <c r="DBM369" s="112"/>
      <c r="DBQ369" s="112"/>
      <c r="DBU369" s="112"/>
      <c r="DBY369" s="112"/>
      <c r="DCC369" s="112"/>
      <c r="DCG369" s="112"/>
      <c r="DCK369" s="112"/>
      <c r="DCO369" s="112"/>
      <c r="DCS369" s="112"/>
      <c r="DCW369" s="112"/>
      <c r="DDA369" s="112"/>
      <c r="DDE369" s="112"/>
      <c r="DDI369" s="112"/>
      <c r="DDM369" s="112"/>
      <c r="DDQ369" s="112"/>
      <c r="DDU369" s="112"/>
      <c r="DDY369" s="112"/>
      <c r="DEC369" s="112"/>
      <c r="DEG369" s="112"/>
      <c r="DEK369" s="112"/>
      <c r="DEO369" s="112"/>
      <c r="DES369" s="112"/>
      <c r="DEW369" s="112"/>
      <c r="DFA369" s="112"/>
      <c r="DFE369" s="112"/>
      <c r="DFI369" s="112"/>
      <c r="DFM369" s="112"/>
      <c r="DFQ369" s="112"/>
      <c r="DFU369" s="112"/>
      <c r="DFY369" s="112"/>
      <c r="DGC369" s="112"/>
      <c r="DGG369" s="112"/>
      <c r="DGK369" s="112"/>
      <c r="DGO369" s="112"/>
      <c r="DGS369" s="112"/>
      <c r="DGW369" s="112"/>
      <c r="DHA369" s="112"/>
      <c r="DHE369" s="112"/>
      <c r="DHI369" s="112"/>
      <c r="DHM369" s="112"/>
      <c r="DHQ369" s="112"/>
      <c r="DHU369" s="112"/>
      <c r="DHY369" s="112"/>
      <c r="DIC369" s="112"/>
      <c r="DIG369" s="112"/>
      <c r="DIK369" s="112"/>
      <c r="DIO369" s="112"/>
      <c r="DIS369" s="112"/>
      <c r="DIW369" s="112"/>
      <c r="DJA369" s="112"/>
      <c r="DJE369" s="112"/>
      <c r="DJI369" s="112"/>
      <c r="DJM369" s="112"/>
      <c r="DJQ369" s="112"/>
      <c r="DJU369" s="112"/>
      <c r="DJY369" s="112"/>
      <c r="DKC369" s="112"/>
      <c r="DKG369" s="112"/>
      <c r="DKK369" s="112"/>
      <c r="DKO369" s="112"/>
      <c r="DKS369" s="112"/>
      <c r="DKW369" s="112"/>
      <c r="DLA369" s="112"/>
      <c r="DLE369" s="112"/>
      <c r="DLI369" s="112"/>
      <c r="DLM369" s="112"/>
      <c r="DLQ369" s="112"/>
      <c r="DLU369" s="112"/>
      <c r="DLY369" s="112"/>
      <c r="DMC369" s="112"/>
      <c r="DMG369" s="112"/>
      <c r="DMK369" s="112"/>
      <c r="DMO369" s="112"/>
      <c r="DMS369" s="112"/>
      <c r="DMW369" s="112"/>
      <c r="DNA369" s="112"/>
      <c r="DNE369" s="112"/>
      <c r="DNI369" s="112"/>
      <c r="DNM369" s="112"/>
      <c r="DNQ369" s="112"/>
      <c r="DNU369" s="112"/>
      <c r="DNY369" s="112"/>
      <c r="DOC369" s="112"/>
      <c r="DOG369" s="112"/>
      <c r="DOK369" s="112"/>
      <c r="DOO369" s="112"/>
      <c r="DOS369" s="112"/>
      <c r="DOW369" s="112"/>
      <c r="DPA369" s="112"/>
      <c r="DPE369" s="112"/>
      <c r="DPI369" s="112"/>
      <c r="DPM369" s="112"/>
      <c r="DPQ369" s="112"/>
      <c r="DPU369" s="112"/>
      <c r="DPY369" s="112"/>
      <c r="DQC369" s="112"/>
      <c r="DQG369" s="112"/>
      <c r="DQK369" s="112"/>
      <c r="DQO369" s="112"/>
      <c r="DQS369" s="112"/>
      <c r="DQW369" s="112"/>
      <c r="DRA369" s="112"/>
      <c r="DRE369" s="112"/>
      <c r="DRI369" s="112"/>
      <c r="DRM369" s="112"/>
      <c r="DRQ369" s="112"/>
      <c r="DRU369" s="112"/>
      <c r="DRY369" s="112"/>
      <c r="DSC369" s="112"/>
      <c r="DSG369" s="112"/>
      <c r="DSK369" s="112"/>
      <c r="DSO369" s="112"/>
      <c r="DSS369" s="112"/>
      <c r="DSW369" s="112"/>
      <c r="DTA369" s="112"/>
      <c r="DTE369" s="112"/>
      <c r="DTI369" s="112"/>
      <c r="DTM369" s="112"/>
      <c r="DTQ369" s="112"/>
      <c r="DTU369" s="112"/>
      <c r="DTY369" s="112"/>
      <c r="DUC369" s="112"/>
      <c r="DUG369" s="112"/>
      <c r="DUK369" s="112"/>
      <c r="DUO369" s="112"/>
      <c r="DUS369" s="112"/>
      <c r="DUW369" s="112"/>
      <c r="DVA369" s="112"/>
      <c r="DVE369" s="112"/>
      <c r="DVI369" s="112"/>
      <c r="DVM369" s="112"/>
      <c r="DVQ369" s="112"/>
      <c r="DVU369" s="112"/>
      <c r="DVY369" s="112"/>
      <c r="DWC369" s="112"/>
      <c r="DWG369" s="112"/>
      <c r="DWK369" s="112"/>
      <c r="DWO369" s="112"/>
      <c r="DWS369" s="112"/>
      <c r="DWW369" s="112"/>
      <c r="DXA369" s="112"/>
      <c r="DXE369" s="112"/>
      <c r="DXI369" s="112"/>
      <c r="DXM369" s="112"/>
      <c r="DXQ369" s="112"/>
      <c r="DXU369" s="112"/>
      <c r="DXY369" s="112"/>
      <c r="DYC369" s="112"/>
      <c r="DYG369" s="112"/>
      <c r="DYK369" s="112"/>
      <c r="DYO369" s="112"/>
      <c r="DYS369" s="112"/>
      <c r="DYW369" s="112"/>
      <c r="DZA369" s="112"/>
      <c r="DZE369" s="112"/>
      <c r="DZI369" s="112"/>
      <c r="DZM369" s="112"/>
      <c r="DZQ369" s="112"/>
      <c r="DZU369" s="112"/>
      <c r="DZY369" s="112"/>
      <c r="EAC369" s="112"/>
      <c r="EAG369" s="112"/>
      <c r="EAK369" s="112"/>
      <c r="EAO369" s="112"/>
      <c r="EAS369" s="112"/>
      <c r="EAW369" s="112"/>
      <c r="EBA369" s="112"/>
      <c r="EBE369" s="112"/>
      <c r="EBI369" s="112"/>
      <c r="EBM369" s="112"/>
      <c r="EBQ369" s="112"/>
      <c r="EBU369" s="112"/>
      <c r="EBY369" s="112"/>
      <c r="ECC369" s="112"/>
      <c r="ECG369" s="112"/>
      <c r="ECK369" s="112"/>
      <c r="ECO369" s="112"/>
      <c r="ECS369" s="112"/>
      <c r="ECW369" s="112"/>
      <c r="EDA369" s="112"/>
      <c r="EDE369" s="112"/>
      <c r="EDI369" s="112"/>
      <c r="EDM369" s="112"/>
      <c r="EDQ369" s="112"/>
      <c r="EDU369" s="112"/>
      <c r="EDY369" s="112"/>
      <c r="EEC369" s="112"/>
      <c r="EEG369" s="112"/>
      <c r="EEK369" s="112"/>
      <c r="EEO369" s="112"/>
      <c r="EES369" s="112"/>
      <c r="EEW369" s="112"/>
      <c r="EFA369" s="112"/>
      <c r="EFE369" s="112"/>
      <c r="EFI369" s="112"/>
      <c r="EFM369" s="112"/>
      <c r="EFQ369" s="112"/>
      <c r="EFU369" s="112"/>
      <c r="EFY369" s="112"/>
      <c r="EGC369" s="112"/>
      <c r="EGG369" s="112"/>
      <c r="EGK369" s="112"/>
      <c r="EGO369" s="112"/>
      <c r="EGS369" s="112"/>
      <c r="EGW369" s="112"/>
      <c r="EHA369" s="112"/>
      <c r="EHE369" s="112"/>
      <c r="EHI369" s="112"/>
      <c r="EHM369" s="112"/>
      <c r="EHQ369" s="112"/>
      <c r="EHU369" s="112"/>
      <c r="EHY369" s="112"/>
      <c r="EIC369" s="112"/>
      <c r="EIG369" s="112"/>
      <c r="EIK369" s="112"/>
      <c r="EIO369" s="112"/>
      <c r="EIS369" s="112"/>
      <c r="EIW369" s="112"/>
      <c r="EJA369" s="112"/>
      <c r="EJE369" s="112"/>
      <c r="EJI369" s="112"/>
      <c r="EJM369" s="112"/>
      <c r="EJQ369" s="112"/>
      <c r="EJU369" s="112"/>
      <c r="EJY369" s="112"/>
      <c r="EKC369" s="112"/>
      <c r="EKG369" s="112"/>
      <c r="EKK369" s="112"/>
      <c r="EKO369" s="112"/>
      <c r="EKS369" s="112"/>
      <c r="EKW369" s="112"/>
      <c r="ELA369" s="112"/>
      <c r="ELE369" s="112"/>
      <c r="ELI369" s="112"/>
      <c r="ELM369" s="112"/>
      <c r="ELQ369" s="112"/>
      <c r="ELU369" s="112"/>
      <c r="ELY369" s="112"/>
      <c r="EMC369" s="112"/>
      <c r="EMG369" s="112"/>
      <c r="EMK369" s="112"/>
      <c r="EMO369" s="112"/>
      <c r="EMS369" s="112"/>
      <c r="EMW369" s="112"/>
      <c r="ENA369" s="112"/>
      <c r="ENE369" s="112"/>
      <c r="ENI369" s="112"/>
      <c r="ENM369" s="112"/>
      <c r="ENQ369" s="112"/>
      <c r="ENU369" s="112"/>
      <c r="ENY369" s="112"/>
      <c r="EOC369" s="112"/>
      <c r="EOG369" s="112"/>
      <c r="EOK369" s="112"/>
      <c r="EOO369" s="112"/>
      <c r="EOS369" s="112"/>
      <c r="EOW369" s="112"/>
      <c r="EPA369" s="112"/>
      <c r="EPE369" s="112"/>
      <c r="EPI369" s="112"/>
      <c r="EPM369" s="112"/>
      <c r="EPQ369" s="112"/>
      <c r="EPU369" s="112"/>
      <c r="EPY369" s="112"/>
      <c r="EQC369" s="112"/>
      <c r="EQG369" s="112"/>
      <c r="EQK369" s="112"/>
      <c r="EQO369" s="112"/>
      <c r="EQS369" s="112"/>
      <c r="EQW369" s="112"/>
      <c r="ERA369" s="112"/>
      <c r="ERE369" s="112"/>
      <c r="ERI369" s="112"/>
      <c r="ERM369" s="112"/>
      <c r="ERQ369" s="112"/>
      <c r="ERU369" s="112"/>
      <c r="ERY369" s="112"/>
      <c r="ESC369" s="112"/>
      <c r="ESG369" s="112"/>
      <c r="ESK369" s="112"/>
      <c r="ESO369" s="112"/>
      <c r="ESS369" s="112"/>
      <c r="ESW369" s="112"/>
      <c r="ETA369" s="112"/>
      <c r="ETE369" s="112"/>
      <c r="ETI369" s="112"/>
      <c r="ETM369" s="112"/>
      <c r="ETQ369" s="112"/>
      <c r="ETU369" s="112"/>
      <c r="ETY369" s="112"/>
      <c r="EUC369" s="112"/>
      <c r="EUG369" s="112"/>
      <c r="EUK369" s="112"/>
      <c r="EUO369" s="112"/>
      <c r="EUS369" s="112"/>
      <c r="EUW369" s="112"/>
      <c r="EVA369" s="112"/>
      <c r="EVE369" s="112"/>
      <c r="EVI369" s="112"/>
      <c r="EVM369" s="112"/>
      <c r="EVQ369" s="112"/>
      <c r="EVU369" s="112"/>
      <c r="EVY369" s="112"/>
      <c r="EWC369" s="112"/>
      <c r="EWG369" s="112"/>
      <c r="EWK369" s="112"/>
      <c r="EWO369" s="112"/>
      <c r="EWS369" s="112"/>
      <c r="EWW369" s="112"/>
      <c r="EXA369" s="112"/>
      <c r="EXE369" s="112"/>
      <c r="EXI369" s="112"/>
      <c r="EXM369" s="112"/>
      <c r="EXQ369" s="112"/>
      <c r="EXU369" s="112"/>
      <c r="EXY369" s="112"/>
      <c r="EYC369" s="112"/>
      <c r="EYG369" s="112"/>
      <c r="EYK369" s="112"/>
      <c r="EYO369" s="112"/>
      <c r="EYS369" s="112"/>
      <c r="EYW369" s="112"/>
      <c r="EZA369" s="112"/>
      <c r="EZE369" s="112"/>
      <c r="EZI369" s="112"/>
      <c r="EZM369" s="112"/>
      <c r="EZQ369" s="112"/>
      <c r="EZU369" s="112"/>
      <c r="EZY369" s="112"/>
      <c r="FAC369" s="112"/>
      <c r="FAG369" s="112"/>
      <c r="FAK369" s="112"/>
      <c r="FAO369" s="112"/>
      <c r="FAS369" s="112"/>
      <c r="FAW369" s="112"/>
      <c r="FBA369" s="112"/>
      <c r="FBE369" s="112"/>
      <c r="FBI369" s="112"/>
      <c r="FBM369" s="112"/>
      <c r="FBQ369" s="112"/>
      <c r="FBU369" s="112"/>
      <c r="FBY369" s="112"/>
      <c r="FCC369" s="112"/>
      <c r="FCG369" s="112"/>
      <c r="FCK369" s="112"/>
      <c r="FCO369" s="112"/>
      <c r="FCS369" s="112"/>
      <c r="FCW369" s="112"/>
      <c r="FDA369" s="112"/>
      <c r="FDE369" s="112"/>
      <c r="FDI369" s="112"/>
      <c r="FDM369" s="112"/>
      <c r="FDQ369" s="112"/>
      <c r="FDU369" s="112"/>
      <c r="FDY369" s="112"/>
      <c r="FEC369" s="112"/>
      <c r="FEG369" s="112"/>
      <c r="FEK369" s="112"/>
      <c r="FEO369" s="112"/>
      <c r="FES369" s="112"/>
      <c r="FEW369" s="112"/>
      <c r="FFA369" s="112"/>
      <c r="FFE369" s="112"/>
      <c r="FFI369" s="112"/>
      <c r="FFM369" s="112"/>
      <c r="FFQ369" s="112"/>
      <c r="FFU369" s="112"/>
      <c r="FFY369" s="112"/>
      <c r="FGC369" s="112"/>
      <c r="FGG369" s="112"/>
      <c r="FGK369" s="112"/>
      <c r="FGO369" s="112"/>
      <c r="FGS369" s="112"/>
      <c r="FGW369" s="112"/>
      <c r="FHA369" s="112"/>
      <c r="FHE369" s="112"/>
      <c r="FHI369" s="112"/>
      <c r="FHM369" s="112"/>
      <c r="FHQ369" s="112"/>
      <c r="FHU369" s="112"/>
      <c r="FHY369" s="112"/>
      <c r="FIC369" s="112"/>
      <c r="FIG369" s="112"/>
      <c r="FIK369" s="112"/>
      <c r="FIO369" s="112"/>
      <c r="FIS369" s="112"/>
      <c r="FIW369" s="112"/>
      <c r="FJA369" s="112"/>
      <c r="FJE369" s="112"/>
      <c r="FJI369" s="112"/>
      <c r="FJM369" s="112"/>
      <c r="FJQ369" s="112"/>
      <c r="FJU369" s="112"/>
      <c r="FJY369" s="112"/>
      <c r="FKC369" s="112"/>
      <c r="FKG369" s="112"/>
      <c r="FKK369" s="112"/>
      <c r="FKO369" s="112"/>
      <c r="FKS369" s="112"/>
      <c r="FKW369" s="112"/>
      <c r="FLA369" s="112"/>
      <c r="FLE369" s="112"/>
      <c r="FLI369" s="112"/>
      <c r="FLM369" s="112"/>
      <c r="FLQ369" s="112"/>
      <c r="FLU369" s="112"/>
      <c r="FLY369" s="112"/>
      <c r="FMC369" s="112"/>
      <c r="FMG369" s="112"/>
      <c r="FMK369" s="112"/>
      <c r="FMO369" s="112"/>
      <c r="FMS369" s="112"/>
      <c r="FMW369" s="112"/>
      <c r="FNA369" s="112"/>
      <c r="FNE369" s="112"/>
      <c r="FNI369" s="112"/>
      <c r="FNM369" s="112"/>
      <c r="FNQ369" s="112"/>
      <c r="FNU369" s="112"/>
      <c r="FNY369" s="112"/>
      <c r="FOC369" s="112"/>
      <c r="FOG369" s="112"/>
      <c r="FOK369" s="112"/>
      <c r="FOO369" s="112"/>
      <c r="FOS369" s="112"/>
      <c r="FOW369" s="112"/>
      <c r="FPA369" s="112"/>
      <c r="FPE369" s="112"/>
      <c r="FPI369" s="112"/>
      <c r="FPM369" s="112"/>
      <c r="FPQ369" s="112"/>
      <c r="FPU369" s="112"/>
      <c r="FPY369" s="112"/>
      <c r="FQC369" s="112"/>
      <c r="FQG369" s="112"/>
      <c r="FQK369" s="112"/>
      <c r="FQO369" s="112"/>
      <c r="FQS369" s="112"/>
      <c r="FQW369" s="112"/>
      <c r="FRA369" s="112"/>
      <c r="FRE369" s="112"/>
      <c r="FRI369" s="112"/>
      <c r="FRM369" s="112"/>
      <c r="FRQ369" s="112"/>
      <c r="FRU369" s="112"/>
      <c r="FRY369" s="112"/>
      <c r="FSC369" s="112"/>
      <c r="FSG369" s="112"/>
      <c r="FSK369" s="112"/>
      <c r="FSO369" s="112"/>
      <c r="FSS369" s="112"/>
      <c r="FSW369" s="112"/>
      <c r="FTA369" s="112"/>
      <c r="FTE369" s="112"/>
      <c r="FTI369" s="112"/>
      <c r="FTM369" s="112"/>
      <c r="FTQ369" s="112"/>
      <c r="FTU369" s="112"/>
      <c r="FTY369" s="112"/>
      <c r="FUC369" s="112"/>
      <c r="FUG369" s="112"/>
      <c r="FUK369" s="112"/>
      <c r="FUO369" s="112"/>
      <c r="FUS369" s="112"/>
      <c r="FUW369" s="112"/>
      <c r="FVA369" s="112"/>
      <c r="FVE369" s="112"/>
      <c r="FVI369" s="112"/>
      <c r="FVM369" s="112"/>
      <c r="FVQ369" s="112"/>
      <c r="FVU369" s="112"/>
      <c r="FVY369" s="112"/>
      <c r="FWC369" s="112"/>
      <c r="FWG369" s="112"/>
      <c r="FWK369" s="112"/>
      <c r="FWO369" s="112"/>
      <c r="FWS369" s="112"/>
      <c r="FWW369" s="112"/>
      <c r="FXA369" s="112"/>
      <c r="FXE369" s="112"/>
      <c r="FXI369" s="112"/>
      <c r="FXM369" s="112"/>
      <c r="FXQ369" s="112"/>
      <c r="FXU369" s="112"/>
      <c r="FXY369" s="112"/>
      <c r="FYC369" s="112"/>
      <c r="FYG369" s="112"/>
      <c r="FYK369" s="112"/>
      <c r="FYO369" s="112"/>
      <c r="FYS369" s="112"/>
      <c r="FYW369" s="112"/>
      <c r="FZA369" s="112"/>
      <c r="FZE369" s="112"/>
      <c r="FZI369" s="112"/>
      <c r="FZM369" s="112"/>
      <c r="FZQ369" s="112"/>
      <c r="FZU369" s="112"/>
      <c r="FZY369" s="112"/>
      <c r="GAC369" s="112"/>
      <c r="GAG369" s="112"/>
      <c r="GAK369" s="112"/>
      <c r="GAO369" s="112"/>
      <c r="GAS369" s="112"/>
      <c r="GAW369" s="112"/>
      <c r="GBA369" s="112"/>
      <c r="GBE369" s="112"/>
      <c r="GBI369" s="112"/>
      <c r="GBM369" s="112"/>
      <c r="GBQ369" s="112"/>
      <c r="GBU369" s="112"/>
      <c r="GBY369" s="112"/>
      <c r="GCC369" s="112"/>
      <c r="GCG369" s="112"/>
      <c r="GCK369" s="112"/>
      <c r="GCO369" s="112"/>
      <c r="GCS369" s="112"/>
      <c r="GCW369" s="112"/>
      <c r="GDA369" s="112"/>
      <c r="GDE369" s="112"/>
      <c r="GDI369" s="112"/>
      <c r="GDM369" s="112"/>
      <c r="GDQ369" s="112"/>
      <c r="GDU369" s="112"/>
      <c r="GDY369" s="112"/>
      <c r="GEC369" s="112"/>
      <c r="GEG369" s="112"/>
      <c r="GEK369" s="112"/>
      <c r="GEO369" s="112"/>
      <c r="GES369" s="112"/>
      <c r="GEW369" s="112"/>
      <c r="GFA369" s="112"/>
      <c r="GFE369" s="112"/>
      <c r="GFI369" s="112"/>
      <c r="GFM369" s="112"/>
      <c r="GFQ369" s="112"/>
      <c r="GFU369" s="112"/>
      <c r="GFY369" s="112"/>
      <c r="GGC369" s="112"/>
      <c r="GGG369" s="112"/>
      <c r="GGK369" s="112"/>
      <c r="GGO369" s="112"/>
      <c r="GGS369" s="112"/>
      <c r="GGW369" s="112"/>
      <c r="GHA369" s="112"/>
      <c r="GHE369" s="112"/>
      <c r="GHI369" s="112"/>
      <c r="GHM369" s="112"/>
      <c r="GHQ369" s="112"/>
      <c r="GHU369" s="112"/>
      <c r="GHY369" s="112"/>
      <c r="GIC369" s="112"/>
      <c r="GIG369" s="112"/>
      <c r="GIK369" s="112"/>
      <c r="GIO369" s="112"/>
      <c r="GIS369" s="112"/>
      <c r="GIW369" s="112"/>
      <c r="GJA369" s="112"/>
      <c r="GJE369" s="112"/>
      <c r="GJI369" s="112"/>
      <c r="GJM369" s="112"/>
      <c r="GJQ369" s="112"/>
      <c r="GJU369" s="112"/>
      <c r="GJY369" s="112"/>
      <c r="GKC369" s="112"/>
      <c r="GKG369" s="112"/>
      <c r="GKK369" s="112"/>
      <c r="GKO369" s="112"/>
      <c r="GKS369" s="112"/>
      <c r="GKW369" s="112"/>
      <c r="GLA369" s="112"/>
      <c r="GLE369" s="112"/>
      <c r="GLI369" s="112"/>
      <c r="GLM369" s="112"/>
      <c r="GLQ369" s="112"/>
      <c r="GLU369" s="112"/>
      <c r="GLY369" s="112"/>
      <c r="GMC369" s="112"/>
      <c r="GMG369" s="112"/>
      <c r="GMK369" s="112"/>
      <c r="GMO369" s="112"/>
      <c r="GMS369" s="112"/>
      <c r="GMW369" s="112"/>
      <c r="GNA369" s="112"/>
      <c r="GNE369" s="112"/>
      <c r="GNI369" s="112"/>
      <c r="GNM369" s="112"/>
      <c r="GNQ369" s="112"/>
      <c r="GNU369" s="112"/>
      <c r="GNY369" s="112"/>
      <c r="GOC369" s="112"/>
      <c r="GOG369" s="112"/>
      <c r="GOK369" s="112"/>
      <c r="GOO369" s="112"/>
      <c r="GOS369" s="112"/>
      <c r="GOW369" s="112"/>
      <c r="GPA369" s="112"/>
      <c r="GPE369" s="112"/>
      <c r="GPI369" s="112"/>
      <c r="GPM369" s="112"/>
      <c r="GPQ369" s="112"/>
      <c r="GPU369" s="112"/>
      <c r="GPY369" s="112"/>
      <c r="GQC369" s="112"/>
      <c r="GQG369" s="112"/>
      <c r="GQK369" s="112"/>
      <c r="GQO369" s="112"/>
      <c r="GQS369" s="112"/>
      <c r="GQW369" s="112"/>
      <c r="GRA369" s="112"/>
      <c r="GRE369" s="112"/>
      <c r="GRI369" s="112"/>
      <c r="GRM369" s="112"/>
      <c r="GRQ369" s="112"/>
      <c r="GRU369" s="112"/>
      <c r="GRY369" s="112"/>
      <c r="GSC369" s="112"/>
      <c r="GSG369" s="112"/>
      <c r="GSK369" s="112"/>
      <c r="GSO369" s="112"/>
      <c r="GSS369" s="112"/>
      <c r="GSW369" s="112"/>
      <c r="GTA369" s="112"/>
      <c r="GTE369" s="112"/>
      <c r="GTI369" s="112"/>
      <c r="GTM369" s="112"/>
      <c r="GTQ369" s="112"/>
      <c r="GTU369" s="112"/>
      <c r="GTY369" s="112"/>
      <c r="GUC369" s="112"/>
      <c r="GUG369" s="112"/>
      <c r="GUK369" s="112"/>
      <c r="GUO369" s="112"/>
      <c r="GUS369" s="112"/>
      <c r="GUW369" s="112"/>
      <c r="GVA369" s="112"/>
      <c r="GVE369" s="112"/>
      <c r="GVI369" s="112"/>
      <c r="GVM369" s="112"/>
      <c r="GVQ369" s="112"/>
      <c r="GVU369" s="112"/>
      <c r="GVY369" s="112"/>
      <c r="GWC369" s="112"/>
      <c r="GWG369" s="112"/>
      <c r="GWK369" s="112"/>
      <c r="GWO369" s="112"/>
      <c r="GWS369" s="112"/>
      <c r="GWW369" s="112"/>
      <c r="GXA369" s="112"/>
      <c r="GXE369" s="112"/>
      <c r="GXI369" s="112"/>
      <c r="GXM369" s="112"/>
      <c r="GXQ369" s="112"/>
      <c r="GXU369" s="112"/>
      <c r="GXY369" s="112"/>
      <c r="GYC369" s="112"/>
      <c r="GYG369" s="112"/>
      <c r="GYK369" s="112"/>
      <c r="GYO369" s="112"/>
      <c r="GYS369" s="112"/>
      <c r="GYW369" s="112"/>
      <c r="GZA369" s="112"/>
      <c r="GZE369" s="112"/>
      <c r="GZI369" s="112"/>
      <c r="GZM369" s="112"/>
      <c r="GZQ369" s="112"/>
      <c r="GZU369" s="112"/>
      <c r="GZY369" s="112"/>
      <c r="HAC369" s="112"/>
      <c r="HAG369" s="112"/>
      <c r="HAK369" s="112"/>
      <c r="HAO369" s="112"/>
      <c r="HAS369" s="112"/>
      <c r="HAW369" s="112"/>
      <c r="HBA369" s="112"/>
      <c r="HBE369" s="112"/>
      <c r="HBI369" s="112"/>
      <c r="HBM369" s="112"/>
      <c r="HBQ369" s="112"/>
      <c r="HBU369" s="112"/>
      <c r="HBY369" s="112"/>
      <c r="HCC369" s="112"/>
      <c r="HCG369" s="112"/>
      <c r="HCK369" s="112"/>
      <c r="HCO369" s="112"/>
      <c r="HCS369" s="112"/>
      <c r="HCW369" s="112"/>
      <c r="HDA369" s="112"/>
      <c r="HDE369" s="112"/>
      <c r="HDI369" s="112"/>
      <c r="HDM369" s="112"/>
      <c r="HDQ369" s="112"/>
      <c r="HDU369" s="112"/>
      <c r="HDY369" s="112"/>
      <c r="HEC369" s="112"/>
      <c r="HEG369" s="112"/>
      <c r="HEK369" s="112"/>
      <c r="HEO369" s="112"/>
      <c r="HES369" s="112"/>
      <c r="HEW369" s="112"/>
      <c r="HFA369" s="112"/>
      <c r="HFE369" s="112"/>
      <c r="HFI369" s="112"/>
      <c r="HFM369" s="112"/>
      <c r="HFQ369" s="112"/>
      <c r="HFU369" s="112"/>
      <c r="HFY369" s="112"/>
      <c r="HGC369" s="112"/>
      <c r="HGG369" s="112"/>
      <c r="HGK369" s="112"/>
      <c r="HGO369" s="112"/>
      <c r="HGS369" s="112"/>
      <c r="HGW369" s="112"/>
      <c r="HHA369" s="112"/>
      <c r="HHE369" s="112"/>
      <c r="HHI369" s="112"/>
      <c r="HHM369" s="112"/>
      <c r="HHQ369" s="112"/>
      <c r="HHU369" s="112"/>
      <c r="HHY369" s="112"/>
      <c r="HIC369" s="112"/>
      <c r="HIG369" s="112"/>
      <c r="HIK369" s="112"/>
      <c r="HIO369" s="112"/>
      <c r="HIS369" s="112"/>
      <c r="HIW369" s="112"/>
      <c r="HJA369" s="112"/>
      <c r="HJE369" s="112"/>
      <c r="HJI369" s="112"/>
      <c r="HJM369" s="112"/>
      <c r="HJQ369" s="112"/>
      <c r="HJU369" s="112"/>
      <c r="HJY369" s="112"/>
      <c r="HKC369" s="112"/>
      <c r="HKG369" s="112"/>
      <c r="HKK369" s="112"/>
      <c r="HKO369" s="112"/>
      <c r="HKS369" s="112"/>
      <c r="HKW369" s="112"/>
      <c r="HLA369" s="112"/>
      <c r="HLE369" s="112"/>
      <c r="HLI369" s="112"/>
      <c r="HLM369" s="112"/>
      <c r="HLQ369" s="112"/>
      <c r="HLU369" s="112"/>
      <c r="HLY369" s="112"/>
      <c r="HMC369" s="112"/>
      <c r="HMG369" s="112"/>
      <c r="HMK369" s="112"/>
      <c r="HMO369" s="112"/>
      <c r="HMS369" s="112"/>
      <c r="HMW369" s="112"/>
      <c r="HNA369" s="112"/>
      <c r="HNE369" s="112"/>
      <c r="HNI369" s="112"/>
      <c r="HNM369" s="112"/>
      <c r="HNQ369" s="112"/>
      <c r="HNU369" s="112"/>
      <c r="HNY369" s="112"/>
      <c r="HOC369" s="112"/>
      <c r="HOG369" s="112"/>
      <c r="HOK369" s="112"/>
      <c r="HOO369" s="112"/>
      <c r="HOS369" s="112"/>
      <c r="HOW369" s="112"/>
      <c r="HPA369" s="112"/>
      <c r="HPE369" s="112"/>
      <c r="HPI369" s="112"/>
      <c r="HPM369" s="112"/>
      <c r="HPQ369" s="112"/>
      <c r="HPU369" s="112"/>
      <c r="HPY369" s="112"/>
      <c r="HQC369" s="112"/>
      <c r="HQG369" s="112"/>
      <c r="HQK369" s="112"/>
      <c r="HQO369" s="112"/>
      <c r="HQS369" s="112"/>
      <c r="HQW369" s="112"/>
      <c r="HRA369" s="112"/>
      <c r="HRE369" s="112"/>
      <c r="HRI369" s="112"/>
      <c r="HRM369" s="112"/>
      <c r="HRQ369" s="112"/>
      <c r="HRU369" s="112"/>
      <c r="HRY369" s="112"/>
      <c r="HSC369" s="112"/>
      <c r="HSG369" s="112"/>
      <c r="HSK369" s="112"/>
      <c r="HSO369" s="112"/>
      <c r="HSS369" s="112"/>
      <c r="HSW369" s="112"/>
      <c r="HTA369" s="112"/>
      <c r="HTE369" s="112"/>
      <c r="HTI369" s="112"/>
      <c r="HTM369" s="112"/>
      <c r="HTQ369" s="112"/>
      <c r="HTU369" s="112"/>
      <c r="HTY369" s="112"/>
      <c r="HUC369" s="112"/>
      <c r="HUG369" s="112"/>
      <c r="HUK369" s="112"/>
      <c r="HUO369" s="112"/>
      <c r="HUS369" s="112"/>
      <c r="HUW369" s="112"/>
      <c r="HVA369" s="112"/>
      <c r="HVE369" s="112"/>
      <c r="HVI369" s="112"/>
      <c r="HVM369" s="112"/>
      <c r="HVQ369" s="112"/>
      <c r="HVU369" s="112"/>
      <c r="HVY369" s="112"/>
      <c r="HWC369" s="112"/>
      <c r="HWG369" s="112"/>
      <c r="HWK369" s="112"/>
      <c r="HWO369" s="112"/>
      <c r="HWS369" s="112"/>
      <c r="HWW369" s="112"/>
      <c r="HXA369" s="112"/>
      <c r="HXE369" s="112"/>
      <c r="HXI369" s="112"/>
      <c r="HXM369" s="112"/>
      <c r="HXQ369" s="112"/>
      <c r="HXU369" s="112"/>
      <c r="HXY369" s="112"/>
      <c r="HYC369" s="112"/>
      <c r="HYG369" s="112"/>
      <c r="HYK369" s="112"/>
      <c r="HYO369" s="112"/>
      <c r="HYS369" s="112"/>
      <c r="HYW369" s="112"/>
      <c r="HZA369" s="112"/>
      <c r="HZE369" s="112"/>
      <c r="HZI369" s="112"/>
      <c r="HZM369" s="112"/>
      <c r="HZQ369" s="112"/>
      <c r="HZU369" s="112"/>
      <c r="HZY369" s="112"/>
      <c r="IAC369" s="112"/>
      <c r="IAG369" s="112"/>
      <c r="IAK369" s="112"/>
      <c r="IAO369" s="112"/>
      <c r="IAS369" s="112"/>
      <c r="IAW369" s="112"/>
      <c r="IBA369" s="112"/>
      <c r="IBE369" s="112"/>
      <c r="IBI369" s="112"/>
      <c r="IBM369" s="112"/>
      <c r="IBQ369" s="112"/>
      <c r="IBU369" s="112"/>
      <c r="IBY369" s="112"/>
      <c r="ICC369" s="112"/>
      <c r="ICG369" s="112"/>
      <c r="ICK369" s="112"/>
      <c r="ICO369" s="112"/>
      <c r="ICS369" s="112"/>
      <c r="ICW369" s="112"/>
      <c r="IDA369" s="112"/>
      <c r="IDE369" s="112"/>
      <c r="IDI369" s="112"/>
      <c r="IDM369" s="112"/>
      <c r="IDQ369" s="112"/>
      <c r="IDU369" s="112"/>
      <c r="IDY369" s="112"/>
      <c r="IEC369" s="112"/>
      <c r="IEG369" s="112"/>
      <c r="IEK369" s="112"/>
      <c r="IEO369" s="112"/>
      <c r="IES369" s="112"/>
      <c r="IEW369" s="112"/>
      <c r="IFA369" s="112"/>
      <c r="IFE369" s="112"/>
      <c r="IFI369" s="112"/>
      <c r="IFM369" s="112"/>
      <c r="IFQ369" s="112"/>
      <c r="IFU369" s="112"/>
      <c r="IFY369" s="112"/>
      <c r="IGC369" s="112"/>
      <c r="IGG369" s="112"/>
      <c r="IGK369" s="112"/>
      <c r="IGO369" s="112"/>
      <c r="IGS369" s="112"/>
      <c r="IGW369" s="112"/>
      <c r="IHA369" s="112"/>
      <c r="IHE369" s="112"/>
      <c r="IHI369" s="112"/>
      <c r="IHM369" s="112"/>
      <c r="IHQ369" s="112"/>
      <c r="IHU369" s="112"/>
      <c r="IHY369" s="112"/>
      <c r="IIC369" s="112"/>
      <c r="IIG369" s="112"/>
      <c r="IIK369" s="112"/>
      <c r="IIO369" s="112"/>
      <c r="IIS369" s="112"/>
      <c r="IIW369" s="112"/>
      <c r="IJA369" s="112"/>
      <c r="IJE369" s="112"/>
      <c r="IJI369" s="112"/>
      <c r="IJM369" s="112"/>
      <c r="IJQ369" s="112"/>
      <c r="IJU369" s="112"/>
      <c r="IJY369" s="112"/>
      <c r="IKC369" s="112"/>
      <c r="IKG369" s="112"/>
      <c r="IKK369" s="112"/>
      <c r="IKO369" s="112"/>
      <c r="IKS369" s="112"/>
      <c r="IKW369" s="112"/>
      <c r="ILA369" s="112"/>
      <c r="ILE369" s="112"/>
      <c r="ILI369" s="112"/>
      <c r="ILM369" s="112"/>
      <c r="ILQ369" s="112"/>
      <c r="ILU369" s="112"/>
      <c r="ILY369" s="112"/>
      <c r="IMC369" s="112"/>
      <c r="IMG369" s="112"/>
      <c r="IMK369" s="112"/>
      <c r="IMO369" s="112"/>
      <c r="IMS369" s="112"/>
      <c r="IMW369" s="112"/>
      <c r="INA369" s="112"/>
      <c r="INE369" s="112"/>
      <c r="INI369" s="112"/>
      <c r="INM369" s="112"/>
      <c r="INQ369" s="112"/>
      <c r="INU369" s="112"/>
      <c r="INY369" s="112"/>
      <c r="IOC369" s="112"/>
      <c r="IOG369" s="112"/>
      <c r="IOK369" s="112"/>
      <c r="IOO369" s="112"/>
      <c r="IOS369" s="112"/>
      <c r="IOW369" s="112"/>
      <c r="IPA369" s="112"/>
      <c r="IPE369" s="112"/>
      <c r="IPI369" s="112"/>
      <c r="IPM369" s="112"/>
      <c r="IPQ369" s="112"/>
      <c r="IPU369" s="112"/>
      <c r="IPY369" s="112"/>
      <c r="IQC369" s="112"/>
      <c r="IQG369" s="112"/>
      <c r="IQK369" s="112"/>
      <c r="IQO369" s="112"/>
      <c r="IQS369" s="112"/>
      <c r="IQW369" s="112"/>
      <c r="IRA369" s="112"/>
      <c r="IRE369" s="112"/>
      <c r="IRI369" s="112"/>
      <c r="IRM369" s="112"/>
      <c r="IRQ369" s="112"/>
      <c r="IRU369" s="112"/>
      <c r="IRY369" s="112"/>
      <c r="ISC369" s="112"/>
      <c r="ISG369" s="112"/>
      <c r="ISK369" s="112"/>
      <c r="ISO369" s="112"/>
      <c r="ISS369" s="112"/>
      <c r="ISW369" s="112"/>
      <c r="ITA369" s="112"/>
      <c r="ITE369" s="112"/>
      <c r="ITI369" s="112"/>
      <c r="ITM369" s="112"/>
      <c r="ITQ369" s="112"/>
      <c r="ITU369" s="112"/>
      <c r="ITY369" s="112"/>
      <c r="IUC369" s="112"/>
      <c r="IUG369" s="112"/>
      <c r="IUK369" s="112"/>
      <c r="IUO369" s="112"/>
      <c r="IUS369" s="112"/>
      <c r="IUW369" s="112"/>
      <c r="IVA369" s="112"/>
      <c r="IVE369" s="112"/>
      <c r="IVI369" s="112"/>
      <c r="IVM369" s="112"/>
      <c r="IVQ369" s="112"/>
      <c r="IVU369" s="112"/>
      <c r="IVY369" s="112"/>
      <c r="IWC369" s="112"/>
      <c r="IWG369" s="112"/>
      <c r="IWK369" s="112"/>
      <c r="IWO369" s="112"/>
      <c r="IWS369" s="112"/>
      <c r="IWW369" s="112"/>
      <c r="IXA369" s="112"/>
      <c r="IXE369" s="112"/>
      <c r="IXI369" s="112"/>
      <c r="IXM369" s="112"/>
      <c r="IXQ369" s="112"/>
      <c r="IXU369" s="112"/>
      <c r="IXY369" s="112"/>
      <c r="IYC369" s="112"/>
      <c r="IYG369" s="112"/>
      <c r="IYK369" s="112"/>
      <c r="IYO369" s="112"/>
      <c r="IYS369" s="112"/>
      <c r="IYW369" s="112"/>
      <c r="IZA369" s="112"/>
      <c r="IZE369" s="112"/>
      <c r="IZI369" s="112"/>
      <c r="IZM369" s="112"/>
      <c r="IZQ369" s="112"/>
      <c r="IZU369" s="112"/>
      <c r="IZY369" s="112"/>
      <c r="JAC369" s="112"/>
      <c r="JAG369" s="112"/>
      <c r="JAK369" s="112"/>
      <c r="JAO369" s="112"/>
      <c r="JAS369" s="112"/>
      <c r="JAW369" s="112"/>
      <c r="JBA369" s="112"/>
      <c r="JBE369" s="112"/>
      <c r="JBI369" s="112"/>
      <c r="JBM369" s="112"/>
      <c r="JBQ369" s="112"/>
      <c r="JBU369" s="112"/>
      <c r="JBY369" s="112"/>
      <c r="JCC369" s="112"/>
      <c r="JCG369" s="112"/>
      <c r="JCK369" s="112"/>
      <c r="JCO369" s="112"/>
      <c r="JCS369" s="112"/>
      <c r="JCW369" s="112"/>
      <c r="JDA369" s="112"/>
      <c r="JDE369" s="112"/>
      <c r="JDI369" s="112"/>
      <c r="JDM369" s="112"/>
      <c r="JDQ369" s="112"/>
      <c r="JDU369" s="112"/>
      <c r="JDY369" s="112"/>
      <c r="JEC369" s="112"/>
      <c r="JEG369" s="112"/>
      <c r="JEK369" s="112"/>
      <c r="JEO369" s="112"/>
      <c r="JES369" s="112"/>
      <c r="JEW369" s="112"/>
      <c r="JFA369" s="112"/>
      <c r="JFE369" s="112"/>
      <c r="JFI369" s="112"/>
      <c r="JFM369" s="112"/>
      <c r="JFQ369" s="112"/>
      <c r="JFU369" s="112"/>
      <c r="JFY369" s="112"/>
      <c r="JGC369" s="112"/>
      <c r="JGG369" s="112"/>
      <c r="JGK369" s="112"/>
      <c r="JGO369" s="112"/>
      <c r="JGS369" s="112"/>
      <c r="JGW369" s="112"/>
      <c r="JHA369" s="112"/>
      <c r="JHE369" s="112"/>
      <c r="JHI369" s="112"/>
      <c r="JHM369" s="112"/>
      <c r="JHQ369" s="112"/>
      <c r="JHU369" s="112"/>
      <c r="JHY369" s="112"/>
      <c r="JIC369" s="112"/>
      <c r="JIG369" s="112"/>
      <c r="JIK369" s="112"/>
      <c r="JIO369" s="112"/>
      <c r="JIS369" s="112"/>
      <c r="JIW369" s="112"/>
      <c r="JJA369" s="112"/>
      <c r="JJE369" s="112"/>
      <c r="JJI369" s="112"/>
      <c r="JJM369" s="112"/>
      <c r="JJQ369" s="112"/>
      <c r="JJU369" s="112"/>
      <c r="JJY369" s="112"/>
      <c r="JKC369" s="112"/>
      <c r="JKG369" s="112"/>
      <c r="JKK369" s="112"/>
      <c r="JKO369" s="112"/>
      <c r="JKS369" s="112"/>
      <c r="JKW369" s="112"/>
      <c r="JLA369" s="112"/>
      <c r="JLE369" s="112"/>
      <c r="JLI369" s="112"/>
      <c r="JLM369" s="112"/>
      <c r="JLQ369" s="112"/>
      <c r="JLU369" s="112"/>
      <c r="JLY369" s="112"/>
      <c r="JMC369" s="112"/>
      <c r="JMG369" s="112"/>
      <c r="JMK369" s="112"/>
      <c r="JMO369" s="112"/>
      <c r="JMS369" s="112"/>
      <c r="JMW369" s="112"/>
      <c r="JNA369" s="112"/>
      <c r="JNE369" s="112"/>
      <c r="JNI369" s="112"/>
      <c r="JNM369" s="112"/>
      <c r="JNQ369" s="112"/>
      <c r="JNU369" s="112"/>
      <c r="JNY369" s="112"/>
      <c r="JOC369" s="112"/>
      <c r="JOG369" s="112"/>
      <c r="JOK369" s="112"/>
      <c r="JOO369" s="112"/>
      <c r="JOS369" s="112"/>
      <c r="JOW369" s="112"/>
      <c r="JPA369" s="112"/>
      <c r="JPE369" s="112"/>
      <c r="JPI369" s="112"/>
      <c r="JPM369" s="112"/>
      <c r="JPQ369" s="112"/>
      <c r="JPU369" s="112"/>
      <c r="JPY369" s="112"/>
      <c r="JQC369" s="112"/>
      <c r="JQG369" s="112"/>
      <c r="JQK369" s="112"/>
      <c r="JQO369" s="112"/>
      <c r="JQS369" s="112"/>
      <c r="JQW369" s="112"/>
      <c r="JRA369" s="112"/>
      <c r="JRE369" s="112"/>
      <c r="JRI369" s="112"/>
      <c r="JRM369" s="112"/>
      <c r="JRQ369" s="112"/>
      <c r="JRU369" s="112"/>
      <c r="JRY369" s="112"/>
      <c r="JSC369" s="112"/>
      <c r="JSG369" s="112"/>
      <c r="JSK369" s="112"/>
      <c r="JSO369" s="112"/>
      <c r="JSS369" s="112"/>
      <c r="JSW369" s="112"/>
      <c r="JTA369" s="112"/>
      <c r="JTE369" s="112"/>
      <c r="JTI369" s="112"/>
      <c r="JTM369" s="112"/>
      <c r="JTQ369" s="112"/>
      <c r="JTU369" s="112"/>
      <c r="JTY369" s="112"/>
      <c r="JUC369" s="112"/>
      <c r="JUG369" s="112"/>
      <c r="JUK369" s="112"/>
      <c r="JUO369" s="112"/>
      <c r="JUS369" s="112"/>
      <c r="JUW369" s="112"/>
      <c r="JVA369" s="112"/>
      <c r="JVE369" s="112"/>
      <c r="JVI369" s="112"/>
      <c r="JVM369" s="112"/>
      <c r="JVQ369" s="112"/>
      <c r="JVU369" s="112"/>
      <c r="JVY369" s="112"/>
      <c r="JWC369" s="112"/>
      <c r="JWG369" s="112"/>
      <c r="JWK369" s="112"/>
      <c r="JWO369" s="112"/>
      <c r="JWS369" s="112"/>
      <c r="JWW369" s="112"/>
      <c r="JXA369" s="112"/>
      <c r="JXE369" s="112"/>
      <c r="JXI369" s="112"/>
      <c r="JXM369" s="112"/>
      <c r="JXQ369" s="112"/>
      <c r="JXU369" s="112"/>
      <c r="JXY369" s="112"/>
      <c r="JYC369" s="112"/>
      <c r="JYG369" s="112"/>
      <c r="JYK369" s="112"/>
      <c r="JYO369" s="112"/>
      <c r="JYS369" s="112"/>
      <c r="JYW369" s="112"/>
      <c r="JZA369" s="112"/>
      <c r="JZE369" s="112"/>
      <c r="JZI369" s="112"/>
      <c r="JZM369" s="112"/>
      <c r="JZQ369" s="112"/>
      <c r="JZU369" s="112"/>
      <c r="JZY369" s="112"/>
      <c r="KAC369" s="112"/>
      <c r="KAG369" s="112"/>
      <c r="KAK369" s="112"/>
      <c r="KAO369" s="112"/>
      <c r="KAS369" s="112"/>
      <c r="KAW369" s="112"/>
      <c r="KBA369" s="112"/>
      <c r="KBE369" s="112"/>
      <c r="KBI369" s="112"/>
      <c r="KBM369" s="112"/>
      <c r="KBQ369" s="112"/>
      <c r="KBU369" s="112"/>
      <c r="KBY369" s="112"/>
      <c r="KCC369" s="112"/>
      <c r="KCG369" s="112"/>
      <c r="KCK369" s="112"/>
      <c r="KCO369" s="112"/>
      <c r="KCS369" s="112"/>
      <c r="KCW369" s="112"/>
      <c r="KDA369" s="112"/>
      <c r="KDE369" s="112"/>
      <c r="KDI369" s="112"/>
      <c r="KDM369" s="112"/>
      <c r="KDQ369" s="112"/>
      <c r="KDU369" s="112"/>
      <c r="KDY369" s="112"/>
      <c r="KEC369" s="112"/>
      <c r="KEG369" s="112"/>
      <c r="KEK369" s="112"/>
      <c r="KEO369" s="112"/>
      <c r="KES369" s="112"/>
      <c r="KEW369" s="112"/>
      <c r="KFA369" s="112"/>
      <c r="KFE369" s="112"/>
      <c r="KFI369" s="112"/>
      <c r="KFM369" s="112"/>
      <c r="KFQ369" s="112"/>
      <c r="KFU369" s="112"/>
      <c r="KFY369" s="112"/>
      <c r="KGC369" s="112"/>
      <c r="KGG369" s="112"/>
      <c r="KGK369" s="112"/>
      <c r="KGO369" s="112"/>
      <c r="KGS369" s="112"/>
      <c r="KGW369" s="112"/>
      <c r="KHA369" s="112"/>
      <c r="KHE369" s="112"/>
      <c r="KHI369" s="112"/>
      <c r="KHM369" s="112"/>
      <c r="KHQ369" s="112"/>
      <c r="KHU369" s="112"/>
      <c r="KHY369" s="112"/>
      <c r="KIC369" s="112"/>
      <c r="KIG369" s="112"/>
      <c r="KIK369" s="112"/>
      <c r="KIO369" s="112"/>
      <c r="KIS369" s="112"/>
      <c r="KIW369" s="112"/>
      <c r="KJA369" s="112"/>
      <c r="KJE369" s="112"/>
      <c r="KJI369" s="112"/>
      <c r="KJM369" s="112"/>
      <c r="KJQ369" s="112"/>
      <c r="KJU369" s="112"/>
      <c r="KJY369" s="112"/>
      <c r="KKC369" s="112"/>
      <c r="KKG369" s="112"/>
      <c r="KKK369" s="112"/>
      <c r="KKO369" s="112"/>
      <c r="KKS369" s="112"/>
      <c r="KKW369" s="112"/>
      <c r="KLA369" s="112"/>
      <c r="KLE369" s="112"/>
      <c r="KLI369" s="112"/>
      <c r="KLM369" s="112"/>
      <c r="KLQ369" s="112"/>
      <c r="KLU369" s="112"/>
      <c r="KLY369" s="112"/>
      <c r="KMC369" s="112"/>
      <c r="KMG369" s="112"/>
      <c r="KMK369" s="112"/>
      <c r="KMO369" s="112"/>
      <c r="KMS369" s="112"/>
      <c r="KMW369" s="112"/>
      <c r="KNA369" s="112"/>
      <c r="KNE369" s="112"/>
      <c r="KNI369" s="112"/>
      <c r="KNM369" s="112"/>
      <c r="KNQ369" s="112"/>
      <c r="KNU369" s="112"/>
      <c r="KNY369" s="112"/>
      <c r="KOC369" s="112"/>
      <c r="KOG369" s="112"/>
      <c r="KOK369" s="112"/>
      <c r="KOO369" s="112"/>
      <c r="KOS369" s="112"/>
      <c r="KOW369" s="112"/>
      <c r="KPA369" s="112"/>
      <c r="KPE369" s="112"/>
      <c r="KPI369" s="112"/>
      <c r="KPM369" s="112"/>
      <c r="KPQ369" s="112"/>
      <c r="KPU369" s="112"/>
      <c r="KPY369" s="112"/>
      <c r="KQC369" s="112"/>
      <c r="KQG369" s="112"/>
      <c r="KQK369" s="112"/>
      <c r="KQO369" s="112"/>
      <c r="KQS369" s="112"/>
      <c r="KQW369" s="112"/>
      <c r="KRA369" s="112"/>
      <c r="KRE369" s="112"/>
      <c r="KRI369" s="112"/>
      <c r="KRM369" s="112"/>
      <c r="KRQ369" s="112"/>
      <c r="KRU369" s="112"/>
      <c r="KRY369" s="112"/>
      <c r="KSC369" s="112"/>
      <c r="KSG369" s="112"/>
      <c r="KSK369" s="112"/>
      <c r="KSO369" s="112"/>
      <c r="KSS369" s="112"/>
      <c r="KSW369" s="112"/>
      <c r="KTA369" s="112"/>
      <c r="KTE369" s="112"/>
      <c r="KTI369" s="112"/>
      <c r="KTM369" s="112"/>
      <c r="KTQ369" s="112"/>
      <c r="KTU369" s="112"/>
      <c r="KTY369" s="112"/>
      <c r="KUC369" s="112"/>
      <c r="KUG369" s="112"/>
      <c r="KUK369" s="112"/>
      <c r="KUO369" s="112"/>
      <c r="KUS369" s="112"/>
      <c r="KUW369" s="112"/>
      <c r="KVA369" s="112"/>
      <c r="KVE369" s="112"/>
      <c r="KVI369" s="112"/>
      <c r="KVM369" s="112"/>
      <c r="KVQ369" s="112"/>
      <c r="KVU369" s="112"/>
      <c r="KVY369" s="112"/>
      <c r="KWC369" s="112"/>
      <c r="KWG369" s="112"/>
      <c r="KWK369" s="112"/>
      <c r="KWO369" s="112"/>
      <c r="KWS369" s="112"/>
      <c r="KWW369" s="112"/>
      <c r="KXA369" s="112"/>
      <c r="KXE369" s="112"/>
      <c r="KXI369" s="112"/>
      <c r="KXM369" s="112"/>
      <c r="KXQ369" s="112"/>
      <c r="KXU369" s="112"/>
      <c r="KXY369" s="112"/>
      <c r="KYC369" s="112"/>
      <c r="KYG369" s="112"/>
      <c r="KYK369" s="112"/>
      <c r="KYO369" s="112"/>
      <c r="KYS369" s="112"/>
      <c r="KYW369" s="112"/>
      <c r="KZA369" s="112"/>
      <c r="KZE369" s="112"/>
      <c r="KZI369" s="112"/>
      <c r="KZM369" s="112"/>
      <c r="KZQ369" s="112"/>
      <c r="KZU369" s="112"/>
      <c r="KZY369" s="112"/>
      <c r="LAC369" s="112"/>
      <c r="LAG369" s="112"/>
      <c r="LAK369" s="112"/>
      <c r="LAO369" s="112"/>
      <c r="LAS369" s="112"/>
      <c r="LAW369" s="112"/>
      <c r="LBA369" s="112"/>
      <c r="LBE369" s="112"/>
      <c r="LBI369" s="112"/>
      <c r="LBM369" s="112"/>
      <c r="LBQ369" s="112"/>
      <c r="LBU369" s="112"/>
      <c r="LBY369" s="112"/>
      <c r="LCC369" s="112"/>
      <c r="LCG369" s="112"/>
      <c r="LCK369" s="112"/>
      <c r="LCO369" s="112"/>
      <c r="LCS369" s="112"/>
      <c r="LCW369" s="112"/>
      <c r="LDA369" s="112"/>
      <c r="LDE369" s="112"/>
      <c r="LDI369" s="112"/>
      <c r="LDM369" s="112"/>
      <c r="LDQ369" s="112"/>
      <c r="LDU369" s="112"/>
      <c r="LDY369" s="112"/>
      <c r="LEC369" s="112"/>
      <c r="LEG369" s="112"/>
      <c r="LEK369" s="112"/>
      <c r="LEO369" s="112"/>
      <c r="LES369" s="112"/>
      <c r="LEW369" s="112"/>
      <c r="LFA369" s="112"/>
      <c r="LFE369" s="112"/>
      <c r="LFI369" s="112"/>
      <c r="LFM369" s="112"/>
      <c r="LFQ369" s="112"/>
      <c r="LFU369" s="112"/>
      <c r="LFY369" s="112"/>
      <c r="LGC369" s="112"/>
      <c r="LGG369" s="112"/>
      <c r="LGK369" s="112"/>
      <c r="LGO369" s="112"/>
      <c r="LGS369" s="112"/>
      <c r="LGW369" s="112"/>
      <c r="LHA369" s="112"/>
      <c r="LHE369" s="112"/>
      <c r="LHI369" s="112"/>
      <c r="LHM369" s="112"/>
      <c r="LHQ369" s="112"/>
      <c r="LHU369" s="112"/>
      <c r="LHY369" s="112"/>
      <c r="LIC369" s="112"/>
      <c r="LIG369" s="112"/>
      <c r="LIK369" s="112"/>
      <c r="LIO369" s="112"/>
      <c r="LIS369" s="112"/>
      <c r="LIW369" s="112"/>
      <c r="LJA369" s="112"/>
      <c r="LJE369" s="112"/>
      <c r="LJI369" s="112"/>
      <c r="LJM369" s="112"/>
      <c r="LJQ369" s="112"/>
      <c r="LJU369" s="112"/>
      <c r="LJY369" s="112"/>
      <c r="LKC369" s="112"/>
      <c r="LKG369" s="112"/>
      <c r="LKK369" s="112"/>
      <c r="LKO369" s="112"/>
      <c r="LKS369" s="112"/>
      <c r="LKW369" s="112"/>
      <c r="LLA369" s="112"/>
      <c r="LLE369" s="112"/>
      <c r="LLI369" s="112"/>
      <c r="LLM369" s="112"/>
      <c r="LLQ369" s="112"/>
      <c r="LLU369" s="112"/>
      <c r="LLY369" s="112"/>
      <c r="LMC369" s="112"/>
      <c r="LMG369" s="112"/>
      <c r="LMK369" s="112"/>
      <c r="LMO369" s="112"/>
      <c r="LMS369" s="112"/>
      <c r="LMW369" s="112"/>
      <c r="LNA369" s="112"/>
      <c r="LNE369" s="112"/>
      <c r="LNI369" s="112"/>
      <c r="LNM369" s="112"/>
      <c r="LNQ369" s="112"/>
      <c r="LNU369" s="112"/>
      <c r="LNY369" s="112"/>
      <c r="LOC369" s="112"/>
      <c r="LOG369" s="112"/>
      <c r="LOK369" s="112"/>
      <c r="LOO369" s="112"/>
      <c r="LOS369" s="112"/>
      <c r="LOW369" s="112"/>
      <c r="LPA369" s="112"/>
      <c r="LPE369" s="112"/>
      <c r="LPI369" s="112"/>
      <c r="LPM369" s="112"/>
      <c r="LPQ369" s="112"/>
      <c r="LPU369" s="112"/>
      <c r="LPY369" s="112"/>
      <c r="LQC369" s="112"/>
      <c r="LQG369" s="112"/>
      <c r="LQK369" s="112"/>
      <c r="LQO369" s="112"/>
      <c r="LQS369" s="112"/>
      <c r="LQW369" s="112"/>
      <c r="LRA369" s="112"/>
      <c r="LRE369" s="112"/>
      <c r="LRI369" s="112"/>
      <c r="LRM369" s="112"/>
      <c r="LRQ369" s="112"/>
      <c r="LRU369" s="112"/>
      <c r="LRY369" s="112"/>
      <c r="LSC369" s="112"/>
      <c r="LSG369" s="112"/>
      <c r="LSK369" s="112"/>
      <c r="LSO369" s="112"/>
      <c r="LSS369" s="112"/>
      <c r="LSW369" s="112"/>
      <c r="LTA369" s="112"/>
      <c r="LTE369" s="112"/>
      <c r="LTI369" s="112"/>
      <c r="LTM369" s="112"/>
      <c r="LTQ369" s="112"/>
      <c r="LTU369" s="112"/>
      <c r="LTY369" s="112"/>
      <c r="LUC369" s="112"/>
      <c r="LUG369" s="112"/>
      <c r="LUK369" s="112"/>
      <c r="LUO369" s="112"/>
      <c r="LUS369" s="112"/>
      <c r="LUW369" s="112"/>
      <c r="LVA369" s="112"/>
      <c r="LVE369" s="112"/>
      <c r="LVI369" s="112"/>
      <c r="LVM369" s="112"/>
      <c r="LVQ369" s="112"/>
      <c r="LVU369" s="112"/>
      <c r="LVY369" s="112"/>
      <c r="LWC369" s="112"/>
      <c r="LWG369" s="112"/>
      <c r="LWK369" s="112"/>
      <c r="LWO369" s="112"/>
      <c r="LWS369" s="112"/>
      <c r="LWW369" s="112"/>
      <c r="LXA369" s="112"/>
      <c r="LXE369" s="112"/>
      <c r="LXI369" s="112"/>
      <c r="LXM369" s="112"/>
      <c r="LXQ369" s="112"/>
      <c r="LXU369" s="112"/>
      <c r="LXY369" s="112"/>
      <c r="LYC369" s="112"/>
      <c r="LYG369" s="112"/>
      <c r="LYK369" s="112"/>
      <c r="LYO369" s="112"/>
      <c r="LYS369" s="112"/>
      <c r="LYW369" s="112"/>
      <c r="LZA369" s="112"/>
      <c r="LZE369" s="112"/>
      <c r="LZI369" s="112"/>
      <c r="LZM369" s="112"/>
      <c r="LZQ369" s="112"/>
      <c r="LZU369" s="112"/>
      <c r="LZY369" s="112"/>
      <c r="MAC369" s="112"/>
      <c r="MAG369" s="112"/>
      <c r="MAK369" s="112"/>
      <c r="MAO369" s="112"/>
      <c r="MAS369" s="112"/>
      <c r="MAW369" s="112"/>
      <c r="MBA369" s="112"/>
      <c r="MBE369" s="112"/>
      <c r="MBI369" s="112"/>
      <c r="MBM369" s="112"/>
      <c r="MBQ369" s="112"/>
      <c r="MBU369" s="112"/>
      <c r="MBY369" s="112"/>
      <c r="MCC369" s="112"/>
      <c r="MCG369" s="112"/>
      <c r="MCK369" s="112"/>
      <c r="MCO369" s="112"/>
      <c r="MCS369" s="112"/>
      <c r="MCW369" s="112"/>
      <c r="MDA369" s="112"/>
      <c r="MDE369" s="112"/>
      <c r="MDI369" s="112"/>
      <c r="MDM369" s="112"/>
      <c r="MDQ369" s="112"/>
      <c r="MDU369" s="112"/>
      <c r="MDY369" s="112"/>
      <c r="MEC369" s="112"/>
      <c r="MEG369" s="112"/>
      <c r="MEK369" s="112"/>
      <c r="MEO369" s="112"/>
      <c r="MES369" s="112"/>
      <c r="MEW369" s="112"/>
      <c r="MFA369" s="112"/>
      <c r="MFE369" s="112"/>
      <c r="MFI369" s="112"/>
      <c r="MFM369" s="112"/>
      <c r="MFQ369" s="112"/>
      <c r="MFU369" s="112"/>
      <c r="MFY369" s="112"/>
      <c r="MGC369" s="112"/>
      <c r="MGG369" s="112"/>
      <c r="MGK369" s="112"/>
      <c r="MGO369" s="112"/>
      <c r="MGS369" s="112"/>
      <c r="MGW369" s="112"/>
      <c r="MHA369" s="112"/>
      <c r="MHE369" s="112"/>
      <c r="MHI369" s="112"/>
      <c r="MHM369" s="112"/>
      <c r="MHQ369" s="112"/>
      <c r="MHU369" s="112"/>
      <c r="MHY369" s="112"/>
      <c r="MIC369" s="112"/>
      <c r="MIG369" s="112"/>
      <c r="MIK369" s="112"/>
      <c r="MIO369" s="112"/>
      <c r="MIS369" s="112"/>
      <c r="MIW369" s="112"/>
      <c r="MJA369" s="112"/>
      <c r="MJE369" s="112"/>
      <c r="MJI369" s="112"/>
      <c r="MJM369" s="112"/>
      <c r="MJQ369" s="112"/>
      <c r="MJU369" s="112"/>
      <c r="MJY369" s="112"/>
      <c r="MKC369" s="112"/>
      <c r="MKG369" s="112"/>
      <c r="MKK369" s="112"/>
      <c r="MKO369" s="112"/>
      <c r="MKS369" s="112"/>
      <c r="MKW369" s="112"/>
      <c r="MLA369" s="112"/>
      <c r="MLE369" s="112"/>
      <c r="MLI369" s="112"/>
      <c r="MLM369" s="112"/>
      <c r="MLQ369" s="112"/>
      <c r="MLU369" s="112"/>
      <c r="MLY369" s="112"/>
      <c r="MMC369" s="112"/>
      <c r="MMG369" s="112"/>
      <c r="MMK369" s="112"/>
      <c r="MMO369" s="112"/>
      <c r="MMS369" s="112"/>
      <c r="MMW369" s="112"/>
      <c r="MNA369" s="112"/>
      <c r="MNE369" s="112"/>
      <c r="MNI369" s="112"/>
      <c r="MNM369" s="112"/>
      <c r="MNQ369" s="112"/>
      <c r="MNU369" s="112"/>
      <c r="MNY369" s="112"/>
      <c r="MOC369" s="112"/>
      <c r="MOG369" s="112"/>
      <c r="MOK369" s="112"/>
      <c r="MOO369" s="112"/>
      <c r="MOS369" s="112"/>
      <c r="MOW369" s="112"/>
      <c r="MPA369" s="112"/>
      <c r="MPE369" s="112"/>
      <c r="MPI369" s="112"/>
      <c r="MPM369" s="112"/>
      <c r="MPQ369" s="112"/>
      <c r="MPU369" s="112"/>
      <c r="MPY369" s="112"/>
      <c r="MQC369" s="112"/>
      <c r="MQG369" s="112"/>
      <c r="MQK369" s="112"/>
      <c r="MQO369" s="112"/>
      <c r="MQS369" s="112"/>
      <c r="MQW369" s="112"/>
      <c r="MRA369" s="112"/>
      <c r="MRE369" s="112"/>
      <c r="MRI369" s="112"/>
      <c r="MRM369" s="112"/>
      <c r="MRQ369" s="112"/>
      <c r="MRU369" s="112"/>
      <c r="MRY369" s="112"/>
      <c r="MSC369" s="112"/>
      <c r="MSG369" s="112"/>
      <c r="MSK369" s="112"/>
      <c r="MSO369" s="112"/>
      <c r="MSS369" s="112"/>
      <c r="MSW369" s="112"/>
      <c r="MTA369" s="112"/>
      <c r="MTE369" s="112"/>
      <c r="MTI369" s="112"/>
      <c r="MTM369" s="112"/>
      <c r="MTQ369" s="112"/>
      <c r="MTU369" s="112"/>
      <c r="MTY369" s="112"/>
      <c r="MUC369" s="112"/>
      <c r="MUG369" s="112"/>
      <c r="MUK369" s="112"/>
      <c r="MUO369" s="112"/>
      <c r="MUS369" s="112"/>
      <c r="MUW369" s="112"/>
      <c r="MVA369" s="112"/>
      <c r="MVE369" s="112"/>
      <c r="MVI369" s="112"/>
      <c r="MVM369" s="112"/>
      <c r="MVQ369" s="112"/>
      <c r="MVU369" s="112"/>
      <c r="MVY369" s="112"/>
      <c r="MWC369" s="112"/>
      <c r="MWG369" s="112"/>
      <c r="MWK369" s="112"/>
      <c r="MWO369" s="112"/>
      <c r="MWS369" s="112"/>
      <c r="MWW369" s="112"/>
      <c r="MXA369" s="112"/>
      <c r="MXE369" s="112"/>
      <c r="MXI369" s="112"/>
      <c r="MXM369" s="112"/>
      <c r="MXQ369" s="112"/>
      <c r="MXU369" s="112"/>
      <c r="MXY369" s="112"/>
      <c r="MYC369" s="112"/>
      <c r="MYG369" s="112"/>
      <c r="MYK369" s="112"/>
      <c r="MYO369" s="112"/>
      <c r="MYS369" s="112"/>
      <c r="MYW369" s="112"/>
      <c r="MZA369" s="112"/>
      <c r="MZE369" s="112"/>
      <c r="MZI369" s="112"/>
      <c r="MZM369" s="112"/>
      <c r="MZQ369" s="112"/>
      <c r="MZU369" s="112"/>
      <c r="MZY369" s="112"/>
      <c r="NAC369" s="112"/>
      <c r="NAG369" s="112"/>
      <c r="NAK369" s="112"/>
      <c r="NAO369" s="112"/>
      <c r="NAS369" s="112"/>
      <c r="NAW369" s="112"/>
      <c r="NBA369" s="112"/>
      <c r="NBE369" s="112"/>
      <c r="NBI369" s="112"/>
      <c r="NBM369" s="112"/>
      <c r="NBQ369" s="112"/>
      <c r="NBU369" s="112"/>
      <c r="NBY369" s="112"/>
      <c r="NCC369" s="112"/>
      <c r="NCG369" s="112"/>
      <c r="NCK369" s="112"/>
      <c r="NCO369" s="112"/>
      <c r="NCS369" s="112"/>
      <c r="NCW369" s="112"/>
      <c r="NDA369" s="112"/>
      <c r="NDE369" s="112"/>
      <c r="NDI369" s="112"/>
      <c r="NDM369" s="112"/>
      <c r="NDQ369" s="112"/>
      <c r="NDU369" s="112"/>
      <c r="NDY369" s="112"/>
      <c r="NEC369" s="112"/>
      <c r="NEG369" s="112"/>
      <c r="NEK369" s="112"/>
      <c r="NEO369" s="112"/>
      <c r="NES369" s="112"/>
      <c r="NEW369" s="112"/>
      <c r="NFA369" s="112"/>
      <c r="NFE369" s="112"/>
      <c r="NFI369" s="112"/>
      <c r="NFM369" s="112"/>
      <c r="NFQ369" s="112"/>
      <c r="NFU369" s="112"/>
      <c r="NFY369" s="112"/>
      <c r="NGC369" s="112"/>
      <c r="NGG369" s="112"/>
      <c r="NGK369" s="112"/>
      <c r="NGO369" s="112"/>
      <c r="NGS369" s="112"/>
      <c r="NGW369" s="112"/>
      <c r="NHA369" s="112"/>
      <c r="NHE369" s="112"/>
      <c r="NHI369" s="112"/>
      <c r="NHM369" s="112"/>
      <c r="NHQ369" s="112"/>
      <c r="NHU369" s="112"/>
      <c r="NHY369" s="112"/>
      <c r="NIC369" s="112"/>
      <c r="NIG369" s="112"/>
      <c r="NIK369" s="112"/>
      <c r="NIO369" s="112"/>
      <c r="NIS369" s="112"/>
      <c r="NIW369" s="112"/>
      <c r="NJA369" s="112"/>
      <c r="NJE369" s="112"/>
      <c r="NJI369" s="112"/>
      <c r="NJM369" s="112"/>
      <c r="NJQ369" s="112"/>
      <c r="NJU369" s="112"/>
      <c r="NJY369" s="112"/>
      <c r="NKC369" s="112"/>
      <c r="NKG369" s="112"/>
      <c r="NKK369" s="112"/>
      <c r="NKO369" s="112"/>
      <c r="NKS369" s="112"/>
      <c r="NKW369" s="112"/>
      <c r="NLA369" s="112"/>
      <c r="NLE369" s="112"/>
      <c r="NLI369" s="112"/>
      <c r="NLM369" s="112"/>
      <c r="NLQ369" s="112"/>
      <c r="NLU369" s="112"/>
      <c r="NLY369" s="112"/>
      <c r="NMC369" s="112"/>
      <c r="NMG369" s="112"/>
      <c r="NMK369" s="112"/>
      <c r="NMO369" s="112"/>
      <c r="NMS369" s="112"/>
      <c r="NMW369" s="112"/>
      <c r="NNA369" s="112"/>
      <c r="NNE369" s="112"/>
      <c r="NNI369" s="112"/>
      <c r="NNM369" s="112"/>
      <c r="NNQ369" s="112"/>
      <c r="NNU369" s="112"/>
      <c r="NNY369" s="112"/>
      <c r="NOC369" s="112"/>
      <c r="NOG369" s="112"/>
      <c r="NOK369" s="112"/>
      <c r="NOO369" s="112"/>
      <c r="NOS369" s="112"/>
      <c r="NOW369" s="112"/>
      <c r="NPA369" s="112"/>
      <c r="NPE369" s="112"/>
      <c r="NPI369" s="112"/>
      <c r="NPM369" s="112"/>
      <c r="NPQ369" s="112"/>
      <c r="NPU369" s="112"/>
      <c r="NPY369" s="112"/>
      <c r="NQC369" s="112"/>
      <c r="NQG369" s="112"/>
      <c r="NQK369" s="112"/>
      <c r="NQO369" s="112"/>
      <c r="NQS369" s="112"/>
      <c r="NQW369" s="112"/>
      <c r="NRA369" s="112"/>
      <c r="NRE369" s="112"/>
      <c r="NRI369" s="112"/>
      <c r="NRM369" s="112"/>
      <c r="NRQ369" s="112"/>
      <c r="NRU369" s="112"/>
      <c r="NRY369" s="112"/>
      <c r="NSC369" s="112"/>
      <c r="NSG369" s="112"/>
      <c r="NSK369" s="112"/>
      <c r="NSO369" s="112"/>
      <c r="NSS369" s="112"/>
      <c r="NSW369" s="112"/>
      <c r="NTA369" s="112"/>
      <c r="NTE369" s="112"/>
      <c r="NTI369" s="112"/>
      <c r="NTM369" s="112"/>
      <c r="NTQ369" s="112"/>
      <c r="NTU369" s="112"/>
      <c r="NTY369" s="112"/>
      <c r="NUC369" s="112"/>
      <c r="NUG369" s="112"/>
      <c r="NUK369" s="112"/>
      <c r="NUO369" s="112"/>
      <c r="NUS369" s="112"/>
      <c r="NUW369" s="112"/>
      <c r="NVA369" s="112"/>
      <c r="NVE369" s="112"/>
      <c r="NVI369" s="112"/>
      <c r="NVM369" s="112"/>
      <c r="NVQ369" s="112"/>
      <c r="NVU369" s="112"/>
      <c r="NVY369" s="112"/>
      <c r="NWC369" s="112"/>
      <c r="NWG369" s="112"/>
      <c r="NWK369" s="112"/>
      <c r="NWO369" s="112"/>
      <c r="NWS369" s="112"/>
      <c r="NWW369" s="112"/>
      <c r="NXA369" s="112"/>
      <c r="NXE369" s="112"/>
      <c r="NXI369" s="112"/>
      <c r="NXM369" s="112"/>
      <c r="NXQ369" s="112"/>
      <c r="NXU369" s="112"/>
      <c r="NXY369" s="112"/>
      <c r="NYC369" s="112"/>
      <c r="NYG369" s="112"/>
      <c r="NYK369" s="112"/>
      <c r="NYO369" s="112"/>
      <c r="NYS369" s="112"/>
      <c r="NYW369" s="112"/>
      <c r="NZA369" s="112"/>
      <c r="NZE369" s="112"/>
      <c r="NZI369" s="112"/>
      <c r="NZM369" s="112"/>
      <c r="NZQ369" s="112"/>
      <c r="NZU369" s="112"/>
      <c r="NZY369" s="112"/>
      <c r="OAC369" s="112"/>
      <c r="OAG369" s="112"/>
      <c r="OAK369" s="112"/>
      <c r="OAO369" s="112"/>
      <c r="OAS369" s="112"/>
      <c r="OAW369" s="112"/>
      <c r="OBA369" s="112"/>
      <c r="OBE369" s="112"/>
      <c r="OBI369" s="112"/>
      <c r="OBM369" s="112"/>
      <c r="OBQ369" s="112"/>
      <c r="OBU369" s="112"/>
      <c r="OBY369" s="112"/>
      <c r="OCC369" s="112"/>
      <c r="OCG369" s="112"/>
      <c r="OCK369" s="112"/>
      <c r="OCO369" s="112"/>
      <c r="OCS369" s="112"/>
      <c r="OCW369" s="112"/>
      <c r="ODA369" s="112"/>
      <c r="ODE369" s="112"/>
      <c r="ODI369" s="112"/>
      <c r="ODM369" s="112"/>
      <c r="ODQ369" s="112"/>
      <c r="ODU369" s="112"/>
      <c r="ODY369" s="112"/>
      <c r="OEC369" s="112"/>
      <c r="OEG369" s="112"/>
      <c r="OEK369" s="112"/>
      <c r="OEO369" s="112"/>
      <c r="OES369" s="112"/>
      <c r="OEW369" s="112"/>
      <c r="OFA369" s="112"/>
      <c r="OFE369" s="112"/>
      <c r="OFI369" s="112"/>
      <c r="OFM369" s="112"/>
      <c r="OFQ369" s="112"/>
      <c r="OFU369" s="112"/>
      <c r="OFY369" s="112"/>
      <c r="OGC369" s="112"/>
      <c r="OGG369" s="112"/>
      <c r="OGK369" s="112"/>
      <c r="OGO369" s="112"/>
      <c r="OGS369" s="112"/>
      <c r="OGW369" s="112"/>
      <c r="OHA369" s="112"/>
      <c r="OHE369" s="112"/>
      <c r="OHI369" s="112"/>
      <c r="OHM369" s="112"/>
      <c r="OHQ369" s="112"/>
      <c r="OHU369" s="112"/>
      <c r="OHY369" s="112"/>
      <c r="OIC369" s="112"/>
      <c r="OIG369" s="112"/>
      <c r="OIK369" s="112"/>
      <c r="OIO369" s="112"/>
      <c r="OIS369" s="112"/>
      <c r="OIW369" s="112"/>
      <c r="OJA369" s="112"/>
      <c r="OJE369" s="112"/>
      <c r="OJI369" s="112"/>
      <c r="OJM369" s="112"/>
      <c r="OJQ369" s="112"/>
      <c r="OJU369" s="112"/>
      <c r="OJY369" s="112"/>
      <c r="OKC369" s="112"/>
      <c r="OKG369" s="112"/>
      <c r="OKK369" s="112"/>
      <c r="OKO369" s="112"/>
      <c r="OKS369" s="112"/>
      <c r="OKW369" s="112"/>
      <c r="OLA369" s="112"/>
      <c r="OLE369" s="112"/>
      <c r="OLI369" s="112"/>
      <c r="OLM369" s="112"/>
      <c r="OLQ369" s="112"/>
      <c r="OLU369" s="112"/>
      <c r="OLY369" s="112"/>
      <c r="OMC369" s="112"/>
      <c r="OMG369" s="112"/>
      <c r="OMK369" s="112"/>
      <c r="OMO369" s="112"/>
      <c r="OMS369" s="112"/>
      <c r="OMW369" s="112"/>
      <c r="ONA369" s="112"/>
      <c r="ONE369" s="112"/>
      <c r="ONI369" s="112"/>
      <c r="ONM369" s="112"/>
      <c r="ONQ369" s="112"/>
      <c r="ONU369" s="112"/>
      <c r="ONY369" s="112"/>
      <c r="OOC369" s="112"/>
      <c r="OOG369" s="112"/>
      <c r="OOK369" s="112"/>
      <c r="OOO369" s="112"/>
      <c r="OOS369" s="112"/>
      <c r="OOW369" s="112"/>
      <c r="OPA369" s="112"/>
      <c r="OPE369" s="112"/>
      <c r="OPI369" s="112"/>
      <c r="OPM369" s="112"/>
      <c r="OPQ369" s="112"/>
      <c r="OPU369" s="112"/>
      <c r="OPY369" s="112"/>
      <c r="OQC369" s="112"/>
      <c r="OQG369" s="112"/>
      <c r="OQK369" s="112"/>
      <c r="OQO369" s="112"/>
      <c r="OQS369" s="112"/>
      <c r="OQW369" s="112"/>
      <c r="ORA369" s="112"/>
      <c r="ORE369" s="112"/>
      <c r="ORI369" s="112"/>
      <c r="ORM369" s="112"/>
      <c r="ORQ369" s="112"/>
      <c r="ORU369" s="112"/>
      <c r="ORY369" s="112"/>
      <c r="OSC369" s="112"/>
      <c r="OSG369" s="112"/>
      <c r="OSK369" s="112"/>
      <c r="OSO369" s="112"/>
      <c r="OSS369" s="112"/>
      <c r="OSW369" s="112"/>
      <c r="OTA369" s="112"/>
      <c r="OTE369" s="112"/>
      <c r="OTI369" s="112"/>
      <c r="OTM369" s="112"/>
      <c r="OTQ369" s="112"/>
      <c r="OTU369" s="112"/>
      <c r="OTY369" s="112"/>
      <c r="OUC369" s="112"/>
      <c r="OUG369" s="112"/>
      <c r="OUK369" s="112"/>
      <c r="OUO369" s="112"/>
      <c r="OUS369" s="112"/>
      <c r="OUW369" s="112"/>
      <c r="OVA369" s="112"/>
      <c r="OVE369" s="112"/>
      <c r="OVI369" s="112"/>
      <c r="OVM369" s="112"/>
      <c r="OVQ369" s="112"/>
      <c r="OVU369" s="112"/>
      <c r="OVY369" s="112"/>
      <c r="OWC369" s="112"/>
      <c r="OWG369" s="112"/>
      <c r="OWK369" s="112"/>
      <c r="OWO369" s="112"/>
      <c r="OWS369" s="112"/>
      <c r="OWW369" s="112"/>
      <c r="OXA369" s="112"/>
      <c r="OXE369" s="112"/>
      <c r="OXI369" s="112"/>
      <c r="OXM369" s="112"/>
      <c r="OXQ369" s="112"/>
      <c r="OXU369" s="112"/>
      <c r="OXY369" s="112"/>
      <c r="OYC369" s="112"/>
      <c r="OYG369" s="112"/>
      <c r="OYK369" s="112"/>
      <c r="OYO369" s="112"/>
      <c r="OYS369" s="112"/>
      <c r="OYW369" s="112"/>
      <c r="OZA369" s="112"/>
      <c r="OZE369" s="112"/>
      <c r="OZI369" s="112"/>
      <c r="OZM369" s="112"/>
      <c r="OZQ369" s="112"/>
      <c r="OZU369" s="112"/>
      <c r="OZY369" s="112"/>
      <c r="PAC369" s="112"/>
      <c r="PAG369" s="112"/>
      <c r="PAK369" s="112"/>
      <c r="PAO369" s="112"/>
      <c r="PAS369" s="112"/>
      <c r="PAW369" s="112"/>
      <c r="PBA369" s="112"/>
      <c r="PBE369" s="112"/>
      <c r="PBI369" s="112"/>
      <c r="PBM369" s="112"/>
      <c r="PBQ369" s="112"/>
      <c r="PBU369" s="112"/>
      <c r="PBY369" s="112"/>
      <c r="PCC369" s="112"/>
      <c r="PCG369" s="112"/>
      <c r="PCK369" s="112"/>
      <c r="PCO369" s="112"/>
      <c r="PCS369" s="112"/>
      <c r="PCW369" s="112"/>
      <c r="PDA369" s="112"/>
      <c r="PDE369" s="112"/>
      <c r="PDI369" s="112"/>
      <c r="PDM369" s="112"/>
      <c r="PDQ369" s="112"/>
      <c r="PDU369" s="112"/>
      <c r="PDY369" s="112"/>
      <c r="PEC369" s="112"/>
      <c r="PEG369" s="112"/>
      <c r="PEK369" s="112"/>
      <c r="PEO369" s="112"/>
      <c r="PES369" s="112"/>
      <c r="PEW369" s="112"/>
      <c r="PFA369" s="112"/>
      <c r="PFE369" s="112"/>
      <c r="PFI369" s="112"/>
      <c r="PFM369" s="112"/>
      <c r="PFQ369" s="112"/>
      <c r="PFU369" s="112"/>
      <c r="PFY369" s="112"/>
      <c r="PGC369" s="112"/>
      <c r="PGG369" s="112"/>
      <c r="PGK369" s="112"/>
      <c r="PGO369" s="112"/>
      <c r="PGS369" s="112"/>
      <c r="PGW369" s="112"/>
      <c r="PHA369" s="112"/>
      <c r="PHE369" s="112"/>
      <c r="PHI369" s="112"/>
      <c r="PHM369" s="112"/>
      <c r="PHQ369" s="112"/>
      <c r="PHU369" s="112"/>
      <c r="PHY369" s="112"/>
      <c r="PIC369" s="112"/>
      <c r="PIG369" s="112"/>
      <c r="PIK369" s="112"/>
      <c r="PIO369" s="112"/>
      <c r="PIS369" s="112"/>
      <c r="PIW369" s="112"/>
      <c r="PJA369" s="112"/>
      <c r="PJE369" s="112"/>
      <c r="PJI369" s="112"/>
      <c r="PJM369" s="112"/>
      <c r="PJQ369" s="112"/>
      <c r="PJU369" s="112"/>
      <c r="PJY369" s="112"/>
      <c r="PKC369" s="112"/>
      <c r="PKG369" s="112"/>
      <c r="PKK369" s="112"/>
      <c r="PKO369" s="112"/>
      <c r="PKS369" s="112"/>
      <c r="PKW369" s="112"/>
      <c r="PLA369" s="112"/>
      <c r="PLE369" s="112"/>
      <c r="PLI369" s="112"/>
      <c r="PLM369" s="112"/>
      <c r="PLQ369" s="112"/>
      <c r="PLU369" s="112"/>
      <c r="PLY369" s="112"/>
      <c r="PMC369" s="112"/>
      <c r="PMG369" s="112"/>
      <c r="PMK369" s="112"/>
      <c r="PMO369" s="112"/>
      <c r="PMS369" s="112"/>
      <c r="PMW369" s="112"/>
      <c r="PNA369" s="112"/>
      <c r="PNE369" s="112"/>
      <c r="PNI369" s="112"/>
      <c r="PNM369" s="112"/>
      <c r="PNQ369" s="112"/>
      <c r="PNU369" s="112"/>
      <c r="PNY369" s="112"/>
      <c r="POC369" s="112"/>
      <c r="POG369" s="112"/>
      <c r="POK369" s="112"/>
      <c r="POO369" s="112"/>
      <c r="POS369" s="112"/>
      <c r="POW369" s="112"/>
      <c r="PPA369" s="112"/>
      <c r="PPE369" s="112"/>
      <c r="PPI369" s="112"/>
      <c r="PPM369" s="112"/>
      <c r="PPQ369" s="112"/>
      <c r="PPU369" s="112"/>
      <c r="PPY369" s="112"/>
      <c r="PQC369" s="112"/>
      <c r="PQG369" s="112"/>
      <c r="PQK369" s="112"/>
      <c r="PQO369" s="112"/>
      <c r="PQS369" s="112"/>
      <c r="PQW369" s="112"/>
      <c r="PRA369" s="112"/>
      <c r="PRE369" s="112"/>
      <c r="PRI369" s="112"/>
      <c r="PRM369" s="112"/>
      <c r="PRQ369" s="112"/>
      <c r="PRU369" s="112"/>
      <c r="PRY369" s="112"/>
      <c r="PSC369" s="112"/>
      <c r="PSG369" s="112"/>
      <c r="PSK369" s="112"/>
      <c r="PSO369" s="112"/>
      <c r="PSS369" s="112"/>
      <c r="PSW369" s="112"/>
      <c r="PTA369" s="112"/>
      <c r="PTE369" s="112"/>
      <c r="PTI369" s="112"/>
      <c r="PTM369" s="112"/>
      <c r="PTQ369" s="112"/>
      <c r="PTU369" s="112"/>
      <c r="PTY369" s="112"/>
      <c r="PUC369" s="112"/>
      <c r="PUG369" s="112"/>
      <c r="PUK369" s="112"/>
      <c r="PUO369" s="112"/>
      <c r="PUS369" s="112"/>
      <c r="PUW369" s="112"/>
      <c r="PVA369" s="112"/>
      <c r="PVE369" s="112"/>
      <c r="PVI369" s="112"/>
      <c r="PVM369" s="112"/>
      <c r="PVQ369" s="112"/>
      <c r="PVU369" s="112"/>
      <c r="PVY369" s="112"/>
      <c r="PWC369" s="112"/>
      <c r="PWG369" s="112"/>
      <c r="PWK369" s="112"/>
      <c r="PWO369" s="112"/>
      <c r="PWS369" s="112"/>
      <c r="PWW369" s="112"/>
      <c r="PXA369" s="112"/>
      <c r="PXE369" s="112"/>
      <c r="PXI369" s="112"/>
      <c r="PXM369" s="112"/>
      <c r="PXQ369" s="112"/>
      <c r="PXU369" s="112"/>
      <c r="PXY369" s="112"/>
      <c r="PYC369" s="112"/>
      <c r="PYG369" s="112"/>
      <c r="PYK369" s="112"/>
      <c r="PYO369" s="112"/>
      <c r="PYS369" s="112"/>
      <c r="PYW369" s="112"/>
      <c r="PZA369" s="112"/>
      <c r="PZE369" s="112"/>
      <c r="PZI369" s="112"/>
      <c r="PZM369" s="112"/>
      <c r="PZQ369" s="112"/>
      <c r="PZU369" s="112"/>
      <c r="PZY369" s="112"/>
      <c r="QAC369" s="112"/>
      <c r="QAG369" s="112"/>
      <c r="QAK369" s="112"/>
      <c r="QAO369" s="112"/>
      <c r="QAS369" s="112"/>
      <c r="QAW369" s="112"/>
      <c r="QBA369" s="112"/>
      <c r="QBE369" s="112"/>
      <c r="QBI369" s="112"/>
      <c r="QBM369" s="112"/>
      <c r="QBQ369" s="112"/>
      <c r="QBU369" s="112"/>
      <c r="QBY369" s="112"/>
      <c r="QCC369" s="112"/>
      <c r="QCG369" s="112"/>
      <c r="QCK369" s="112"/>
      <c r="QCO369" s="112"/>
      <c r="QCS369" s="112"/>
      <c r="QCW369" s="112"/>
      <c r="QDA369" s="112"/>
      <c r="QDE369" s="112"/>
      <c r="QDI369" s="112"/>
      <c r="QDM369" s="112"/>
      <c r="QDQ369" s="112"/>
      <c r="QDU369" s="112"/>
      <c r="QDY369" s="112"/>
      <c r="QEC369" s="112"/>
      <c r="QEG369" s="112"/>
      <c r="QEK369" s="112"/>
      <c r="QEO369" s="112"/>
      <c r="QES369" s="112"/>
      <c r="QEW369" s="112"/>
      <c r="QFA369" s="112"/>
      <c r="QFE369" s="112"/>
      <c r="QFI369" s="112"/>
      <c r="QFM369" s="112"/>
      <c r="QFQ369" s="112"/>
      <c r="QFU369" s="112"/>
      <c r="QFY369" s="112"/>
      <c r="QGC369" s="112"/>
      <c r="QGG369" s="112"/>
      <c r="QGK369" s="112"/>
      <c r="QGO369" s="112"/>
      <c r="QGS369" s="112"/>
      <c r="QGW369" s="112"/>
      <c r="QHA369" s="112"/>
      <c r="QHE369" s="112"/>
      <c r="QHI369" s="112"/>
      <c r="QHM369" s="112"/>
      <c r="QHQ369" s="112"/>
      <c r="QHU369" s="112"/>
      <c r="QHY369" s="112"/>
      <c r="QIC369" s="112"/>
      <c r="QIG369" s="112"/>
      <c r="QIK369" s="112"/>
      <c r="QIO369" s="112"/>
      <c r="QIS369" s="112"/>
      <c r="QIW369" s="112"/>
      <c r="QJA369" s="112"/>
      <c r="QJE369" s="112"/>
      <c r="QJI369" s="112"/>
      <c r="QJM369" s="112"/>
      <c r="QJQ369" s="112"/>
      <c r="QJU369" s="112"/>
      <c r="QJY369" s="112"/>
      <c r="QKC369" s="112"/>
      <c r="QKG369" s="112"/>
      <c r="QKK369" s="112"/>
      <c r="QKO369" s="112"/>
      <c r="QKS369" s="112"/>
      <c r="QKW369" s="112"/>
      <c r="QLA369" s="112"/>
      <c r="QLE369" s="112"/>
      <c r="QLI369" s="112"/>
      <c r="QLM369" s="112"/>
      <c r="QLQ369" s="112"/>
      <c r="QLU369" s="112"/>
      <c r="QLY369" s="112"/>
      <c r="QMC369" s="112"/>
      <c r="QMG369" s="112"/>
      <c r="QMK369" s="112"/>
      <c r="QMO369" s="112"/>
      <c r="QMS369" s="112"/>
      <c r="QMW369" s="112"/>
      <c r="QNA369" s="112"/>
      <c r="QNE369" s="112"/>
      <c r="QNI369" s="112"/>
      <c r="QNM369" s="112"/>
      <c r="QNQ369" s="112"/>
      <c r="QNU369" s="112"/>
      <c r="QNY369" s="112"/>
      <c r="QOC369" s="112"/>
      <c r="QOG369" s="112"/>
      <c r="QOK369" s="112"/>
      <c r="QOO369" s="112"/>
      <c r="QOS369" s="112"/>
      <c r="QOW369" s="112"/>
      <c r="QPA369" s="112"/>
      <c r="QPE369" s="112"/>
      <c r="QPI369" s="112"/>
      <c r="QPM369" s="112"/>
      <c r="QPQ369" s="112"/>
      <c r="QPU369" s="112"/>
      <c r="QPY369" s="112"/>
      <c r="QQC369" s="112"/>
      <c r="QQG369" s="112"/>
      <c r="QQK369" s="112"/>
      <c r="QQO369" s="112"/>
      <c r="QQS369" s="112"/>
      <c r="QQW369" s="112"/>
      <c r="QRA369" s="112"/>
      <c r="QRE369" s="112"/>
      <c r="QRI369" s="112"/>
      <c r="QRM369" s="112"/>
      <c r="QRQ369" s="112"/>
      <c r="QRU369" s="112"/>
      <c r="QRY369" s="112"/>
      <c r="QSC369" s="112"/>
      <c r="QSG369" s="112"/>
      <c r="QSK369" s="112"/>
      <c r="QSO369" s="112"/>
      <c r="QSS369" s="112"/>
      <c r="QSW369" s="112"/>
      <c r="QTA369" s="112"/>
      <c r="QTE369" s="112"/>
      <c r="QTI369" s="112"/>
      <c r="QTM369" s="112"/>
      <c r="QTQ369" s="112"/>
      <c r="QTU369" s="112"/>
      <c r="QTY369" s="112"/>
      <c r="QUC369" s="112"/>
      <c r="QUG369" s="112"/>
      <c r="QUK369" s="112"/>
      <c r="QUO369" s="112"/>
      <c r="QUS369" s="112"/>
      <c r="QUW369" s="112"/>
      <c r="QVA369" s="112"/>
      <c r="QVE369" s="112"/>
      <c r="QVI369" s="112"/>
      <c r="QVM369" s="112"/>
      <c r="QVQ369" s="112"/>
      <c r="QVU369" s="112"/>
      <c r="QVY369" s="112"/>
      <c r="QWC369" s="112"/>
      <c r="QWG369" s="112"/>
      <c r="QWK369" s="112"/>
      <c r="QWO369" s="112"/>
      <c r="QWS369" s="112"/>
      <c r="QWW369" s="112"/>
      <c r="QXA369" s="112"/>
      <c r="QXE369" s="112"/>
      <c r="QXI369" s="112"/>
      <c r="QXM369" s="112"/>
      <c r="QXQ369" s="112"/>
      <c r="QXU369" s="112"/>
      <c r="QXY369" s="112"/>
      <c r="QYC369" s="112"/>
      <c r="QYG369" s="112"/>
      <c r="QYK369" s="112"/>
      <c r="QYO369" s="112"/>
      <c r="QYS369" s="112"/>
      <c r="QYW369" s="112"/>
      <c r="QZA369" s="112"/>
      <c r="QZE369" s="112"/>
      <c r="QZI369" s="112"/>
      <c r="QZM369" s="112"/>
      <c r="QZQ369" s="112"/>
      <c r="QZU369" s="112"/>
      <c r="QZY369" s="112"/>
      <c r="RAC369" s="112"/>
      <c r="RAG369" s="112"/>
      <c r="RAK369" s="112"/>
      <c r="RAO369" s="112"/>
      <c r="RAS369" s="112"/>
      <c r="RAW369" s="112"/>
      <c r="RBA369" s="112"/>
      <c r="RBE369" s="112"/>
      <c r="RBI369" s="112"/>
      <c r="RBM369" s="112"/>
      <c r="RBQ369" s="112"/>
      <c r="RBU369" s="112"/>
      <c r="RBY369" s="112"/>
      <c r="RCC369" s="112"/>
      <c r="RCG369" s="112"/>
      <c r="RCK369" s="112"/>
      <c r="RCO369" s="112"/>
      <c r="RCS369" s="112"/>
      <c r="RCW369" s="112"/>
      <c r="RDA369" s="112"/>
      <c r="RDE369" s="112"/>
      <c r="RDI369" s="112"/>
      <c r="RDM369" s="112"/>
      <c r="RDQ369" s="112"/>
      <c r="RDU369" s="112"/>
      <c r="RDY369" s="112"/>
      <c r="REC369" s="112"/>
      <c r="REG369" s="112"/>
      <c r="REK369" s="112"/>
      <c r="REO369" s="112"/>
      <c r="RES369" s="112"/>
      <c r="REW369" s="112"/>
      <c r="RFA369" s="112"/>
      <c r="RFE369" s="112"/>
      <c r="RFI369" s="112"/>
      <c r="RFM369" s="112"/>
      <c r="RFQ369" s="112"/>
      <c r="RFU369" s="112"/>
      <c r="RFY369" s="112"/>
      <c r="RGC369" s="112"/>
      <c r="RGG369" s="112"/>
      <c r="RGK369" s="112"/>
      <c r="RGO369" s="112"/>
      <c r="RGS369" s="112"/>
      <c r="RGW369" s="112"/>
      <c r="RHA369" s="112"/>
      <c r="RHE369" s="112"/>
      <c r="RHI369" s="112"/>
      <c r="RHM369" s="112"/>
      <c r="RHQ369" s="112"/>
      <c r="RHU369" s="112"/>
      <c r="RHY369" s="112"/>
      <c r="RIC369" s="112"/>
      <c r="RIG369" s="112"/>
      <c r="RIK369" s="112"/>
      <c r="RIO369" s="112"/>
      <c r="RIS369" s="112"/>
      <c r="RIW369" s="112"/>
      <c r="RJA369" s="112"/>
      <c r="RJE369" s="112"/>
      <c r="RJI369" s="112"/>
      <c r="RJM369" s="112"/>
      <c r="RJQ369" s="112"/>
      <c r="RJU369" s="112"/>
      <c r="RJY369" s="112"/>
      <c r="RKC369" s="112"/>
      <c r="RKG369" s="112"/>
      <c r="RKK369" s="112"/>
      <c r="RKO369" s="112"/>
      <c r="RKS369" s="112"/>
      <c r="RKW369" s="112"/>
      <c r="RLA369" s="112"/>
      <c r="RLE369" s="112"/>
      <c r="RLI369" s="112"/>
      <c r="RLM369" s="112"/>
      <c r="RLQ369" s="112"/>
      <c r="RLU369" s="112"/>
      <c r="RLY369" s="112"/>
      <c r="RMC369" s="112"/>
      <c r="RMG369" s="112"/>
      <c r="RMK369" s="112"/>
      <c r="RMO369" s="112"/>
      <c r="RMS369" s="112"/>
      <c r="RMW369" s="112"/>
      <c r="RNA369" s="112"/>
      <c r="RNE369" s="112"/>
      <c r="RNI369" s="112"/>
      <c r="RNM369" s="112"/>
      <c r="RNQ369" s="112"/>
      <c r="RNU369" s="112"/>
      <c r="RNY369" s="112"/>
      <c r="ROC369" s="112"/>
      <c r="ROG369" s="112"/>
      <c r="ROK369" s="112"/>
      <c r="ROO369" s="112"/>
      <c r="ROS369" s="112"/>
      <c r="ROW369" s="112"/>
      <c r="RPA369" s="112"/>
      <c r="RPE369" s="112"/>
      <c r="RPI369" s="112"/>
      <c r="RPM369" s="112"/>
      <c r="RPQ369" s="112"/>
      <c r="RPU369" s="112"/>
      <c r="RPY369" s="112"/>
      <c r="RQC369" s="112"/>
      <c r="RQG369" s="112"/>
      <c r="RQK369" s="112"/>
      <c r="RQO369" s="112"/>
      <c r="RQS369" s="112"/>
      <c r="RQW369" s="112"/>
      <c r="RRA369" s="112"/>
      <c r="RRE369" s="112"/>
      <c r="RRI369" s="112"/>
      <c r="RRM369" s="112"/>
      <c r="RRQ369" s="112"/>
      <c r="RRU369" s="112"/>
      <c r="RRY369" s="112"/>
      <c r="RSC369" s="112"/>
      <c r="RSG369" s="112"/>
      <c r="RSK369" s="112"/>
      <c r="RSO369" s="112"/>
      <c r="RSS369" s="112"/>
      <c r="RSW369" s="112"/>
      <c r="RTA369" s="112"/>
      <c r="RTE369" s="112"/>
      <c r="RTI369" s="112"/>
      <c r="RTM369" s="112"/>
      <c r="RTQ369" s="112"/>
      <c r="RTU369" s="112"/>
      <c r="RTY369" s="112"/>
      <c r="RUC369" s="112"/>
      <c r="RUG369" s="112"/>
      <c r="RUK369" s="112"/>
      <c r="RUO369" s="112"/>
      <c r="RUS369" s="112"/>
      <c r="RUW369" s="112"/>
      <c r="RVA369" s="112"/>
      <c r="RVE369" s="112"/>
      <c r="RVI369" s="112"/>
      <c r="RVM369" s="112"/>
      <c r="RVQ369" s="112"/>
      <c r="RVU369" s="112"/>
      <c r="RVY369" s="112"/>
      <c r="RWC369" s="112"/>
      <c r="RWG369" s="112"/>
      <c r="RWK369" s="112"/>
      <c r="RWO369" s="112"/>
      <c r="RWS369" s="112"/>
      <c r="RWW369" s="112"/>
      <c r="RXA369" s="112"/>
      <c r="RXE369" s="112"/>
      <c r="RXI369" s="112"/>
      <c r="RXM369" s="112"/>
      <c r="RXQ369" s="112"/>
      <c r="RXU369" s="112"/>
      <c r="RXY369" s="112"/>
      <c r="RYC369" s="112"/>
      <c r="RYG369" s="112"/>
      <c r="RYK369" s="112"/>
      <c r="RYO369" s="112"/>
      <c r="RYS369" s="112"/>
      <c r="RYW369" s="112"/>
      <c r="RZA369" s="112"/>
      <c r="RZE369" s="112"/>
      <c r="RZI369" s="112"/>
      <c r="RZM369" s="112"/>
      <c r="RZQ369" s="112"/>
      <c r="RZU369" s="112"/>
      <c r="RZY369" s="112"/>
      <c r="SAC369" s="112"/>
      <c r="SAG369" s="112"/>
      <c r="SAK369" s="112"/>
      <c r="SAO369" s="112"/>
      <c r="SAS369" s="112"/>
      <c r="SAW369" s="112"/>
      <c r="SBA369" s="112"/>
      <c r="SBE369" s="112"/>
      <c r="SBI369" s="112"/>
      <c r="SBM369" s="112"/>
      <c r="SBQ369" s="112"/>
      <c r="SBU369" s="112"/>
      <c r="SBY369" s="112"/>
      <c r="SCC369" s="112"/>
      <c r="SCG369" s="112"/>
      <c r="SCK369" s="112"/>
      <c r="SCO369" s="112"/>
      <c r="SCS369" s="112"/>
      <c r="SCW369" s="112"/>
      <c r="SDA369" s="112"/>
      <c r="SDE369" s="112"/>
      <c r="SDI369" s="112"/>
      <c r="SDM369" s="112"/>
      <c r="SDQ369" s="112"/>
      <c r="SDU369" s="112"/>
      <c r="SDY369" s="112"/>
      <c r="SEC369" s="112"/>
      <c r="SEG369" s="112"/>
      <c r="SEK369" s="112"/>
      <c r="SEO369" s="112"/>
      <c r="SES369" s="112"/>
      <c r="SEW369" s="112"/>
      <c r="SFA369" s="112"/>
      <c r="SFE369" s="112"/>
      <c r="SFI369" s="112"/>
      <c r="SFM369" s="112"/>
      <c r="SFQ369" s="112"/>
      <c r="SFU369" s="112"/>
      <c r="SFY369" s="112"/>
      <c r="SGC369" s="112"/>
      <c r="SGG369" s="112"/>
      <c r="SGK369" s="112"/>
      <c r="SGO369" s="112"/>
      <c r="SGS369" s="112"/>
      <c r="SGW369" s="112"/>
      <c r="SHA369" s="112"/>
      <c r="SHE369" s="112"/>
      <c r="SHI369" s="112"/>
      <c r="SHM369" s="112"/>
      <c r="SHQ369" s="112"/>
      <c r="SHU369" s="112"/>
      <c r="SHY369" s="112"/>
      <c r="SIC369" s="112"/>
      <c r="SIG369" s="112"/>
      <c r="SIK369" s="112"/>
      <c r="SIO369" s="112"/>
      <c r="SIS369" s="112"/>
      <c r="SIW369" s="112"/>
      <c r="SJA369" s="112"/>
      <c r="SJE369" s="112"/>
      <c r="SJI369" s="112"/>
      <c r="SJM369" s="112"/>
      <c r="SJQ369" s="112"/>
      <c r="SJU369" s="112"/>
      <c r="SJY369" s="112"/>
      <c r="SKC369" s="112"/>
      <c r="SKG369" s="112"/>
      <c r="SKK369" s="112"/>
      <c r="SKO369" s="112"/>
      <c r="SKS369" s="112"/>
      <c r="SKW369" s="112"/>
      <c r="SLA369" s="112"/>
      <c r="SLE369" s="112"/>
      <c r="SLI369" s="112"/>
      <c r="SLM369" s="112"/>
      <c r="SLQ369" s="112"/>
      <c r="SLU369" s="112"/>
      <c r="SLY369" s="112"/>
      <c r="SMC369" s="112"/>
      <c r="SMG369" s="112"/>
      <c r="SMK369" s="112"/>
      <c r="SMO369" s="112"/>
      <c r="SMS369" s="112"/>
      <c r="SMW369" s="112"/>
      <c r="SNA369" s="112"/>
      <c r="SNE369" s="112"/>
      <c r="SNI369" s="112"/>
      <c r="SNM369" s="112"/>
      <c r="SNQ369" s="112"/>
      <c r="SNU369" s="112"/>
      <c r="SNY369" s="112"/>
      <c r="SOC369" s="112"/>
      <c r="SOG369" s="112"/>
      <c r="SOK369" s="112"/>
      <c r="SOO369" s="112"/>
      <c r="SOS369" s="112"/>
      <c r="SOW369" s="112"/>
      <c r="SPA369" s="112"/>
      <c r="SPE369" s="112"/>
      <c r="SPI369" s="112"/>
      <c r="SPM369" s="112"/>
      <c r="SPQ369" s="112"/>
      <c r="SPU369" s="112"/>
      <c r="SPY369" s="112"/>
      <c r="SQC369" s="112"/>
      <c r="SQG369" s="112"/>
      <c r="SQK369" s="112"/>
      <c r="SQO369" s="112"/>
      <c r="SQS369" s="112"/>
      <c r="SQW369" s="112"/>
      <c r="SRA369" s="112"/>
      <c r="SRE369" s="112"/>
      <c r="SRI369" s="112"/>
      <c r="SRM369" s="112"/>
      <c r="SRQ369" s="112"/>
      <c r="SRU369" s="112"/>
      <c r="SRY369" s="112"/>
      <c r="SSC369" s="112"/>
      <c r="SSG369" s="112"/>
      <c r="SSK369" s="112"/>
      <c r="SSO369" s="112"/>
      <c r="SSS369" s="112"/>
      <c r="SSW369" s="112"/>
      <c r="STA369" s="112"/>
      <c r="STE369" s="112"/>
      <c r="STI369" s="112"/>
      <c r="STM369" s="112"/>
      <c r="STQ369" s="112"/>
      <c r="STU369" s="112"/>
      <c r="STY369" s="112"/>
      <c r="SUC369" s="112"/>
      <c r="SUG369" s="112"/>
      <c r="SUK369" s="112"/>
      <c r="SUO369" s="112"/>
      <c r="SUS369" s="112"/>
      <c r="SUW369" s="112"/>
      <c r="SVA369" s="112"/>
      <c r="SVE369" s="112"/>
      <c r="SVI369" s="112"/>
      <c r="SVM369" s="112"/>
      <c r="SVQ369" s="112"/>
      <c r="SVU369" s="112"/>
      <c r="SVY369" s="112"/>
      <c r="SWC369" s="112"/>
      <c r="SWG369" s="112"/>
      <c r="SWK369" s="112"/>
      <c r="SWO369" s="112"/>
      <c r="SWS369" s="112"/>
      <c r="SWW369" s="112"/>
      <c r="SXA369" s="112"/>
      <c r="SXE369" s="112"/>
      <c r="SXI369" s="112"/>
      <c r="SXM369" s="112"/>
      <c r="SXQ369" s="112"/>
      <c r="SXU369" s="112"/>
      <c r="SXY369" s="112"/>
      <c r="SYC369" s="112"/>
      <c r="SYG369" s="112"/>
      <c r="SYK369" s="112"/>
      <c r="SYO369" s="112"/>
      <c r="SYS369" s="112"/>
      <c r="SYW369" s="112"/>
      <c r="SZA369" s="112"/>
      <c r="SZE369" s="112"/>
      <c r="SZI369" s="112"/>
      <c r="SZM369" s="112"/>
      <c r="SZQ369" s="112"/>
      <c r="SZU369" s="112"/>
      <c r="SZY369" s="112"/>
      <c r="TAC369" s="112"/>
      <c r="TAG369" s="112"/>
      <c r="TAK369" s="112"/>
      <c r="TAO369" s="112"/>
      <c r="TAS369" s="112"/>
      <c r="TAW369" s="112"/>
      <c r="TBA369" s="112"/>
      <c r="TBE369" s="112"/>
      <c r="TBI369" s="112"/>
      <c r="TBM369" s="112"/>
      <c r="TBQ369" s="112"/>
      <c r="TBU369" s="112"/>
      <c r="TBY369" s="112"/>
      <c r="TCC369" s="112"/>
      <c r="TCG369" s="112"/>
      <c r="TCK369" s="112"/>
      <c r="TCO369" s="112"/>
      <c r="TCS369" s="112"/>
      <c r="TCW369" s="112"/>
      <c r="TDA369" s="112"/>
      <c r="TDE369" s="112"/>
      <c r="TDI369" s="112"/>
      <c r="TDM369" s="112"/>
      <c r="TDQ369" s="112"/>
      <c r="TDU369" s="112"/>
      <c r="TDY369" s="112"/>
      <c r="TEC369" s="112"/>
      <c r="TEG369" s="112"/>
      <c r="TEK369" s="112"/>
      <c r="TEO369" s="112"/>
      <c r="TES369" s="112"/>
      <c r="TEW369" s="112"/>
      <c r="TFA369" s="112"/>
      <c r="TFE369" s="112"/>
      <c r="TFI369" s="112"/>
      <c r="TFM369" s="112"/>
      <c r="TFQ369" s="112"/>
      <c r="TFU369" s="112"/>
      <c r="TFY369" s="112"/>
      <c r="TGC369" s="112"/>
      <c r="TGG369" s="112"/>
      <c r="TGK369" s="112"/>
      <c r="TGO369" s="112"/>
      <c r="TGS369" s="112"/>
      <c r="TGW369" s="112"/>
      <c r="THA369" s="112"/>
      <c r="THE369" s="112"/>
      <c r="THI369" s="112"/>
      <c r="THM369" s="112"/>
      <c r="THQ369" s="112"/>
      <c r="THU369" s="112"/>
      <c r="THY369" s="112"/>
      <c r="TIC369" s="112"/>
      <c r="TIG369" s="112"/>
      <c r="TIK369" s="112"/>
      <c r="TIO369" s="112"/>
      <c r="TIS369" s="112"/>
      <c r="TIW369" s="112"/>
      <c r="TJA369" s="112"/>
      <c r="TJE369" s="112"/>
      <c r="TJI369" s="112"/>
      <c r="TJM369" s="112"/>
      <c r="TJQ369" s="112"/>
      <c r="TJU369" s="112"/>
      <c r="TJY369" s="112"/>
      <c r="TKC369" s="112"/>
      <c r="TKG369" s="112"/>
      <c r="TKK369" s="112"/>
      <c r="TKO369" s="112"/>
      <c r="TKS369" s="112"/>
      <c r="TKW369" s="112"/>
      <c r="TLA369" s="112"/>
      <c r="TLE369" s="112"/>
      <c r="TLI369" s="112"/>
      <c r="TLM369" s="112"/>
      <c r="TLQ369" s="112"/>
      <c r="TLU369" s="112"/>
      <c r="TLY369" s="112"/>
      <c r="TMC369" s="112"/>
      <c r="TMG369" s="112"/>
      <c r="TMK369" s="112"/>
      <c r="TMO369" s="112"/>
      <c r="TMS369" s="112"/>
      <c r="TMW369" s="112"/>
      <c r="TNA369" s="112"/>
      <c r="TNE369" s="112"/>
      <c r="TNI369" s="112"/>
      <c r="TNM369" s="112"/>
      <c r="TNQ369" s="112"/>
      <c r="TNU369" s="112"/>
      <c r="TNY369" s="112"/>
      <c r="TOC369" s="112"/>
      <c r="TOG369" s="112"/>
      <c r="TOK369" s="112"/>
      <c r="TOO369" s="112"/>
      <c r="TOS369" s="112"/>
      <c r="TOW369" s="112"/>
      <c r="TPA369" s="112"/>
      <c r="TPE369" s="112"/>
      <c r="TPI369" s="112"/>
      <c r="TPM369" s="112"/>
      <c r="TPQ369" s="112"/>
      <c r="TPU369" s="112"/>
      <c r="TPY369" s="112"/>
      <c r="TQC369" s="112"/>
      <c r="TQG369" s="112"/>
      <c r="TQK369" s="112"/>
      <c r="TQO369" s="112"/>
      <c r="TQS369" s="112"/>
      <c r="TQW369" s="112"/>
      <c r="TRA369" s="112"/>
      <c r="TRE369" s="112"/>
      <c r="TRI369" s="112"/>
      <c r="TRM369" s="112"/>
      <c r="TRQ369" s="112"/>
      <c r="TRU369" s="112"/>
      <c r="TRY369" s="112"/>
      <c r="TSC369" s="112"/>
      <c r="TSG369" s="112"/>
      <c r="TSK369" s="112"/>
      <c r="TSO369" s="112"/>
      <c r="TSS369" s="112"/>
      <c r="TSW369" s="112"/>
      <c r="TTA369" s="112"/>
      <c r="TTE369" s="112"/>
      <c r="TTI369" s="112"/>
      <c r="TTM369" s="112"/>
      <c r="TTQ369" s="112"/>
      <c r="TTU369" s="112"/>
      <c r="TTY369" s="112"/>
      <c r="TUC369" s="112"/>
      <c r="TUG369" s="112"/>
      <c r="TUK369" s="112"/>
      <c r="TUO369" s="112"/>
      <c r="TUS369" s="112"/>
      <c r="TUW369" s="112"/>
      <c r="TVA369" s="112"/>
      <c r="TVE369" s="112"/>
      <c r="TVI369" s="112"/>
      <c r="TVM369" s="112"/>
      <c r="TVQ369" s="112"/>
      <c r="TVU369" s="112"/>
      <c r="TVY369" s="112"/>
      <c r="TWC369" s="112"/>
      <c r="TWG369" s="112"/>
      <c r="TWK369" s="112"/>
      <c r="TWO369" s="112"/>
      <c r="TWS369" s="112"/>
      <c r="TWW369" s="112"/>
      <c r="TXA369" s="112"/>
      <c r="TXE369" s="112"/>
      <c r="TXI369" s="112"/>
      <c r="TXM369" s="112"/>
      <c r="TXQ369" s="112"/>
      <c r="TXU369" s="112"/>
      <c r="TXY369" s="112"/>
      <c r="TYC369" s="112"/>
      <c r="TYG369" s="112"/>
      <c r="TYK369" s="112"/>
      <c r="TYO369" s="112"/>
      <c r="TYS369" s="112"/>
      <c r="TYW369" s="112"/>
      <c r="TZA369" s="112"/>
      <c r="TZE369" s="112"/>
      <c r="TZI369" s="112"/>
      <c r="TZM369" s="112"/>
      <c r="TZQ369" s="112"/>
      <c r="TZU369" s="112"/>
      <c r="TZY369" s="112"/>
      <c r="UAC369" s="112"/>
      <c r="UAG369" s="112"/>
      <c r="UAK369" s="112"/>
      <c r="UAO369" s="112"/>
      <c r="UAS369" s="112"/>
      <c r="UAW369" s="112"/>
      <c r="UBA369" s="112"/>
      <c r="UBE369" s="112"/>
      <c r="UBI369" s="112"/>
      <c r="UBM369" s="112"/>
      <c r="UBQ369" s="112"/>
      <c r="UBU369" s="112"/>
      <c r="UBY369" s="112"/>
      <c r="UCC369" s="112"/>
      <c r="UCG369" s="112"/>
      <c r="UCK369" s="112"/>
      <c r="UCO369" s="112"/>
      <c r="UCS369" s="112"/>
      <c r="UCW369" s="112"/>
      <c r="UDA369" s="112"/>
      <c r="UDE369" s="112"/>
      <c r="UDI369" s="112"/>
      <c r="UDM369" s="112"/>
      <c r="UDQ369" s="112"/>
      <c r="UDU369" s="112"/>
      <c r="UDY369" s="112"/>
      <c r="UEC369" s="112"/>
      <c r="UEG369" s="112"/>
      <c r="UEK369" s="112"/>
      <c r="UEO369" s="112"/>
      <c r="UES369" s="112"/>
      <c r="UEW369" s="112"/>
      <c r="UFA369" s="112"/>
      <c r="UFE369" s="112"/>
      <c r="UFI369" s="112"/>
      <c r="UFM369" s="112"/>
      <c r="UFQ369" s="112"/>
      <c r="UFU369" s="112"/>
      <c r="UFY369" s="112"/>
      <c r="UGC369" s="112"/>
      <c r="UGG369" s="112"/>
      <c r="UGK369" s="112"/>
      <c r="UGO369" s="112"/>
      <c r="UGS369" s="112"/>
      <c r="UGW369" s="112"/>
      <c r="UHA369" s="112"/>
      <c r="UHE369" s="112"/>
      <c r="UHI369" s="112"/>
      <c r="UHM369" s="112"/>
      <c r="UHQ369" s="112"/>
      <c r="UHU369" s="112"/>
      <c r="UHY369" s="112"/>
      <c r="UIC369" s="112"/>
      <c r="UIG369" s="112"/>
      <c r="UIK369" s="112"/>
      <c r="UIO369" s="112"/>
      <c r="UIS369" s="112"/>
      <c r="UIW369" s="112"/>
      <c r="UJA369" s="112"/>
      <c r="UJE369" s="112"/>
      <c r="UJI369" s="112"/>
      <c r="UJM369" s="112"/>
      <c r="UJQ369" s="112"/>
      <c r="UJU369" s="112"/>
      <c r="UJY369" s="112"/>
      <c r="UKC369" s="112"/>
      <c r="UKG369" s="112"/>
      <c r="UKK369" s="112"/>
      <c r="UKO369" s="112"/>
      <c r="UKS369" s="112"/>
      <c r="UKW369" s="112"/>
      <c r="ULA369" s="112"/>
      <c r="ULE369" s="112"/>
      <c r="ULI369" s="112"/>
      <c r="ULM369" s="112"/>
      <c r="ULQ369" s="112"/>
      <c r="ULU369" s="112"/>
      <c r="ULY369" s="112"/>
      <c r="UMC369" s="112"/>
      <c r="UMG369" s="112"/>
      <c r="UMK369" s="112"/>
      <c r="UMO369" s="112"/>
      <c r="UMS369" s="112"/>
      <c r="UMW369" s="112"/>
      <c r="UNA369" s="112"/>
      <c r="UNE369" s="112"/>
      <c r="UNI369" s="112"/>
      <c r="UNM369" s="112"/>
      <c r="UNQ369" s="112"/>
      <c r="UNU369" s="112"/>
      <c r="UNY369" s="112"/>
      <c r="UOC369" s="112"/>
      <c r="UOG369" s="112"/>
      <c r="UOK369" s="112"/>
      <c r="UOO369" s="112"/>
      <c r="UOS369" s="112"/>
      <c r="UOW369" s="112"/>
      <c r="UPA369" s="112"/>
      <c r="UPE369" s="112"/>
      <c r="UPI369" s="112"/>
      <c r="UPM369" s="112"/>
      <c r="UPQ369" s="112"/>
      <c r="UPU369" s="112"/>
      <c r="UPY369" s="112"/>
      <c r="UQC369" s="112"/>
      <c r="UQG369" s="112"/>
      <c r="UQK369" s="112"/>
      <c r="UQO369" s="112"/>
      <c r="UQS369" s="112"/>
      <c r="UQW369" s="112"/>
      <c r="URA369" s="112"/>
      <c r="URE369" s="112"/>
      <c r="URI369" s="112"/>
      <c r="URM369" s="112"/>
      <c r="URQ369" s="112"/>
      <c r="URU369" s="112"/>
      <c r="URY369" s="112"/>
      <c r="USC369" s="112"/>
      <c r="USG369" s="112"/>
      <c r="USK369" s="112"/>
      <c r="USO369" s="112"/>
      <c r="USS369" s="112"/>
      <c r="USW369" s="112"/>
      <c r="UTA369" s="112"/>
      <c r="UTE369" s="112"/>
      <c r="UTI369" s="112"/>
      <c r="UTM369" s="112"/>
      <c r="UTQ369" s="112"/>
      <c r="UTU369" s="112"/>
      <c r="UTY369" s="112"/>
      <c r="UUC369" s="112"/>
      <c r="UUG369" s="112"/>
      <c r="UUK369" s="112"/>
      <c r="UUO369" s="112"/>
      <c r="UUS369" s="112"/>
      <c r="UUW369" s="112"/>
      <c r="UVA369" s="112"/>
      <c r="UVE369" s="112"/>
      <c r="UVI369" s="112"/>
      <c r="UVM369" s="112"/>
      <c r="UVQ369" s="112"/>
      <c r="UVU369" s="112"/>
      <c r="UVY369" s="112"/>
      <c r="UWC369" s="112"/>
      <c r="UWG369" s="112"/>
      <c r="UWK369" s="112"/>
      <c r="UWO369" s="112"/>
      <c r="UWS369" s="112"/>
      <c r="UWW369" s="112"/>
      <c r="UXA369" s="112"/>
      <c r="UXE369" s="112"/>
      <c r="UXI369" s="112"/>
      <c r="UXM369" s="112"/>
      <c r="UXQ369" s="112"/>
      <c r="UXU369" s="112"/>
      <c r="UXY369" s="112"/>
      <c r="UYC369" s="112"/>
      <c r="UYG369" s="112"/>
      <c r="UYK369" s="112"/>
      <c r="UYO369" s="112"/>
      <c r="UYS369" s="112"/>
      <c r="UYW369" s="112"/>
      <c r="UZA369" s="112"/>
      <c r="UZE369" s="112"/>
      <c r="UZI369" s="112"/>
      <c r="UZM369" s="112"/>
      <c r="UZQ369" s="112"/>
      <c r="UZU369" s="112"/>
      <c r="UZY369" s="112"/>
      <c r="VAC369" s="112"/>
      <c r="VAG369" s="112"/>
      <c r="VAK369" s="112"/>
      <c r="VAO369" s="112"/>
      <c r="VAS369" s="112"/>
      <c r="VAW369" s="112"/>
      <c r="VBA369" s="112"/>
      <c r="VBE369" s="112"/>
      <c r="VBI369" s="112"/>
      <c r="VBM369" s="112"/>
      <c r="VBQ369" s="112"/>
      <c r="VBU369" s="112"/>
      <c r="VBY369" s="112"/>
      <c r="VCC369" s="112"/>
      <c r="VCG369" s="112"/>
      <c r="VCK369" s="112"/>
      <c r="VCO369" s="112"/>
      <c r="VCS369" s="112"/>
      <c r="VCW369" s="112"/>
      <c r="VDA369" s="112"/>
      <c r="VDE369" s="112"/>
      <c r="VDI369" s="112"/>
      <c r="VDM369" s="112"/>
      <c r="VDQ369" s="112"/>
      <c r="VDU369" s="112"/>
      <c r="VDY369" s="112"/>
      <c r="VEC369" s="112"/>
      <c r="VEG369" s="112"/>
      <c r="VEK369" s="112"/>
      <c r="VEO369" s="112"/>
      <c r="VES369" s="112"/>
      <c r="VEW369" s="112"/>
      <c r="VFA369" s="112"/>
      <c r="VFE369" s="112"/>
      <c r="VFI369" s="112"/>
      <c r="VFM369" s="112"/>
      <c r="VFQ369" s="112"/>
      <c r="VFU369" s="112"/>
      <c r="VFY369" s="112"/>
      <c r="VGC369" s="112"/>
      <c r="VGG369" s="112"/>
      <c r="VGK369" s="112"/>
      <c r="VGO369" s="112"/>
      <c r="VGS369" s="112"/>
      <c r="VGW369" s="112"/>
      <c r="VHA369" s="112"/>
      <c r="VHE369" s="112"/>
      <c r="VHI369" s="112"/>
      <c r="VHM369" s="112"/>
      <c r="VHQ369" s="112"/>
      <c r="VHU369" s="112"/>
      <c r="VHY369" s="112"/>
      <c r="VIC369" s="112"/>
      <c r="VIG369" s="112"/>
      <c r="VIK369" s="112"/>
      <c r="VIO369" s="112"/>
      <c r="VIS369" s="112"/>
      <c r="VIW369" s="112"/>
      <c r="VJA369" s="112"/>
      <c r="VJE369" s="112"/>
      <c r="VJI369" s="112"/>
      <c r="VJM369" s="112"/>
      <c r="VJQ369" s="112"/>
      <c r="VJU369" s="112"/>
      <c r="VJY369" s="112"/>
      <c r="VKC369" s="112"/>
      <c r="VKG369" s="112"/>
      <c r="VKK369" s="112"/>
      <c r="VKO369" s="112"/>
      <c r="VKS369" s="112"/>
      <c r="VKW369" s="112"/>
      <c r="VLA369" s="112"/>
      <c r="VLE369" s="112"/>
      <c r="VLI369" s="112"/>
      <c r="VLM369" s="112"/>
      <c r="VLQ369" s="112"/>
      <c r="VLU369" s="112"/>
      <c r="VLY369" s="112"/>
      <c r="VMC369" s="112"/>
      <c r="VMG369" s="112"/>
      <c r="VMK369" s="112"/>
      <c r="VMO369" s="112"/>
      <c r="VMS369" s="112"/>
      <c r="VMW369" s="112"/>
      <c r="VNA369" s="112"/>
      <c r="VNE369" s="112"/>
      <c r="VNI369" s="112"/>
      <c r="VNM369" s="112"/>
      <c r="VNQ369" s="112"/>
      <c r="VNU369" s="112"/>
      <c r="VNY369" s="112"/>
      <c r="VOC369" s="112"/>
      <c r="VOG369" s="112"/>
      <c r="VOK369" s="112"/>
      <c r="VOO369" s="112"/>
      <c r="VOS369" s="112"/>
      <c r="VOW369" s="112"/>
      <c r="VPA369" s="112"/>
      <c r="VPE369" s="112"/>
      <c r="VPI369" s="112"/>
      <c r="VPM369" s="112"/>
      <c r="VPQ369" s="112"/>
      <c r="VPU369" s="112"/>
      <c r="VPY369" s="112"/>
      <c r="VQC369" s="112"/>
      <c r="VQG369" s="112"/>
      <c r="VQK369" s="112"/>
      <c r="VQO369" s="112"/>
      <c r="VQS369" s="112"/>
      <c r="VQW369" s="112"/>
      <c r="VRA369" s="112"/>
      <c r="VRE369" s="112"/>
      <c r="VRI369" s="112"/>
      <c r="VRM369" s="112"/>
      <c r="VRQ369" s="112"/>
      <c r="VRU369" s="112"/>
      <c r="VRY369" s="112"/>
      <c r="VSC369" s="112"/>
      <c r="VSG369" s="112"/>
      <c r="VSK369" s="112"/>
      <c r="VSO369" s="112"/>
      <c r="VSS369" s="112"/>
      <c r="VSW369" s="112"/>
      <c r="VTA369" s="112"/>
      <c r="VTE369" s="112"/>
      <c r="VTI369" s="112"/>
      <c r="VTM369" s="112"/>
      <c r="VTQ369" s="112"/>
      <c r="VTU369" s="112"/>
      <c r="VTY369" s="112"/>
      <c r="VUC369" s="112"/>
      <c r="VUG369" s="112"/>
      <c r="VUK369" s="112"/>
      <c r="VUO369" s="112"/>
      <c r="VUS369" s="112"/>
      <c r="VUW369" s="112"/>
      <c r="VVA369" s="112"/>
      <c r="VVE369" s="112"/>
      <c r="VVI369" s="112"/>
      <c r="VVM369" s="112"/>
      <c r="VVQ369" s="112"/>
      <c r="VVU369" s="112"/>
      <c r="VVY369" s="112"/>
      <c r="VWC369" s="112"/>
      <c r="VWG369" s="112"/>
      <c r="VWK369" s="112"/>
      <c r="VWO369" s="112"/>
      <c r="VWS369" s="112"/>
      <c r="VWW369" s="112"/>
      <c r="VXA369" s="112"/>
      <c r="VXE369" s="112"/>
      <c r="VXI369" s="112"/>
      <c r="VXM369" s="112"/>
      <c r="VXQ369" s="112"/>
      <c r="VXU369" s="112"/>
      <c r="VXY369" s="112"/>
      <c r="VYC369" s="112"/>
      <c r="VYG369" s="112"/>
      <c r="VYK369" s="112"/>
      <c r="VYO369" s="112"/>
      <c r="VYS369" s="112"/>
      <c r="VYW369" s="112"/>
      <c r="VZA369" s="112"/>
      <c r="VZE369" s="112"/>
      <c r="VZI369" s="112"/>
      <c r="VZM369" s="112"/>
      <c r="VZQ369" s="112"/>
      <c r="VZU369" s="112"/>
      <c r="VZY369" s="112"/>
      <c r="WAC369" s="112"/>
      <c r="WAG369" s="112"/>
      <c r="WAK369" s="112"/>
      <c r="WAO369" s="112"/>
      <c r="WAS369" s="112"/>
      <c r="WAW369" s="112"/>
      <c r="WBA369" s="112"/>
      <c r="WBE369" s="112"/>
      <c r="WBI369" s="112"/>
      <c r="WBM369" s="112"/>
      <c r="WBQ369" s="112"/>
      <c r="WBU369" s="112"/>
      <c r="WBY369" s="112"/>
      <c r="WCC369" s="112"/>
      <c r="WCG369" s="112"/>
      <c r="WCK369" s="112"/>
      <c r="WCO369" s="112"/>
      <c r="WCS369" s="112"/>
      <c r="WCW369" s="112"/>
      <c r="WDA369" s="112"/>
      <c r="WDE369" s="112"/>
      <c r="WDI369" s="112"/>
      <c r="WDM369" s="112"/>
      <c r="WDQ369" s="112"/>
      <c r="WDU369" s="112"/>
      <c r="WDY369" s="112"/>
      <c r="WEC369" s="112"/>
      <c r="WEG369" s="112"/>
      <c r="WEK369" s="112"/>
      <c r="WEO369" s="112"/>
      <c r="WES369" s="112"/>
      <c r="WEW369" s="112"/>
      <c r="WFA369" s="112"/>
      <c r="WFE369" s="112"/>
      <c r="WFI369" s="112"/>
      <c r="WFM369" s="112"/>
      <c r="WFQ369" s="112"/>
      <c r="WFU369" s="112"/>
      <c r="WFY369" s="112"/>
      <c r="WGC369" s="112"/>
      <c r="WGG369" s="112"/>
      <c r="WGK369" s="112"/>
      <c r="WGO369" s="112"/>
      <c r="WGS369" s="112"/>
      <c r="WGW369" s="112"/>
      <c r="WHA369" s="112"/>
      <c r="WHE369" s="112"/>
      <c r="WHI369" s="112"/>
      <c r="WHM369" s="112"/>
      <c r="WHQ369" s="112"/>
      <c r="WHU369" s="112"/>
      <c r="WHY369" s="112"/>
      <c r="WIC369" s="112"/>
      <c r="WIG369" s="112"/>
      <c r="WIK369" s="112"/>
      <c r="WIO369" s="112"/>
      <c r="WIS369" s="112"/>
      <c r="WIW369" s="112"/>
      <c r="WJA369" s="112"/>
      <c r="WJE369" s="112"/>
      <c r="WJI369" s="112"/>
      <c r="WJM369" s="112"/>
      <c r="WJQ369" s="112"/>
      <c r="WJU369" s="112"/>
      <c r="WJY369" s="112"/>
      <c r="WKC369" s="112"/>
      <c r="WKG369" s="112"/>
      <c r="WKK369" s="112"/>
      <c r="WKO369" s="112"/>
      <c r="WKS369" s="112"/>
      <c r="WKW369" s="112"/>
      <c r="WLA369" s="112"/>
      <c r="WLE369" s="112"/>
      <c r="WLI369" s="112"/>
      <c r="WLM369" s="112"/>
      <c r="WLQ369" s="112"/>
      <c r="WLU369" s="112"/>
      <c r="WLY369" s="112"/>
      <c r="WMC369" s="112"/>
      <c r="WMG369" s="112"/>
      <c r="WMK369" s="112"/>
      <c r="WMO369" s="112"/>
      <c r="WMS369" s="112"/>
      <c r="WMW369" s="112"/>
      <c r="WNA369" s="112"/>
      <c r="WNE369" s="112"/>
      <c r="WNI369" s="112"/>
      <c r="WNM369" s="112"/>
      <c r="WNQ369" s="112"/>
      <c r="WNU369" s="112"/>
      <c r="WNY369" s="112"/>
      <c r="WOC369" s="112"/>
      <c r="WOG369" s="112"/>
      <c r="WOK369" s="112"/>
      <c r="WOO369" s="112"/>
      <c r="WOS369" s="112"/>
      <c r="WOW369" s="112"/>
      <c r="WPA369" s="112"/>
      <c r="WPE369" s="112"/>
      <c r="WPI369" s="112"/>
      <c r="WPM369" s="112"/>
      <c r="WPQ369" s="112"/>
      <c r="WPU369" s="112"/>
      <c r="WPY369" s="112"/>
      <c r="WQC369" s="112"/>
      <c r="WQG369" s="112"/>
      <c r="WQK369" s="112"/>
      <c r="WQO369" s="112"/>
      <c r="WQS369" s="112"/>
      <c r="WQW369" s="112"/>
      <c r="WRA369" s="112"/>
      <c r="WRE369" s="112"/>
      <c r="WRI369" s="112"/>
      <c r="WRM369" s="112"/>
      <c r="WRQ369" s="112"/>
      <c r="WRU369" s="112"/>
      <c r="WRY369" s="112"/>
      <c r="WSC369" s="112"/>
      <c r="WSG369" s="112"/>
      <c r="WSK369" s="112"/>
      <c r="WSO369" s="112"/>
      <c r="WSS369" s="112"/>
      <c r="WSW369" s="112"/>
      <c r="WTA369" s="112"/>
      <c r="WTE369" s="112"/>
      <c r="WTI369" s="112"/>
      <c r="WTM369" s="112"/>
      <c r="WTQ369" s="112"/>
      <c r="WTU369" s="112"/>
      <c r="WTY369" s="112"/>
      <c r="WUC369" s="112"/>
      <c r="WUG369" s="112"/>
      <c r="WUK369" s="112"/>
      <c r="WUO369" s="112"/>
      <c r="WUS369" s="112"/>
      <c r="WUW369" s="112"/>
      <c r="WVA369" s="112"/>
      <c r="WVE369" s="112"/>
      <c r="WVI369" s="112"/>
      <c r="WVM369" s="112"/>
      <c r="WVQ369" s="112"/>
      <c r="WVU369" s="112"/>
      <c r="WVY369" s="112"/>
      <c r="WWC369" s="112"/>
      <c r="WWG369" s="112"/>
      <c r="WWK369" s="112"/>
      <c r="WWO369" s="112"/>
      <c r="WWS369" s="112"/>
      <c r="WWW369" s="112"/>
      <c r="WXA369" s="112"/>
      <c r="WXE369" s="112"/>
      <c r="WXI369" s="112"/>
      <c r="WXM369" s="112"/>
      <c r="WXQ369" s="112"/>
      <c r="WXU369" s="112"/>
      <c r="WXY369" s="112"/>
      <c r="WYC369" s="112"/>
      <c r="WYG369" s="112"/>
      <c r="WYK369" s="112"/>
      <c r="WYO369" s="112"/>
      <c r="WYS369" s="112"/>
      <c r="WYW369" s="112"/>
      <c r="WZA369" s="112"/>
      <c r="WZE369" s="112"/>
      <c r="WZI369" s="112"/>
      <c r="WZM369" s="112"/>
      <c r="WZQ369" s="112"/>
      <c r="WZU369" s="112"/>
      <c r="WZY369" s="112"/>
      <c r="XAC369" s="112"/>
      <c r="XAG369" s="112"/>
      <c r="XAK369" s="112"/>
      <c r="XAO369" s="112"/>
      <c r="XAS369" s="112"/>
      <c r="XAW369" s="112"/>
      <c r="XBA369" s="112"/>
      <c r="XBE369" s="112"/>
      <c r="XBI369" s="112"/>
      <c r="XBM369" s="112"/>
      <c r="XBQ369" s="112"/>
      <c r="XBU369" s="112"/>
      <c r="XBY369" s="112"/>
      <c r="XCC369" s="112"/>
      <c r="XCG369" s="112"/>
      <c r="XCK369" s="112"/>
      <c r="XCO369" s="112"/>
      <c r="XCS369" s="112"/>
      <c r="XCW369" s="112"/>
      <c r="XDA369" s="112"/>
      <c r="XDE369" s="112"/>
      <c r="XDI369" s="112"/>
      <c r="XDM369" s="112"/>
      <c r="XDQ369" s="112"/>
      <c r="XDU369" s="112"/>
      <c r="XDY369" s="112"/>
      <c r="XEC369" s="112"/>
      <c r="XEG369" s="112"/>
      <c r="XEK369" s="112"/>
      <c r="XEO369" s="112"/>
      <c r="XES369" s="112"/>
      <c r="XEW369" s="112"/>
      <c r="XFA369" s="112"/>
    </row>
    <row r="370" spans="1:1021 1025:2045 2049:3069 3073:4093 4097:5117 5121:6141 6145:7165 7169:8189 8193:9213 9217:10237 10241:11261 11265:12285 12289:13309 13313:14333 14337:15357 15361:16381">
      <c r="C370" s="60" t="s">
        <v>671</v>
      </c>
      <c r="D370" s="154">
        <v>0</v>
      </c>
      <c r="E370" s="154">
        <v>106000000</v>
      </c>
      <c r="F370" s="154">
        <v>54857946.549999997</v>
      </c>
    </row>
    <row r="371" spans="1:1021 1025:2045 2049:3069 3073:4093 4097:5117 5121:6141 6145:7165 7169:8189 8193:9213 9217:10237 10241:11261 11265:12285 12289:13309 13313:14333 14337:15357 15361:16381">
      <c r="C371" s="60" t="s">
        <v>672</v>
      </c>
      <c r="D371" s="154">
        <v>83185651</v>
      </c>
      <c r="E371" s="154">
        <v>64935345</v>
      </c>
      <c r="F371" s="154">
        <v>64468168.560000002</v>
      </c>
    </row>
    <row r="372" spans="1:1021 1025:2045 2049:3069 3073:4093 4097:5117 5121:6141 6145:7165 7169:8189 8193:9213 9217:10237 10241:11261 11265:12285 12289:13309 13313:14333 14337:15357 15361:16381">
      <c r="C372" s="112" t="s">
        <v>324</v>
      </c>
      <c r="D372" s="154">
        <v>98434809</v>
      </c>
      <c r="E372" s="154">
        <v>198566132</v>
      </c>
      <c r="F372" s="154">
        <v>138447041.09999999</v>
      </c>
    </row>
    <row r="373" spans="1:1021 1025:2045 2049:3069 3073:4093 4097:5117 5121:6141 6145:7165 7169:8189 8193:9213 9217:10237 10241:11261 11265:12285 12289:13309 13313:14333 14337:15357 15361:16381">
      <c r="C373" s="60" t="s">
        <v>673</v>
      </c>
      <c r="D373" s="154">
        <v>3922442</v>
      </c>
      <c r="E373" s="154">
        <v>3922442</v>
      </c>
      <c r="F373" s="154">
        <v>3900000</v>
      </c>
    </row>
    <row r="374" spans="1:1021 1025:2045 2049:3069 3073:4093 4097:5117 5121:6141 6145:7165 7169:8189 8193:9213 9217:10237 10241:11261 11265:12285 12289:13309 13313:14333 14337:15357 15361:16381">
      <c r="C374" s="60" t="s">
        <v>674</v>
      </c>
      <c r="D374" s="154">
        <v>355985</v>
      </c>
      <c r="E374" s="154">
        <v>0</v>
      </c>
      <c r="F374" s="154">
        <v>0</v>
      </c>
    </row>
    <row r="375" spans="1:1021 1025:2045 2049:3069 3073:4093 4097:5117 5121:6141 6145:7165 7169:8189 8193:9213 9217:10237 10241:11261 11265:12285 12289:13309 13313:14333 14337:15357 15361:16381">
      <c r="C375" s="60" t="s">
        <v>675</v>
      </c>
      <c r="D375" s="154">
        <v>5000000</v>
      </c>
      <c r="E375" s="154">
        <v>5000000</v>
      </c>
      <c r="F375" s="154">
        <v>0</v>
      </c>
    </row>
    <row r="376" spans="1:1021 1025:2045 2049:3069 3073:4093 4097:5117 5121:6141 6145:7165 7169:8189 8193:9213 9217:10237 10241:11261 11265:12285 12289:13309 13313:14333 14337:15357 15361:16381" s="154" customFormat="1" ht="12.75">
      <c r="A376" s="112"/>
      <c r="C376" s="60" t="s">
        <v>676</v>
      </c>
      <c r="D376" s="154">
        <v>43156382</v>
      </c>
      <c r="E376" s="154">
        <v>40998565</v>
      </c>
      <c r="F376" s="154">
        <v>0</v>
      </c>
      <c r="I376" s="112"/>
      <c r="M376" s="112"/>
      <c r="Q376" s="112"/>
      <c r="U376" s="112"/>
      <c r="Y376" s="112"/>
      <c r="AC376" s="112"/>
      <c r="AG376" s="112"/>
      <c r="AK376" s="112"/>
      <c r="AO376" s="112"/>
      <c r="AS376" s="112"/>
      <c r="AW376" s="112"/>
      <c r="BA376" s="112"/>
      <c r="BE376" s="112"/>
      <c r="BI376" s="112"/>
      <c r="BM376" s="112"/>
      <c r="BQ376" s="112"/>
      <c r="BU376" s="112"/>
      <c r="BY376" s="112"/>
      <c r="CC376" s="112"/>
      <c r="CG376" s="112"/>
      <c r="CK376" s="112"/>
      <c r="CO376" s="112"/>
      <c r="CS376" s="112"/>
      <c r="CW376" s="112"/>
      <c r="DA376" s="112"/>
      <c r="DE376" s="112"/>
      <c r="DI376" s="112"/>
      <c r="DM376" s="112"/>
      <c r="DQ376" s="112"/>
      <c r="DU376" s="112"/>
      <c r="DY376" s="112"/>
      <c r="EC376" s="112"/>
      <c r="EG376" s="112"/>
      <c r="EK376" s="112"/>
      <c r="EO376" s="112"/>
      <c r="ES376" s="112"/>
      <c r="EW376" s="112"/>
      <c r="FA376" s="112"/>
      <c r="FE376" s="112"/>
      <c r="FI376" s="112"/>
      <c r="FM376" s="112"/>
      <c r="FQ376" s="112"/>
      <c r="FU376" s="112"/>
      <c r="FY376" s="112"/>
      <c r="GC376" s="112"/>
      <c r="GG376" s="112"/>
      <c r="GK376" s="112"/>
      <c r="GO376" s="112"/>
      <c r="GS376" s="112"/>
      <c r="GW376" s="112"/>
      <c r="HA376" s="112"/>
      <c r="HE376" s="112"/>
      <c r="HI376" s="112"/>
      <c r="HM376" s="112"/>
      <c r="HQ376" s="112"/>
      <c r="HU376" s="112"/>
      <c r="HY376" s="112"/>
      <c r="IC376" s="112"/>
      <c r="IG376" s="112"/>
      <c r="IK376" s="112"/>
      <c r="IO376" s="112"/>
      <c r="IS376" s="112"/>
      <c r="IW376" s="112"/>
      <c r="JA376" s="112"/>
      <c r="JE376" s="112"/>
      <c r="JI376" s="112"/>
      <c r="JM376" s="112"/>
      <c r="JQ376" s="112"/>
      <c r="JU376" s="112"/>
      <c r="JY376" s="112"/>
      <c r="KC376" s="112"/>
      <c r="KG376" s="112"/>
      <c r="KK376" s="112"/>
      <c r="KO376" s="112"/>
      <c r="KS376" s="112"/>
      <c r="KW376" s="112"/>
      <c r="LA376" s="112"/>
      <c r="LE376" s="112"/>
      <c r="LI376" s="112"/>
      <c r="LM376" s="112"/>
      <c r="LQ376" s="112"/>
      <c r="LU376" s="112"/>
      <c r="LY376" s="112"/>
      <c r="MC376" s="112"/>
      <c r="MG376" s="112"/>
      <c r="MK376" s="112"/>
      <c r="MO376" s="112"/>
      <c r="MS376" s="112"/>
      <c r="MW376" s="112"/>
      <c r="NA376" s="112"/>
      <c r="NE376" s="112"/>
      <c r="NI376" s="112"/>
      <c r="NM376" s="112"/>
      <c r="NQ376" s="112"/>
      <c r="NU376" s="112"/>
      <c r="NY376" s="112"/>
      <c r="OC376" s="112"/>
      <c r="OG376" s="112"/>
      <c r="OK376" s="112"/>
      <c r="OO376" s="112"/>
      <c r="OS376" s="112"/>
      <c r="OW376" s="112"/>
      <c r="PA376" s="112"/>
      <c r="PE376" s="112"/>
      <c r="PI376" s="112"/>
      <c r="PM376" s="112"/>
      <c r="PQ376" s="112"/>
      <c r="PU376" s="112"/>
      <c r="PY376" s="112"/>
      <c r="QC376" s="112"/>
      <c r="QG376" s="112"/>
      <c r="QK376" s="112"/>
      <c r="QO376" s="112"/>
      <c r="QS376" s="112"/>
      <c r="QW376" s="112"/>
      <c r="RA376" s="112"/>
      <c r="RE376" s="112"/>
      <c r="RI376" s="112"/>
      <c r="RM376" s="112"/>
      <c r="RQ376" s="112"/>
      <c r="RU376" s="112"/>
      <c r="RY376" s="112"/>
      <c r="SC376" s="112"/>
      <c r="SG376" s="112"/>
      <c r="SK376" s="112"/>
      <c r="SO376" s="112"/>
      <c r="SS376" s="112"/>
      <c r="SW376" s="112"/>
      <c r="TA376" s="112"/>
      <c r="TE376" s="112"/>
      <c r="TI376" s="112"/>
      <c r="TM376" s="112"/>
      <c r="TQ376" s="112"/>
      <c r="TU376" s="112"/>
      <c r="TY376" s="112"/>
      <c r="UC376" s="112"/>
      <c r="UG376" s="112"/>
      <c r="UK376" s="112"/>
      <c r="UO376" s="112"/>
      <c r="US376" s="112"/>
      <c r="UW376" s="112"/>
      <c r="VA376" s="112"/>
      <c r="VE376" s="112"/>
      <c r="VI376" s="112"/>
      <c r="VM376" s="112"/>
      <c r="VQ376" s="112"/>
      <c r="VU376" s="112"/>
      <c r="VY376" s="112"/>
      <c r="WC376" s="112"/>
      <c r="WG376" s="112"/>
      <c r="WK376" s="112"/>
      <c r="WO376" s="112"/>
      <c r="WS376" s="112"/>
      <c r="WW376" s="112"/>
      <c r="XA376" s="112"/>
      <c r="XE376" s="112"/>
      <c r="XI376" s="112"/>
      <c r="XM376" s="112"/>
      <c r="XQ376" s="112"/>
      <c r="XU376" s="112"/>
      <c r="XY376" s="112"/>
      <c r="YC376" s="112"/>
      <c r="YG376" s="112"/>
      <c r="YK376" s="112"/>
      <c r="YO376" s="112"/>
      <c r="YS376" s="112"/>
      <c r="YW376" s="112"/>
      <c r="ZA376" s="112"/>
      <c r="ZE376" s="112"/>
      <c r="ZI376" s="112"/>
      <c r="ZM376" s="112"/>
      <c r="ZQ376" s="112"/>
      <c r="ZU376" s="112"/>
      <c r="ZY376" s="112"/>
      <c r="AAC376" s="112"/>
      <c r="AAG376" s="112"/>
      <c r="AAK376" s="112"/>
      <c r="AAO376" s="112"/>
      <c r="AAS376" s="112"/>
      <c r="AAW376" s="112"/>
      <c r="ABA376" s="112"/>
      <c r="ABE376" s="112"/>
      <c r="ABI376" s="112"/>
      <c r="ABM376" s="112"/>
      <c r="ABQ376" s="112"/>
      <c r="ABU376" s="112"/>
      <c r="ABY376" s="112"/>
      <c r="ACC376" s="112"/>
      <c r="ACG376" s="112"/>
      <c r="ACK376" s="112"/>
      <c r="ACO376" s="112"/>
      <c r="ACS376" s="112"/>
      <c r="ACW376" s="112"/>
      <c r="ADA376" s="112"/>
      <c r="ADE376" s="112"/>
      <c r="ADI376" s="112"/>
      <c r="ADM376" s="112"/>
      <c r="ADQ376" s="112"/>
      <c r="ADU376" s="112"/>
      <c r="ADY376" s="112"/>
      <c r="AEC376" s="112"/>
      <c r="AEG376" s="112"/>
      <c r="AEK376" s="112"/>
      <c r="AEO376" s="112"/>
      <c r="AES376" s="112"/>
      <c r="AEW376" s="112"/>
      <c r="AFA376" s="112"/>
      <c r="AFE376" s="112"/>
      <c r="AFI376" s="112"/>
      <c r="AFM376" s="112"/>
      <c r="AFQ376" s="112"/>
      <c r="AFU376" s="112"/>
      <c r="AFY376" s="112"/>
      <c r="AGC376" s="112"/>
      <c r="AGG376" s="112"/>
      <c r="AGK376" s="112"/>
      <c r="AGO376" s="112"/>
      <c r="AGS376" s="112"/>
      <c r="AGW376" s="112"/>
      <c r="AHA376" s="112"/>
      <c r="AHE376" s="112"/>
      <c r="AHI376" s="112"/>
      <c r="AHM376" s="112"/>
      <c r="AHQ376" s="112"/>
      <c r="AHU376" s="112"/>
      <c r="AHY376" s="112"/>
      <c r="AIC376" s="112"/>
      <c r="AIG376" s="112"/>
      <c r="AIK376" s="112"/>
      <c r="AIO376" s="112"/>
      <c r="AIS376" s="112"/>
      <c r="AIW376" s="112"/>
      <c r="AJA376" s="112"/>
      <c r="AJE376" s="112"/>
      <c r="AJI376" s="112"/>
      <c r="AJM376" s="112"/>
      <c r="AJQ376" s="112"/>
      <c r="AJU376" s="112"/>
      <c r="AJY376" s="112"/>
      <c r="AKC376" s="112"/>
      <c r="AKG376" s="112"/>
      <c r="AKK376" s="112"/>
      <c r="AKO376" s="112"/>
      <c r="AKS376" s="112"/>
      <c r="AKW376" s="112"/>
      <c r="ALA376" s="112"/>
      <c r="ALE376" s="112"/>
      <c r="ALI376" s="112"/>
      <c r="ALM376" s="112"/>
      <c r="ALQ376" s="112"/>
      <c r="ALU376" s="112"/>
      <c r="ALY376" s="112"/>
      <c r="AMC376" s="112"/>
      <c r="AMG376" s="112"/>
      <c r="AMK376" s="112"/>
      <c r="AMO376" s="112"/>
      <c r="AMS376" s="112"/>
      <c r="AMW376" s="112"/>
      <c r="ANA376" s="112"/>
      <c r="ANE376" s="112"/>
      <c r="ANI376" s="112"/>
      <c r="ANM376" s="112"/>
      <c r="ANQ376" s="112"/>
      <c r="ANU376" s="112"/>
      <c r="ANY376" s="112"/>
      <c r="AOC376" s="112"/>
      <c r="AOG376" s="112"/>
      <c r="AOK376" s="112"/>
      <c r="AOO376" s="112"/>
      <c r="AOS376" s="112"/>
      <c r="AOW376" s="112"/>
      <c r="APA376" s="112"/>
      <c r="APE376" s="112"/>
      <c r="API376" s="112"/>
      <c r="APM376" s="112"/>
      <c r="APQ376" s="112"/>
      <c r="APU376" s="112"/>
      <c r="APY376" s="112"/>
      <c r="AQC376" s="112"/>
      <c r="AQG376" s="112"/>
      <c r="AQK376" s="112"/>
      <c r="AQO376" s="112"/>
      <c r="AQS376" s="112"/>
      <c r="AQW376" s="112"/>
      <c r="ARA376" s="112"/>
      <c r="ARE376" s="112"/>
      <c r="ARI376" s="112"/>
      <c r="ARM376" s="112"/>
      <c r="ARQ376" s="112"/>
      <c r="ARU376" s="112"/>
      <c r="ARY376" s="112"/>
      <c r="ASC376" s="112"/>
      <c r="ASG376" s="112"/>
      <c r="ASK376" s="112"/>
      <c r="ASO376" s="112"/>
      <c r="ASS376" s="112"/>
      <c r="ASW376" s="112"/>
      <c r="ATA376" s="112"/>
      <c r="ATE376" s="112"/>
      <c r="ATI376" s="112"/>
      <c r="ATM376" s="112"/>
      <c r="ATQ376" s="112"/>
      <c r="ATU376" s="112"/>
      <c r="ATY376" s="112"/>
      <c r="AUC376" s="112"/>
      <c r="AUG376" s="112"/>
      <c r="AUK376" s="112"/>
      <c r="AUO376" s="112"/>
      <c r="AUS376" s="112"/>
      <c r="AUW376" s="112"/>
      <c r="AVA376" s="112"/>
      <c r="AVE376" s="112"/>
      <c r="AVI376" s="112"/>
      <c r="AVM376" s="112"/>
      <c r="AVQ376" s="112"/>
      <c r="AVU376" s="112"/>
      <c r="AVY376" s="112"/>
      <c r="AWC376" s="112"/>
      <c r="AWG376" s="112"/>
      <c r="AWK376" s="112"/>
      <c r="AWO376" s="112"/>
      <c r="AWS376" s="112"/>
      <c r="AWW376" s="112"/>
      <c r="AXA376" s="112"/>
      <c r="AXE376" s="112"/>
      <c r="AXI376" s="112"/>
      <c r="AXM376" s="112"/>
      <c r="AXQ376" s="112"/>
      <c r="AXU376" s="112"/>
      <c r="AXY376" s="112"/>
      <c r="AYC376" s="112"/>
      <c r="AYG376" s="112"/>
      <c r="AYK376" s="112"/>
      <c r="AYO376" s="112"/>
      <c r="AYS376" s="112"/>
      <c r="AYW376" s="112"/>
      <c r="AZA376" s="112"/>
      <c r="AZE376" s="112"/>
      <c r="AZI376" s="112"/>
      <c r="AZM376" s="112"/>
      <c r="AZQ376" s="112"/>
      <c r="AZU376" s="112"/>
      <c r="AZY376" s="112"/>
      <c r="BAC376" s="112"/>
      <c r="BAG376" s="112"/>
      <c r="BAK376" s="112"/>
      <c r="BAO376" s="112"/>
      <c r="BAS376" s="112"/>
      <c r="BAW376" s="112"/>
      <c r="BBA376" s="112"/>
      <c r="BBE376" s="112"/>
      <c r="BBI376" s="112"/>
      <c r="BBM376" s="112"/>
      <c r="BBQ376" s="112"/>
      <c r="BBU376" s="112"/>
      <c r="BBY376" s="112"/>
      <c r="BCC376" s="112"/>
      <c r="BCG376" s="112"/>
      <c r="BCK376" s="112"/>
      <c r="BCO376" s="112"/>
      <c r="BCS376" s="112"/>
      <c r="BCW376" s="112"/>
      <c r="BDA376" s="112"/>
      <c r="BDE376" s="112"/>
      <c r="BDI376" s="112"/>
      <c r="BDM376" s="112"/>
      <c r="BDQ376" s="112"/>
      <c r="BDU376" s="112"/>
      <c r="BDY376" s="112"/>
      <c r="BEC376" s="112"/>
      <c r="BEG376" s="112"/>
      <c r="BEK376" s="112"/>
      <c r="BEO376" s="112"/>
      <c r="BES376" s="112"/>
      <c r="BEW376" s="112"/>
      <c r="BFA376" s="112"/>
      <c r="BFE376" s="112"/>
      <c r="BFI376" s="112"/>
      <c r="BFM376" s="112"/>
      <c r="BFQ376" s="112"/>
      <c r="BFU376" s="112"/>
      <c r="BFY376" s="112"/>
      <c r="BGC376" s="112"/>
      <c r="BGG376" s="112"/>
      <c r="BGK376" s="112"/>
      <c r="BGO376" s="112"/>
      <c r="BGS376" s="112"/>
      <c r="BGW376" s="112"/>
      <c r="BHA376" s="112"/>
      <c r="BHE376" s="112"/>
      <c r="BHI376" s="112"/>
      <c r="BHM376" s="112"/>
      <c r="BHQ376" s="112"/>
      <c r="BHU376" s="112"/>
      <c r="BHY376" s="112"/>
      <c r="BIC376" s="112"/>
      <c r="BIG376" s="112"/>
      <c r="BIK376" s="112"/>
      <c r="BIO376" s="112"/>
      <c r="BIS376" s="112"/>
      <c r="BIW376" s="112"/>
      <c r="BJA376" s="112"/>
      <c r="BJE376" s="112"/>
      <c r="BJI376" s="112"/>
      <c r="BJM376" s="112"/>
      <c r="BJQ376" s="112"/>
      <c r="BJU376" s="112"/>
      <c r="BJY376" s="112"/>
      <c r="BKC376" s="112"/>
      <c r="BKG376" s="112"/>
      <c r="BKK376" s="112"/>
      <c r="BKO376" s="112"/>
      <c r="BKS376" s="112"/>
      <c r="BKW376" s="112"/>
      <c r="BLA376" s="112"/>
      <c r="BLE376" s="112"/>
      <c r="BLI376" s="112"/>
      <c r="BLM376" s="112"/>
      <c r="BLQ376" s="112"/>
      <c r="BLU376" s="112"/>
      <c r="BLY376" s="112"/>
      <c r="BMC376" s="112"/>
      <c r="BMG376" s="112"/>
      <c r="BMK376" s="112"/>
      <c r="BMO376" s="112"/>
      <c r="BMS376" s="112"/>
      <c r="BMW376" s="112"/>
      <c r="BNA376" s="112"/>
      <c r="BNE376" s="112"/>
      <c r="BNI376" s="112"/>
      <c r="BNM376" s="112"/>
      <c r="BNQ376" s="112"/>
      <c r="BNU376" s="112"/>
      <c r="BNY376" s="112"/>
      <c r="BOC376" s="112"/>
      <c r="BOG376" s="112"/>
      <c r="BOK376" s="112"/>
      <c r="BOO376" s="112"/>
      <c r="BOS376" s="112"/>
      <c r="BOW376" s="112"/>
      <c r="BPA376" s="112"/>
      <c r="BPE376" s="112"/>
      <c r="BPI376" s="112"/>
      <c r="BPM376" s="112"/>
      <c r="BPQ376" s="112"/>
      <c r="BPU376" s="112"/>
      <c r="BPY376" s="112"/>
      <c r="BQC376" s="112"/>
      <c r="BQG376" s="112"/>
      <c r="BQK376" s="112"/>
      <c r="BQO376" s="112"/>
      <c r="BQS376" s="112"/>
      <c r="BQW376" s="112"/>
      <c r="BRA376" s="112"/>
      <c r="BRE376" s="112"/>
      <c r="BRI376" s="112"/>
      <c r="BRM376" s="112"/>
      <c r="BRQ376" s="112"/>
      <c r="BRU376" s="112"/>
      <c r="BRY376" s="112"/>
      <c r="BSC376" s="112"/>
      <c r="BSG376" s="112"/>
      <c r="BSK376" s="112"/>
      <c r="BSO376" s="112"/>
      <c r="BSS376" s="112"/>
      <c r="BSW376" s="112"/>
      <c r="BTA376" s="112"/>
      <c r="BTE376" s="112"/>
      <c r="BTI376" s="112"/>
      <c r="BTM376" s="112"/>
      <c r="BTQ376" s="112"/>
      <c r="BTU376" s="112"/>
      <c r="BTY376" s="112"/>
      <c r="BUC376" s="112"/>
      <c r="BUG376" s="112"/>
      <c r="BUK376" s="112"/>
      <c r="BUO376" s="112"/>
      <c r="BUS376" s="112"/>
      <c r="BUW376" s="112"/>
      <c r="BVA376" s="112"/>
      <c r="BVE376" s="112"/>
      <c r="BVI376" s="112"/>
      <c r="BVM376" s="112"/>
      <c r="BVQ376" s="112"/>
      <c r="BVU376" s="112"/>
      <c r="BVY376" s="112"/>
      <c r="BWC376" s="112"/>
      <c r="BWG376" s="112"/>
      <c r="BWK376" s="112"/>
      <c r="BWO376" s="112"/>
      <c r="BWS376" s="112"/>
      <c r="BWW376" s="112"/>
      <c r="BXA376" s="112"/>
      <c r="BXE376" s="112"/>
      <c r="BXI376" s="112"/>
      <c r="BXM376" s="112"/>
      <c r="BXQ376" s="112"/>
      <c r="BXU376" s="112"/>
      <c r="BXY376" s="112"/>
      <c r="BYC376" s="112"/>
      <c r="BYG376" s="112"/>
      <c r="BYK376" s="112"/>
      <c r="BYO376" s="112"/>
      <c r="BYS376" s="112"/>
      <c r="BYW376" s="112"/>
      <c r="BZA376" s="112"/>
      <c r="BZE376" s="112"/>
      <c r="BZI376" s="112"/>
      <c r="BZM376" s="112"/>
      <c r="BZQ376" s="112"/>
      <c r="BZU376" s="112"/>
      <c r="BZY376" s="112"/>
      <c r="CAC376" s="112"/>
      <c r="CAG376" s="112"/>
      <c r="CAK376" s="112"/>
      <c r="CAO376" s="112"/>
      <c r="CAS376" s="112"/>
      <c r="CAW376" s="112"/>
      <c r="CBA376" s="112"/>
      <c r="CBE376" s="112"/>
      <c r="CBI376" s="112"/>
      <c r="CBM376" s="112"/>
      <c r="CBQ376" s="112"/>
      <c r="CBU376" s="112"/>
      <c r="CBY376" s="112"/>
      <c r="CCC376" s="112"/>
      <c r="CCG376" s="112"/>
      <c r="CCK376" s="112"/>
      <c r="CCO376" s="112"/>
      <c r="CCS376" s="112"/>
      <c r="CCW376" s="112"/>
      <c r="CDA376" s="112"/>
      <c r="CDE376" s="112"/>
      <c r="CDI376" s="112"/>
      <c r="CDM376" s="112"/>
      <c r="CDQ376" s="112"/>
      <c r="CDU376" s="112"/>
      <c r="CDY376" s="112"/>
      <c r="CEC376" s="112"/>
      <c r="CEG376" s="112"/>
      <c r="CEK376" s="112"/>
      <c r="CEO376" s="112"/>
      <c r="CES376" s="112"/>
      <c r="CEW376" s="112"/>
      <c r="CFA376" s="112"/>
      <c r="CFE376" s="112"/>
      <c r="CFI376" s="112"/>
      <c r="CFM376" s="112"/>
      <c r="CFQ376" s="112"/>
      <c r="CFU376" s="112"/>
      <c r="CFY376" s="112"/>
      <c r="CGC376" s="112"/>
      <c r="CGG376" s="112"/>
      <c r="CGK376" s="112"/>
      <c r="CGO376" s="112"/>
      <c r="CGS376" s="112"/>
      <c r="CGW376" s="112"/>
      <c r="CHA376" s="112"/>
      <c r="CHE376" s="112"/>
      <c r="CHI376" s="112"/>
      <c r="CHM376" s="112"/>
      <c r="CHQ376" s="112"/>
      <c r="CHU376" s="112"/>
      <c r="CHY376" s="112"/>
      <c r="CIC376" s="112"/>
      <c r="CIG376" s="112"/>
      <c r="CIK376" s="112"/>
      <c r="CIO376" s="112"/>
      <c r="CIS376" s="112"/>
      <c r="CIW376" s="112"/>
      <c r="CJA376" s="112"/>
      <c r="CJE376" s="112"/>
      <c r="CJI376" s="112"/>
      <c r="CJM376" s="112"/>
      <c r="CJQ376" s="112"/>
      <c r="CJU376" s="112"/>
      <c r="CJY376" s="112"/>
      <c r="CKC376" s="112"/>
      <c r="CKG376" s="112"/>
      <c r="CKK376" s="112"/>
      <c r="CKO376" s="112"/>
      <c r="CKS376" s="112"/>
      <c r="CKW376" s="112"/>
      <c r="CLA376" s="112"/>
      <c r="CLE376" s="112"/>
      <c r="CLI376" s="112"/>
      <c r="CLM376" s="112"/>
      <c r="CLQ376" s="112"/>
      <c r="CLU376" s="112"/>
      <c r="CLY376" s="112"/>
      <c r="CMC376" s="112"/>
      <c r="CMG376" s="112"/>
      <c r="CMK376" s="112"/>
      <c r="CMO376" s="112"/>
      <c r="CMS376" s="112"/>
      <c r="CMW376" s="112"/>
      <c r="CNA376" s="112"/>
      <c r="CNE376" s="112"/>
      <c r="CNI376" s="112"/>
      <c r="CNM376" s="112"/>
      <c r="CNQ376" s="112"/>
      <c r="CNU376" s="112"/>
      <c r="CNY376" s="112"/>
      <c r="COC376" s="112"/>
      <c r="COG376" s="112"/>
      <c r="COK376" s="112"/>
      <c r="COO376" s="112"/>
      <c r="COS376" s="112"/>
      <c r="COW376" s="112"/>
      <c r="CPA376" s="112"/>
      <c r="CPE376" s="112"/>
      <c r="CPI376" s="112"/>
      <c r="CPM376" s="112"/>
      <c r="CPQ376" s="112"/>
      <c r="CPU376" s="112"/>
      <c r="CPY376" s="112"/>
      <c r="CQC376" s="112"/>
      <c r="CQG376" s="112"/>
      <c r="CQK376" s="112"/>
      <c r="CQO376" s="112"/>
      <c r="CQS376" s="112"/>
      <c r="CQW376" s="112"/>
      <c r="CRA376" s="112"/>
      <c r="CRE376" s="112"/>
      <c r="CRI376" s="112"/>
      <c r="CRM376" s="112"/>
      <c r="CRQ376" s="112"/>
      <c r="CRU376" s="112"/>
      <c r="CRY376" s="112"/>
      <c r="CSC376" s="112"/>
      <c r="CSG376" s="112"/>
      <c r="CSK376" s="112"/>
      <c r="CSO376" s="112"/>
      <c r="CSS376" s="112"/>
      <c r="CSW376" s="112"/>
      <c r="CTA376" s="112"/>
      <c r="CTE376" s="112"/>
      <c r="CTI376" s="112"/>
      <c r="CTM376" s="112"/>
      <c r="CTQ376" s="112"/>
      <c r="CTU376" s="112"/>
      <c r="CTY376" s="112"/>
      <c r="CUC376" s="112"/>
      <c r="CUG376" s="112"/>
      <c r="CUK376" s="112"/>
      <c r="CUO376" s="112"/>
      <c r="CUS376" s="112"/>
      <c r="CUW376" s="112"/>
      <c r="CVA376" s="112"/>
      <c r="CVE376" s="112"/>
      <c r="CVI376" s="112"/>
      <c r="CVM376" s="112"/>
      <c r="CVQ376" s="112"/>
      <c r="CVU376" s="112"/>
      <c r="CVY376" s="112"/>
      <c r="CWC376" s="112"/>
      <c r="CWG376" s="112"/>
      <c r="CWK376" s="112"/>
      <c r="CWO376" s="112"/>
      <c r="CWS376" s="112"/>
      <c r="CWW376" s="112"/>
      <c r="CXA376" s="112"/>
      <c r="CXE376" s="112"/>
      <c r="CXI376" s="112"/>
      <c r="CXM376" s="112"/>
      <c r="CXQ376" s="112"/>
      <c r="CXU376" s="112"/>
      <c r="CXY376" s="112"/>
      <c r="CYC376" s="112"/>
      <c r="CYG376" s="112"/>
      <c r="CYK376" s="112"/>
      <c r="CYO376" s="112"/>
      <c r="CYS376" s="112"/>
      <c r="CYW376" s="112"/>
      <c r="CZA376" s="112"/>
      <c r="CZE376" s="112"/>
      <c r="CZI376" s="112"/>
      <c r="CZM376" s="112"/>
      <c r="CZQ376" s="112"/>
      <c r="CZU376" s="112"/>
      <c r="CZY376" s="112"/>
      <c r="DAC376" s="112"/>
      <c r="DAG376" s="112"/>
      <c r="DAK376" s="112"/>
      <c r="DAO376" s="112"/>
      <c r="DAS376" s="112"/>
      <c r="DAW376" s="112"/>
      <c r="DBA376" s="112"/>
      <c r="DBE376" s="112"/>
      <c r="DBI376" s="112"/>
      <c r="DBM376" s="112"/>
      <c r="DBQ376" s="112"/>
      <c r="DBU376" s="112"/>
      <c r="DBY376" s="112"/>
      <c r="DCC376" s="112"/>
      <c r="DCG376" s="112"/>
      <c r="DCK376" s="112"/>
      <c r="DCO376" s="112"/>
      <c r="DCS376" s="112"/>
      <c r="DCW376" s="112"/>
      <c r="DDA376" s="112"/>
      <c r="DDE376" s="112"/>
      <c r="DDI376" s="112"/>
      <c r="DDM376" s="112"/>
      <c r="DDQ376" s="112"/>
      <c r="DDU376" s="112"/>
      <c r="DDY376" s="112"/>
      <c r="DEC376" s="112"/>
      <c r="DEG376" s="112"/>
      <c r="DEK376" s="112"/>
      <c r="DEO376" s="112"/>
      <c r="DES376" s="112"/>
      <c r="DEW376" s="112"/>
      <c r="DFA376" s="112"/>
      <c r="DFE376" s="112"/>
      <c r="DFI376" s="112"/>
      <c r="DFM376" s="112"/>
      <c r="DFQ376" s="112"/>
      <c r="DFU376" s="112"/>
      <c r="DFY376" s="112"/>
      <c r="DGC376" s="112"/>
      <c r="DGG376" s="112"/>
      <c r="DGK376" s="112"/>
      <c r="DGO376" s="112"/>
      <c r="DGS376" s="112"/>
      <c r="DGW376" s="112"/>
      <c r="DHA376" s="112"/>
      <c r="DHE376" s="112"/>
      <c r="DHI376" s="112"/>
      <c r="DHM376" s="112"/>
      <c r="DHQ376" s="112"/>
      <c r="DHU376" s="112"/>
      <c r="DHY376" s="112"/>
      <c r="DIC376" s="112"/>
      <c r="DIG376" s="112"/>
      <c r="DIK376" s="112"/>
      <c r="DIO376" s="112"/>
      <c r="DIS376" s="112"/>
      <c r="DIW376" s="112"/>
      <c r="DJA376" s="112"/>
      <c r="DJE376" s="112"/>
      <c r="DJI376" s="112"/>
      <c r="DJM376" s="112"/>
      <c r="DJQ376" s="112"/>
      <c r="DJU376" s="112"/>
      <c r="DJY376" s="112"/>
      <c r="DKC376" s="112"/>
      <c r="DKG376" s="112"/>
      <c r="DKK376" s="112"/>
      <c r="DKO376" s="112"/>
      <c r="DKS376" s="112"/>
      <c r="DKW376" s="112"/>
      <c r="DLA376" s="112"/>
      <c r="DLE376" s="112"/>
      <c r="DLI376" s="112"/>
      <c r="DLM376" s="112"/>
      <c r="DLQ376" s="112"/>
      <c r="DLU376" s="112"/>
      <c r="DLY376" s="112"/>
      <c r="DMC376" s="112"/>
      <c r="DMG376" s="112"/>
      <c r="DMK376" s="112"/>
      <c r="DMO376" s="112"/>
      <c r="DMS376" s="112"/>
      <c r="DMW376" s="112"/>
      <c r="DNA376" s="112"/>
      <c r="DNE376" s="112"/>
      <c r="DNI376" s="112"/>
      <c r="DNM376" s="112"/>
      <c r="DNQ376" s="112"/>
      <c r="DNU376" s="112"/>
      <c r="DNY376" s="112"/>
      <c r="DOC376" s="112"/>
      <c r="DOG376" s="112"/>
      <c r="DOK376" s="112"/>
      <c r="DOO376" s="112"/>
      <c r="DOS376" s="112"/>
      <c r="DOW376" s="112"/>
      <c r="DPA376" s="112"/>
      <c r="DPE376" s="112"/>
      <c r="DPI376" s="112"/>
      <c r="DPM376" s="112"/>
      <c r="DPQ376" s="112"/>
      <c r="DPU376" s="112"/>
      <c r="DPY376" s="112"/>
      <c r="DQC376" s="112"/>
      <c r="DQG376" s="112"/>
      <c r="DQK376" s="112"/>
      <c r="DQO376" s="112"/>
      <c r="DQS376" s="112"/>
      <c r="DQW376" s="112"/>
      <c r="DRA376" s="112"/>
      <c r="DRE376" s="112"/>
      <c r="DRI376" s="112"/>
      <c r="DRM376" s="112"/>
      <c r="DRQ376" s="112"/>
      <c r="DRU376" s="112"/>
      <c r="DRY376" s="112"/>
      <c r="DSC376" s="112"/>
      <c r="DSG376" s="112"/>
      <c r="DSK376" s="112"/>
      <c r="DSO376" s="112"/>
      <c r="DSS376" s="112"/>
      <c r="DSW376" s="112"/>
      <c r="DTA376" s="112"/>
      <c r="DTE376" s="112"/>
      <c r="DTI376" s="112"/>
      <c r="DTM376" s="112"/>
      <c r="DTQ376" s="112"/>
      <c r="DTU376" s="112"/>
      <c r="DTY376" s="112"/>
      <c r="DUC376" s="112"/>
      <c r="DUG376" s="112"/>
      <c r="DUK376" s="112"/>
      <c r="DUO376" s="112"/>
      <c r="DUS376" s="112"/>
      <c r="DUW376" s="112"/>
      <c r="DVA376" s="112"/>
      <c r="DVE376" s="112"/>
      <c r="DVI376" s="112"/>
      <c r="DVM376" s="112"/>
      <c r="DVQ376" s="112"/>
      <c r="DVU376" s="112"/>
      <c r="DVY376" s="112"/>
      <c r="DWC376" s="112"/>
      <c r="DWG376" s="112"/>
      <c r="DWK376" s="112"/>
      <c r="DWO376" s="112"/>
      <c r="DWS376" s="112"/>
      <c r="DWW376" s="112"/>
      <c r="DXA376" s="112"/>
      <c r="DXE376" s="112"/>
      <c r="DXI376" s="112"/>
      <c r="DXM376" s="112"/>
      <c r="DXQ376" s="112"/>
      <c r="DXU376" s="112"/>
      <c r="DXY376" s="112"/>
      <c r="DYC376" s="112"/>
      <c r="DYG376" s="112"/>
      <c r="DYK376" s="112"/>
      <c r="DYO376" s="112"/>
      <c r="DYS376" s="112"/>
      <c r="DYW376" s="112"/>
      <c r="DZA376" s="112"/>
      <c r="DZE376" s="112"/>
      <c r="DZI376" s="112"/>
      <c r="DZM376" s="112"/>
      <c r="DZQ376" s="112"/>
      <c r="DZU376" s="112"/>
      <c r="DZY376" s="112"/>
      <c r="EAC376" s="112"/>
      <c r="EAG376" s="112"/>
      <c r="EAK376" s="112"/>
      <c r="EAO376" s="112"/>
      <c r="EAS376" s="112"/>
      <c r="EAW376" s="112"/>
      <c r="EBA376" s="112"/>
      <c r="EBE376" s="112"/>
      <c r="EBI376" s="112"/>
      <c r="EBM376" s="112"/>
      <c r="EBQ376" s="112"/>
      <c r="EBU376" s="112"/>
      <c r="EBY376" s="112"/>
      <c r="ECC376" s="112"/>
      <c r="ECG376" s="112"/>
      <c r="ECK376" s="112"/>
      <c r="ECO376" s="112"/>
      <c r="ECS376" s="112"/>
      <c r="ECW376" s="112"/>
      <c r="EDA376" s="112"/>
      <c r="EDE376" s="112"/>
      <c r="EDI376" s="112"/>
      <c r="EDM376" s="112"/>
      <c r="EDQ376" s="112"/>
      <c r="EDU376" s="112"/>
      <c r="EDY376" s="112"/>
      <c r="EEC376" s="112"/>
      <c r="EEG376" s="112"/>
      <c r="EEK376" s="112"/>
      <c r="EEO376" s="112"/>
      <c r="EES376" s="112"/>
      <c r="EEW376" s="112"/>
      <c r="EFA376" s="112"/>
      <c r="EFE376" s="112"/>
      <c r="EFI376" s="112"/>
      <c r="EFM376" s="112"/>
      <c r="EFQ376" s="112"/>
      <c r="EFU376" s="112"/>
      <c r="EFY376" s="112"/>
      <c r="EGC376" s="112"/>
      <c r="EGG376" s="112"/>
      <c r="EGK376" s="112"/>
      <c r="EGO376" s="112"/>
      <c r="EGS376" s="112"/>
      <c r="EGW376" s="112"/>
      <c r="EHA376" s="112"/>
      <c r="EHE376" s="112"/>
      <c r="EHI376" s="112"/>
      <c r="EHM376" s="112"/>
      <c r="EHQ376" s="112"/>
      <c r="EHU376" s="112"/>
      <c r="EHY376" s="112"/>
      <c r="EIC376" s="112"/>
      <c r="EIG376" s="112"/>
      <c r="EIK376" s="112"/>
      <c r="EIO376" s="112"/>
      <c r="EIS376" s="112"/>
      <c r="EIW376" s="112"/>
      <c r="EJA376" s="112"/>
      <c r="EJE376" s="112"/>
      <c r="EJI376" s="112"/>
      <c r="EJM376" s="112"/>
      <c r="EJQ376" s="112"/>
      <c r="EJU376" s="112"/>
      <c r="EJY376" s="112"/>
      <c r="EKC376" s="112"/>
      <c r="EKG376" s="112"/>
      <c r="EKK376" s="112"/>
      <c r="EKO376" s="112"/>
      <c r="EKS376" s="112"/>
      <c r="EKW376" s="112"/>
      <c r="ELA376" s="112"/>
      <c r="ELE376" s="112"/>
      <c r="ELI376" s="112"/>
      <c r="ELM376" s="112"/>
      <c r="ELQ376" s="112"/>
      <c r="ELU376" s="112"/>
      <c r="ELY376" s="112"/>
      <c r="EMC376" s="112"/>
      <c r="EMG376" s="112"/>
      <c r="EMK376" s="112"/>
      <c r="EMO376" s="112"/>
      <c r="EMS376" s="112"/>
      <c r="EMW376" s="112"/>
      <c r="ENA376" s="112"/>
      <c r="ENE376" s="112"/>
      <c r="ENI376" s="112"/>
      <c r="ENM376" s="112"/>
      <c r="ENQ376" s="112"/>
      <c r="ENU376" s="112"/>
      <c r="ENY376" s="112"/>
      <c r="EOC376" s="112"/>
      <c r="EOG376" s="112"/>
      <c r="EOK376" s="112"/>
      <c r="EOO376" s="112"/>
      <c r="EOS376" s="112"/>
      <c r="EOW376" s="112"/>
      <c r="EPA376" s="112"/>
      <c r="EPE376" s="112"/>
      <c r="EPI376" s="112"/>
      <c r="EPM376" s="112"/>
      <c r="EPQ376" s="112"/>
      <c r="EPU376" s="112"/>
      <c r="EPY376" s="112"/>
      <c r="EQC376" s="112"/>
      <c r="EQG376" s="112"/>
      <c r="EQK376" s="112"/>
      <c r="EQO376" s="112"/>
      <c r="EQS376" s="112"/>
      <c r="EQW376" s="112"/>
      <c r="ERA376" s="112"/>
      <c r="ERE376" s="112"/>
      <c r="ERI376" s="112"/>
      <c r="ERM376" s="112"/>
      <c r="ERQ376" s="112"/>
      <c r="ERU376" s="112"/>
      <c r="ERY376" s="112"/>
      <c r="ESC376" s="112"/>
      <c r="ESG376" s="112"/>
      <c r="ESK376" s="112"/>
      <c r="ESO376" s="112"/>
      <c r="ESS376" s="112"/>
      <c r="ESW376" s="112"/>
      <c r="ETA376" s="112"/>
      <c r="ETE376" s="112"/>
      <c r="ETI376" s="112"/>
      <c r="ETM376" s="112"/>
      <c r="ETQ376" s="112"/>
      <c r="ETU376" s="112"/>
      <c r="ETY376" s="112"/>
      <c r="EUC376" s="112"/>
      <c r="EUG376" s="112"/>
      <c r="EUK376" s="112"/>
      <c r="EUO376" s="112"/>
      <c r="EUS376" s="112"/>
      <c r="EUW376" s="112"/>
      <c r="EVA376" s="112"/>
      <c r="EVE376" s="112"/>
      <c r="EVI376" s="112"/>
      <c r="EVM376" s="112"/>
      <c r="EVQ376" s="112"/>
      <c r="EVU376" s="112"/>
      <c r="EVY376" s="112"/>
      <c r="EWC376" s="112"/>
      <c r="EWG376" s="112"/>
      <c r="EWK376" s="112"/>
      <c r="EWO376" s="112"/>
      <c r="EWS376" s="112"/>
      <c r="EWW376" s="112"/>
      <c r="EXA376" s="112"/>
      <c r="EXE376" s="112"/>
      <c r="EXI376" s="112"/>
      <c r="EXM376" s="112"/>
      <c r="EXQ376" s="112"/>
      <c r="EXU376" s="112"/>
      <c r="EXY376" s="112"/>
      <c r="EYC376" s="112"/>
      <c r="EYG376" s="112"/>
      <c r="EYK376" s="112"/>
      <c r="EYO376" s="112"/>
      <c r="EYS376" s="112"/>
      <c r="EYW376" s="112"/>
      <c r="EZA376" s="112"/>
      <c r="EZE376" s="112"/>
      <c r="EZI376" s="112"/>
      <c r="EZM376" s="112"/>
      <c r="EZQ376" s="112"/>
      <c r="EZU376" s="112"/>
      <c r="EZY376" s="112"/>
      <c r="FAC376" s="112"/>
      <c r="FAG376" s="112"/>
      <c r="FAK376" s="112"/>
      <c r="FAO376" s="112"/>
      <c r="FAS376" s="112"/>
      <c r="FAW376" s="112"/>
      <c r="FBA376" s="112"/>
      <c r="FBE376" s="112"/>
      <c r="FBI376" s="112"/>
      <c r="FBM376" s="112"/>
      <c r="FBQ376" s="112"/>
      <c r="FBU376" s="112"/>
      <c r="FBY376" s="112"/>
      <c r="FCC376" s="112"/>
      <c r="FCG376" s="112"/>
      <c r="FCK376" s="112"/>
      <c r="FCO376" s="112"/>
      <c r="FCS376" s="112"/>
      <c r="FCW376" s="112"/>
      <c r="FDA376" s="112"/>
      <c r="FDE376" s="112"/>
      <c r="FDI376" s="112"/>
      <c r="FDM376" s="112"/>
      <c r="FDQ376" s="112"/>
      <c r="FDU376" s="112"/>
      <c r="FDY376" s="112"/>
      <c r="FEC376" s="112"/>
      <c r="FEG376" s="112"/>
      <c r="FEK376" s="112"/>
      <c r="FEO376" s="112"/>
      <c r="FES376" s="112"/>
      <c r="FEW376" s="112"/>
      <c r="FFA376" s="112"/>
      <c r="FFE376" s="112"/>
      <c r="FFI376" s="112"/>
      <c r="FFM376" s="112"/>
      <c r="FFQ376" s="112"/>
      <c r="FFU376" s="112"/>
      <c r="FFY376" s="112"/>
      <c r="FGC376" s="112"/>
      <c r="FGG376" s="112"/>
      <c r="FGK376" s="112"/>
      <c r="FGO376" s="112"/>
      <c r="FGS376" s="112"/>
      <c r="FGW376" s="112"/>
      <c r="FHA376" s="112"/>
      <c r="FHE376" s="112"/>
      <c r="FHI376" s="112"/>
      <c r="FHM376" s="112"/>
      <c r="FHQ376" s="112"/>
      <c r="FHU376" s="112"/>
      <c r="FHY376" s="112"/>
      <c r="FIC376" s="112"/>
      <c r="FIG376" s="112"/>
      <c r="FIK376" s="112"/>
      <c r="FIO376" s="112"/>
      <c r="FIS376" s="112"/>
      <c r="FIW376" s="112"/>
      <c r="FJA376" s="112"/>
      <c r="FJE376" s="112"/>
      <c r="FJI376" s="112"/>
      <c r="FJM376" s="112"/>
      <c r="FJQ376" s="112"/>
      <c r="FJU376" s="112"/>
      <c r="FJY376" s="112"/>
      <c r="FKC376" s="112"/>
      <c r="FKG376" s="112"/>
      <c r="FKK376" s="112"/>
      <c r="FKO376" s="112"/>
      <c r="FKS376" s="112"/>
      <c r="FKW376" s="112"/>
      <c r="FLA376" s="112"/>
      <c r="FLE376" s="112"/>
      <c r="FLI376" s="112"/>
      <c r="FLM376" s="112"/>
      <c r="FLQ376" s="112"/>
      <c r="FLU376" s="112"/>
      <c r="FLY376" s="112"/>
      <c r="FMC376" s="112"/>
      <c r="FMG376" s="112"/>
      <c r="FMK376" s="112"/>
      <c r="FMO376" s="112"/>
      <c r="FMS376" s="112"/>
      <c r="FMW376" s="112"/>
      <c r="FNA376" s="112"/>
      <c r="FNE376" s="112"/>
      <c r="FNI376" s="112"/>
      <c r="FNM376" s="112"/>
      <c r="FNQ376" s="112"/>
      <c r="FNU376" s="112"/>
      <c r="FNY376" s="112"/>
      <c r="FOC376" s="112"/>
      <c r="FOG376" s="112"/>
      <c r="FOK376" s="112"/>
      <c r="FOO376" s="112"/>
      <c r="FOS376" s="112"/>
      <c r="FOW376" s="112"/>
      <c r="FPA376" s="112"/>
      <c r="FPE376" s="112"/>
      <c r="FPI376" s="112"/>
      <c r="FPM376" s="112"/>
      <c r="FPQ376" s="112"/>
      <c r="FPU376" s="112"/>
      <c r="FPY376" s="112"/>
      <c r="FQC376" s="112"/>
      <c r="FQG376" s="112"/>
      <c r="FQK376" s="112"/>
      <c r="FQO376" s="112"/>
      <c r="FQS376" s="112"/>
      <c r="FQW376" s="112"/>
      <c r="FRA376" s="112"/>
      <c r="FRE376" s="112"/>
      <c r="FRI376" s="112"/>
      <c r="FRM376" s="112"/>
      <c r="FRQ376" s="112"/>
      <c r="FRU376" s="112"/>
      <c r="FRY376" s="112"/>
      <c r="FSC376" s="112"/>
      <c r="FSG376" s="112"/>
      <c r="FSK376" s="112"/>
      <c r="FSO376" s="112"/>
      <c r="FSS376" s="112"/>
      <c r="FSW376" s="112"/>
      <c r="FTA376" s="112"/>
      <c r="FTE376" s="112"/>
      <c r="FTI376" s="112"/>
      <c r="FTM376" s="112"/>
      <c r="FTQ376" s="112"/>
      <c r="FTU376" s="112"/>
      <c r="FTY376" s="112"/>
      <c r="FUC376" s="112"/>
      <c r="FUG376" s="112"/>
      <c r="FUK376" s="112"/>
      <c r="FUO376" s="112"/>
      <c r="FUS376" s="112"/>
      <c r="FUW376" s="112"/>
      <c r="FVA376" s="112"/>
      <c r="FVE376" s="112"/>
      <c r="FVI376" s="112"/>
      <c r="FVM376" s="112"/>
      <c r="FVQ376" s="112"/>
      <c r="FVU376" s="112"/>
      <c r="FVY376" s="112"/>
      <c r="FWC376" s="112"/>
      <c r="FWG376" s="112"/>
      <c r="FWK376" s="112"/>
      <c r="FWO376" s="112"/>
      <c r="FWS376" s="112"/>
      <c r="FWW376" s="112"/>
      <c r="FXA376" s="112"/>
      <c r="FXE376" s="112"/>
      <c r="FXI376" s="112"/>
      <c r="FXM376" s="112"/>
      <c r="FXQ376" s="112"/>
      <c r="FXU376" s="112"/>
      <c r="FXY376" s="112"/>
      <c r="FYC376" s="112"/>
      <c r="FYG376" s="112"/>
      <c r="FYK376" s="112"/>
      <c r="FYO376" s="112"/>
      <c r="FYS376" s="112"/>
      <c r="FYW376" s="112"/>
      <c r="FZA376" s="112"/>
      <c r="FZE376" s="112"/>
      <c r="FZI376" s="112"/>
      <c r="FZM376" s="112"/>
      <c r="FZQ376" s="112"/>
      <c r="FZU376" s="112"/>
      <c r="FZY376" s="112"/>
      <c r="GAC376" s="112"/>
      <c r="GAG376" s="112"/>
      <c r="GAK376" s="112"/>
      <c r="GAO376" s="112"/>
      <c r="GAS376" s="112"/>
      <c r="GAW376" s="112"/>
      <c r="GBA376" s="112"/>
      <c r="GBE376" s="112"/>
      <c r="GBI376" s="112"/>
      <c r="GBM376" s="112"/>
      <c r="GBQ376" s="112"/>
      <c r="GBU376" s="112"/>
      <c r="GBY376" s="112"/>
      <c r="GCC376" s="112"/>
      <c r="GCG376" s="112"/>
      <c r="GCK376" s="112"/>
      <c r="GCO376" s="112"/>
      <c r="GCS376" s="112"/>
      <c r="GCW376" s="112"/>
      <c r="GDA376" s="112"/>
      <c r="GDE376" s="112"/>
      <c r="GDI376" s="112"/>
      <c r="GDM376" s="112"/>
      <c r="GDQ376" s="112"/>
      <c r="GDU376" s="112"/>
      <c r="GDY376" s="112"/>
      <c r="GEC376" s="112"/>
      <c r="GEG376" s="112"/>
      <c r="GEK376" s="112"/>
      <c r="GEO376" s="112"/>
      <c r="GES376" s="112"/>
      <c r="GEW376" s="112"/>
      <c r="GFA376" s="112"/>
      <c r="GFE376" s="112"/>
      <c r="GFI376" s="112"/>
      <c r="GFM376" s="112"/>
      <c r="GFQ376" s="112"/>
      <c r="GFU376" s="112"/>
      <c r="GFY376" s="112"/>
      <c r="GGC376" s="112"/>
      <c r="GGG376" s="112"/>
      <c r="GGK376" s="112"/>
      <c r="GGO376" s="112"/>
      <c r="GGS376" s="112"/>
      <c r="GGW376" s="112"/>
      <c r="GHA376" s="112"/>
      <c r="GHE376" s="112"/>
      <c r="GHI376" s="112"/>
      <c r="GHM376" s="112"/>
      <c r="GHQ376" s="112"/>
      <c r="GHU376" s="112"/>
      <c r="GHY376" s="112"/>
      <c r="GIC376" s="112"/>
      <c r="GIG376" s="112"/>
      <c r="GIK376" s="112"/>
      <c r="GIO376" s="112"/>
      <c r="GIS376" s="112"/>
      <c r="GIW376" s="112"/>
      <c r="GJA376" s="112"/>
      <c r="GJE376" s="112"/>
      <c r="GJI376" s="112"/>
      <c r="GJM376" s="112"/>
      <c r="GJQ376" s="112"/>
      <c r="GJU376" s="112"/>
      <c r="GJY376" s="112"/>
      <c r="GKC376" s="112"/>
      <c r="GKG376" s="112"/>
      <c r="GKK376" s="112"/>
      <c r="GKO376" s="112"/>
      <c r="GKS376" s="112"/>
      <c r="GKW376" s="112"/>
      <c r="GLA376" s="112"/>
      <c r="GLE376" s="112"/>
      <c r="GLI376" s="112"/>
      <c r="GLM376" s="112"/>
      <c r="GLQ376" s="112"/>
      <c r="GLU376" s="112"/>
      <c r="GLY376" s="112"/>
      <c r="GMC376" s="112"/>
      <c r="GMG376" s="112"/>
      <c r="GMK376" s="112"/>
      <c r="GMO376" s="112"/>
      <c r="GMS376" s="112"/>
      <c r="GMW376" s="112"/>
      <c r="GNA376" s="112"/>
      <c r="GNE376" s="112"/>
      <c r="GNI376" s="112"/>
      <c r="GNM376" s="112"/>
      <c r="GNQ376" s="112"/>
      <c r="GNU376" s="112"/>
      <c r="GNY376" s="112"/>
      <c r="GOC376" s="112"/>
      <c r="GOG376" s="112"/>
      <c r="GOK376" s="112"/>
      <c r="GOO376" s="112"/>
      <c r="GOS376" s="112"/>
      <c r="GOW376" s="112"/>
      <c r="GPA376" s="112"/>
      <c r="GPE376" s="112"/>
      <c r="GPI376" s="112"/>
      <c r="GPM376" s="112"/>
      <c r="GPQ376" s="112"/>
      <c r="GPU376" s="112"/>
      <c r="GPY376" s="112"/>
      <c r="GQC376" s="112"/>
      <c r="GQG376" s="112"/>
      <c r="GQK376" s="112"/>
      <c r="GQO376" s="112"/>
      <c r="GQS376" s="112"/>
      <c r="GQW376" s="112"/>
      <c r="GRA376" s="112"/>
      <c r="GRE376" s="112"/>
      <c r="GRI376" s="112"/>
      <c r="GRM376" s="112"/>
      <c r="GRQ376" s="112"/>
      <c r="GRU376" s="112"/>
      <c r="GRY376" s="112"/>
      <c r="GSC376" s="112"/>
      <c r="GSG376" s="112"/>
      <c r="GSK376" s="112"/>
      <c r="GSO376" s="112"/>
      <c r="GSS376" s="112"/>
      <c r="GSW376" s="112"/>
      <c r="GTA376" s="112"/>
      <c r="GTE376" s="112"/>
      <c r="GTI376" s="112"/>
      <c r="GTM376" s="112"/>
      <c r="GTQ376" s="112"/>
      <c r="GTU376" s="112"/>
      <c r="GTY376" s="112"/>
      <c r="GUC376" s="112"/>
      <c r="GUG376" s="112"/>
      <c r="GUK376" s="112"/>
      <c r="GUO376" s="112"/>
      <c r="GUS376" s="112"/>
      <c r="GUW376" s="112"/>
      <c r="GVA376" s="112"/>
      <c r="GVE376" s="112"/>
      <c r="GVI376" s="112"/>
      <c r="GVM376" s="112"/>
      <c r="GVQ376" s="112"/>
      <c r="GVU376" s="112"/>
      <c r="GVY376" s="112"/>
      <c r="GWC376" s="112"/>
      <c r="GWG376" s="112"/>
      <c r="GWK376" s="112"/>
      <c r="GWO376" s="112"/>
      <c r="GWS376" s="112"/>
      <c r="GWW376" s="112"/>
      <c r="GXA376" s="112"/>
      <c r="GXE376" s="112"/>
      <c r="GXI376" s="112"/>
      <c r="GXM376" s="112"/>
      <c r="GXQ376" s="112"/>
      <c r="GXU376" s="112"/>
      <c r="GXY376" s="112"/>
      <c r="GYC376" s="112"/>
      <c r="GYG376" s="112"/>
      <c r="GYK376" s="112"/>
      <c r="GYO376" s="112"/>
      <c r="GYS376" s="112"/>
      <c r="GYW376" s="112"/>
      <c r="GZA376" s="112"/>
      <c r="GZE376" s="112"/>
      <c r="GZI376" s="112"/>
      <c r="GZM376" s="112"/>
      <c r="GZQ376" s="112"/>
      <c r="GZU376" s="112"/>
      <c r="GZY376" s="112"/>
      <c r="HAC376" s="112"/>
      <c r="HAG376" s="112"/>
      <c r="HAK376" s="112"/>
      <c r="HAO376" s="112"/>
      <c r="HAS376" s="112"/>
      <c r="HAW376" s="112"/>
      <c r="HBA376" s="112"/>
      <c r="HBE376" s="112"/>
      <c r="HBI376" s="112"/>
      <c r="HBM376" s="112"/>
      <c r="HBQ376" s="112"/>
      <c r="HBU376" s="112"/>
      <c r="HBY376" s="112"/>
      <c r="HCC376" s="112"/>
      <c r="HCG376" s="112"/>
      <c r="HCK376" s="112"/>
      <c r="HCO376" s="112"/>
      <c r="HCS376" s="112"/>
      <c r="HCW376" s="112"/>
      <c r="HDA376" s="112"/>
      <c r="HDE376" s="112"/>
      <c r="HDI376" s="112"/>
      <c r="HDM376" s="112"/>
      <c r="HDQ376" s="112"/>
      <c r="HDU376" s="112"/>
      <c r="HDY376" s="112"/>
      <c r="HEC376" s="112"/>
      <c r="HEG376" s="112"/>
      <c r="HEK376" s="112"/>
      <c r="HEO376" s="112"/>
      <c r="HES376" s="112"/>
      <c r="HEW376" s="112"/>
      <c r="HFA376" s="112"/>
      <c r="HFE376" s="112"/>
      <c r="HFI376" s="112"/>
      <c r="HFM376" s="112"/>
      <c r="HFQ376" s="112"/>
      <c r="HFU376" s="112"/>
      <c r="HFY376" s="112"/>
      <c r="HGC376" s="112"/>
      <c r="HGG376" s="112"/>
      <c r="HGK376" s="112"/>
      <c r="HGO376" s="112"/>
      <c r="HGS376" s="112"/>
      <c r="HGW376" s="112"/>
      <c r="HHA376" s="112"/>
      <c r="HHE376" s="112"/>
      <c r="HHI376" s="112"/>
      <c r="HHM376" s="112"/>
      <c r="HHQ376" s="112"/>
      <c r="HHU376" s="112"/>
      <c r="HHY376" s="112"/>
      <c r="HIC376" s="112"/>
      <c r="HIG376" s="112"/>
      <c r="HIK376" s="112"/>
      <c r="HIO376" s="112"/>
      <c r="HIS376" s="112"/>
      <c r="HIW376" s="112"/>
      <c r="HJA376" s="112"/>
      <c r="HJE376" s="112"/>
      <c r="HJI376" s="112"/>
      <c r="HJM376" s="112"/>
      <c r="HJQ376" s="112"/>
      <c r="HJU376" s="112"/>
      <c r="HJY376" s="112"/>
      <c r="HKC376" s="112"/>
      <c r="HKG376" s="112"/>
      <c r="HKK376" s="112"/>
      <c r="HKO376" s="112"/>
      <c r="HKS376" s="112"/>
      <c r="HKW376" s="112"/>
      <c r="HLA376" s="112"/>
      <c r="HLE376" s="112"/>
      <c r="HLI376" s="112"/>
      <c r="HLM376" s="112"/>
      <c r="HLQ376" s="112"/>
      <c r="HLU376" s="112"/>
      <c r="HLY376" s="112"/>
      <c r="HMC376" s="112"/>
      <c r="HMG376" s="112"/>
      <c r="HMK376" s="112"/>
      <c r="HMO376" s="112"/>
      <c r="HMS376" s="112"/>
      <c r="HMW376" s="112"/>
      <c r="HNA376" s="112"/>
      <c r="HNE376" s="112"/>
      <c r="HNI376" s="112"/>
      <c r="HNM376" s="112"/>
      <c r="HNQ376" s="112"/>
      <c r="HNU376" s="112"/>
      <c r="HNY376" s="112"/>
      <c r="HOC376" s="112"/>
      <c r="HOG376" s="112"/>
      <c r="HOK376" s="112"/>
      <c r="HOO376" s="112"/>
      <c r="HOS376" s="112"/>
      <c r="HOW376" s="112"/>
      <c r="HPA376" s="112"/>
      <c r="HPE376" s="112"/>
      <c r="HPI376" s="112"/>
      <c r="HPM376" s="112"/>
      <c r="HPQ376" s="112"/>
      <c r="HPU376" s="112"/>
      <c r="HPY376" s="112"/>
      <c r="HQC376" s="112"/>
      <c r="HQG376" s="112"/>
      <c r="HQK376" s="112"/>
      <c r="HQO376" s="112"/>
      <c r="HQS376" s="112"/>
      <c r="HQW376" s="112"/>
      <c r="HRA376" s="112"/>
      <c r="HRE376" s="112"/>
      <c r="HRI376" s="112"/>
      <c r="HRM376" s="112"/>
      <c r="HRQ376" s="112"/>
      <c r="HRU376" s="112"/>
      <c r="HRY376" s="112"/>
      <c r="HSC376" s="112"/>
      <c r="HSG376" s="112"/>
      <c r="HSK376" s="112"/>
      <c r="HSO376" s="112"/>
      <c r="HSS376" s="112"/>
      <c r="HSW376" s="112"/>
      <c r="HTA376" s="112"/>
      <c r="HTE376" s="112"/>
      <c r="HTI376" s="112"/>
      <c r="HTM376" s="112"/>
      <c r="HTQ376" s="112"/>
      <c r="HTU376" s="112"/>
      <c r="HTY376" s="112"/>
      <c r="HUC376" s="112"/>
      <c r="HUG376" s="112"/>
      <c r="HUK376" s="112"/>
      <c r="HUO376" s="112"/>
      <c r="HUS376" s="112"/>
      <c r="HUW376" s="112"/>
      <c r="HVA376" s="112"/>
      <c r="HVE376" s="112"/>
      <c r="HVI376" s="112"/>
      <c r="HVM376" s="112"/>
      <c r="HVQ376" s="112"/>
      <c r="HVU376" s="112"/>
      <c r="HVY376" s="112"/>
      <c r="HWC376" s="112"/>
      <c r="HWG376" s="112"/>
      <c r="HWK376" s="112"/>
      <c r="HWO376" s="112"/>
      <c r="HWS376" s="112"/>
      <c r="HWW376" s="112"/>
      <c r="HXA376" s="112"/>
      <c r="HXE376" s="112"/>
      <c r="HXI376" s="112"/>
      <c r="HXM376" s="112"/>
      <c r="HXQ376" s="112"/>
      <c r="HXU376" s="112"/>
      <c r="HXY376" s="112"/>
      <c r="HYC376" s="112"/>
      <c r="HYG376" s="112"/>
      <c r="HYK376" s="112"/>
      <c r="HYO376" s="112"/>
      <c r="HYS376" s="112"/>
      <c r="HYW376" s="112"/>
      <c r="HZA376" s="112"/>
      <c r="HZE376" s="112"/>
      <c r="HZI376" s="112"/>
      <c r="HZM376" s="112"/>
      <c r="HZQ376" s="112"/>
      <c r="HZU376" s="112"/>
      <c r="HZY376" s="112"/>
      <c r="IAC376" s="112"/>
      <c r="IAG376" s="112"/>
      <c r="IAK376" s="112"/>
      <c r="IAO376" s="112"/>
      <c r="IAS376" s="112"/>
      <c r="IAW376" s="112"/>
      <c r="IBA376" s="112"/>
      <c r="IBE376" s="112"/>
      <c r="IBI376" s="112"/>
      <c r="IBM376" s="112"/>
      <c r="IBQ376" s="112"/>
      <c r="IBU376" s="112"/>
      <c r="IBY376" s="112"/>
      <c r="ICC376" s="112"/>
      <c r="ICG376" s="112"/>
      <c r="ICK376" s="112"/>
      <c r="ICO376" s="112"/>
      <c r="ICS376" s="112"/>
      <c r="ICW376" s="112"/>
      <c r="IDA376" s="112"/>
      <c r="IDE376" s="112"/>
      <c r="IDI376" s="112"/>
      <c r="IDM376" s="112"/>
      <c r="IDQ376" s="112"/>
      <c r="IDU376" s="112"/>
      <c r="IDY376" s="112"/>
      <c r="IEC376" s="112"/>
      <c r="IEG376" s="112"/>
      <c r="IEK376" s="112"/>
      <c r="IEO376" s="112"/>
      <c r="IES376" s="112"/>
      <c r="IEW376" s="112"/>
      <c r="IFA376" s="112"/>
      <c r="IFE376" s="112"/>
      <c r="IFI376" s="112"/>
      <c r="IFM376" s="112"/>
      <c r="IFQ376" s="112"/>
      <c r="IFU376" s="112"/>
      <c r="IFY376" s="112"/>
      <c r="IGC376" s="112"/>
      <c r="IGG376" s="112"/>
      <c r="IGK376" s="112"/>
      <c r="IGO376" s="112"/>
      <c r="IGS376" s="112"/>
      <c r="IGW376" s="112"/>
      <c r="IHA376" s="112"/>
      <c r="IHE376" s="112"/>
      <c r="IHI376" s="112"/>
      <c r="IHM376" s="112"/>
      <c r="IHQ376" s="112"/>
      <c r="IHU376" s="112"/>
      <c r="IHY376" s="112"/>
      <c r="IIC376" s="112"/>
      <c r="IIG376" s="112"/>
      <c r="IIK376" s="112"/>
      <c r="IIO376" s="112"/>
      <c r="IIS376" s="112"/>
      <c r="IIW376" s="112"/>
      <c r="IJA376" s="112"/>
      <c r="IJE376" s="112"/>
      <c r="IJI376" s="112"/>
      <c r="IJM376" s="112"/>
      <c r="IJQ376" s="112"/>
      <c r="IJU376" s="112"/>
      <c r="IJY376" s="112"/>
      <c r="IKC376" s="112"/>
      <c r="IKG376" s="112"/>
      <c r="IKK376" s="112"/>
      <c r="IKO376" s="112"/>
      <c r="IKS376" s="112"/>
      <c r="IKW376" s="112"/>
      <c r="ILA376" s="112"/>
      <c r="ILE376" s="112"/>
      <c r="ILI376" s="112"/>
      <c r="ILM376" s="112"/>
      <c r="ILQ376" s="112"/>
      <c r="ILU376" s="112"/>
      <c r="ILY376" s="112"/>
      <c r="IMC376" s="112"/>
      <c r="IMG376" s="112"/>
      <c r="IMK376" s="112"/>
      <c r="IMO376" s="112"/>
      <c r="IMS376" s="112"/>
      <c r="IMW376" s="112"/>
      <c r="INA376" s="112"/>
      <c r="INE376" s="112"/>
      <c r="INI376" s="112"/>
      <c r="INM376" s="112"/>
      <c r="INQ376" s="112"/>
      <c r="INU376" s="112"/>
      <c r="INY376" s="112"/>
      <c r="IOC376" s="112"/>
      <c r="IOG376" s="112"/>
      <c r="IOK376" s="112"/>
      <c r="IOO376" s="112"/>
      <c r="IOS376" s="112"/>
      <c r="IOW376" s="112"/>
      <c r="IPA376" s="112"/>
      <c r="IPE376" s="112"/>
      <c r="IPI376" s="112"/>
      <c r="IPM376" s="112"/>
      <c r="IPQ376" s="112"/>
      <c r="IPU376" s="112"/>
      <c r="IPY376" s="112"/>
      <c r="IQC376" s="112"/>
      <c r="IQG376" s="112"/>
      <c r="IQK376" s="112"/>
      <c r="IQO376" s="112"/>
      <c r="IQS376" s="112"/>
      <c r="IQW376" s="112"/>
      <c r="IRA376" s="112"/>
      <c r="IRE376" s="112"/>
      <c r="IRI376" s="112"/>
      <c r="IRM376" s="112"/>
      <c r="IRQ376" s="112"/>
      <c r="IRU376" s="112"/>
      <c r="IRY376" s="112"/>
      <c r="ISC376" s="112"/>
      <c r="ISG376" s="112"/>
      <c r="ISK376" s="112"/>
      <c r="ISO376" s="112"/>
      <c r="ISS376" s="112"/>
      <c r="ISW376" s="112"/>
      <c r="ITA376" s="112"/>
      <c r="ITE376" s="112"/>
      <c r="ITI376" s="112"/>
      <c r="ITM376" s="112"/>
      <c r="ITQ376" s="112"/>
      <c r="ITU376" s="112"/>
      <c r="ITY376" s="112"/>
      <c r="IUC376" s="112"/>
      <c r="IUG376" s="112"/>
      <c r="IUK376" s="112"/>
      <c r="IUO376" s="112"/>
      <c r="IUS376" s="112"/>
      <c r="IUW376" s="112"/>
      <c r="IVA376" s="112"/>
      <c r="IVE376" s="112"/>
      <c r="IVI376" s="112"/>
      <c r="IVM376" s="112"/>
      <c r="IVQ376" s="112"/>
      <c r="IVU376" s="112"/>
      <c r="IVY376" s="112"/>
      <c r="IWC376" s="112"/>
      <c r="IWG376" s="112"/>
      <c r="IWK376" s="112"/>
      <c r="IWO376" s="112"/>
      <c r="IWS376" s="112"/>
      <c r="IWW376" s="112"/>
      <c r="IXA376" s="112"/>
      <c r="IXE376" s="112"/>
      <c r="IXI376" s="112"/>
      <c r="IXM376" s="112"/>
      <c r="IXQ376" s="112"/>
      <c r="IXU376" s="112"/>
      <c r="IXY376" s="112"/>
      <c r="IYC376" s="112"/>
      <c r="IYG376" s="112"/>
      <c r="IYK376" s="112"/>
      <c r="IYO376" s="112"/>
      <c r="IYS376" s="112"/>
      <c r="IYW376" s="112"/>
      <c r="IZA376" s="112"/>
      <c r="IZE376" s="112"/>
      <c r="IZI376" s="112"/>
      <c r="IZM376" s="112"/>
      <c r="IZQ376" s="112"/>
      <c r="IZU376" s="112"/>
      <c r="IZY376" s="112"/>
      <c r="JAC376" s="112"/>
      <c r="JAG376" s="112"/>
      <c r="JAK376" s="112"/>
      <c r="JAO376" s="112"/>
      <c r="JAS376" s="112"/>
      <c r="JAW376" s="112"/>
      <c r="JBA376" s="112"/>
      <c r="JBE376" s="112"/>
      <c r="JBI376" s="112"/>
      <c r="JBM376" s="112"/>
      <c r="JBQ376" s="112"/>
      <c r="JBU376" s="112"/>
      <c r="JBY376" s="112"/>
      <c r="JCC376" s="112"/>
      <c r="JCG376" s="112"/>
      <c r="JCK376" s="112"/>
      <c r="JCO376" s="112"/>
      <c r="JCS376" s="112"/>
      <c r="JCW376" s="112"/>
      <c r="JDA376" s="112"/>
      <c r="JDE376" s="112"/>
      <c r="JDI376" s="112"/>
      <c r="JDM376" s="112"/>
      <c r="JDQ376" s="112"/>
      <c r="JDU376" s="112"/>
      <c r="JDY376" s="112"/>
      <c r="JEC376" s="112"/>
      <c r="JEG376" s="112"/>
      <c r="JEK376" s="112"/>
      <c r="JEO376" s="112"/>
      <c r="JES376" s="112"/>
      <c r="JEW376" s="112"/>
      <c r="JFA376" s="112"/>
      <c r="JFE376" s="112"/>
      <c r="JFI376" s="112"/>
      <c r="JFM376" s="112"/>
      <c r="JFQ376" s="112"/>
      <c r="JFU376" s="112"/>
      <c r="JFY376" s="112"/>
      <c r="JGC376" s="112"/>
      <c r="JGG376" s="112"/>
      <c r="JGK376" s="112"/>
      <c r="JGO376" s="112"/>
      <c r="JGS376" s="112"/>
      <c r="JGW376" s="112"/>
      <c r="JHA376" s="112"/>
      <c r="JHE376" s="112"/>
      <c r="JHI376" s="112"/>
      <c r="JHM376" s="112"/>
      <c r="JHQ376" s="112"/>
      <c r="JHU376" s="112"/>
      <c r="JHY376" s="112"/>
      <c r="JIC376" s="112"/>
      <c r="JIG376" s="112"/>
      <c r="JIK376" s="112"/>
      <c r="JIO376" s="112"/>
      <c r="JIS376" s="112"/>
      <c r="JIW376" s="112"/>
      <c r="JJA376" s="112"/>
      <c r="JJE376" s="112"/>
      <c r="JJI376" s="112"/>
      <c r="JJM376" s="112"/>
      <c r="JJQ376" s="112"/>
      <c r="JJU376" s="112"/>
      <c r="JJY376" s="112"/>
      <c r="JKC376" s="112"/>
      <c r="JKG376" s="112"/>
      <c r="JKK376" s="112"/>
      <c r="JKO376" s="112"/>
      <c r="JKS376" s="112"/>
      <c r="JKW376" s="112"/>
      <c r="JLA376" s="112"/>
      <c r="JLE376" s="112"/>
      <c r="JLI376" s="112"/>
      <c r="JLM376" s="112"/>
      <c r="JLQ376" s="112"/>
      <c r="JLU376" s="112"/>
      <c r="JLY376" s="112"/>
      <c r="JMC376" s="112"/>
      <c r="JMG376" s="112"/>
      <c r="JMK376" s="112"/>
      <c r="JMO376" s="112"/>
      <c r="JMS376" s="112"/>
      <c r="JMW376" s="112"/>
      <c r="JNA376" s="112"/>
      <c r="JNE376" s="112"/>
      <c r="JNI376" s="112"/>
      <c r="JNM376" s="112"/>
      <c r="JNQ376" s="112"/>
      <c r="JNU376" s="112"/>
      <c r="JNY376" s="112"/>
      <c r="JOC376" s="112"/>
      <c r="JOG376" s="112"/>
      <c r="JOK376" s="112"/>
      <c r="JOO376" s="112"/>
      <c r="JOS376" s="112"/>
      <c r="JOW376" s="112"/>
      <c r="JPA376" s="112"/>
      <c r="JPE376" s="112"/>
      <c r="JPI376" s="112"/>
      <c r="JPM376" s="112"/>
      <c r="JPQ376" s="112"/>
      <c r="JPU376" s="112"/>
      <c r="JPY376" s="112"/>
      <c r="JQC376" s="112"/>
      <c r="JQG376" s="112"/>
      <c r="JQK376" s="112"/>
      <c r="JQO376" s="112"/>
      <c r="JQS376" s="112"/>
      <c r="JQW376" s="112"/>
      <c r="JRA376" s="112"/>
      <c r="JRE376" s="112"/>
      <c r="JRI376" s="112"/>
      <c r="JRM376" s="112"/>
      <c r="JRQ376" s="112"/>
      <c r="JRU376" s="112"/>
      <c r="JRY376" s="112"/>
      <c r="JSC376" s="112"/>
      <c r="JSG376" s="112"/>
      <c r="JSK376" s="112"/>
      <c r="JSO376" s="112"/>
      <c r="JSS376" s="112"/>
      <c r="JSW376" s="112"/>
      <c r="JTA376" s="112"/>
      <c r="JTE376" s="112"/>
      <c r="JTI376" s="112"/>
      <c r="JTM376" s="112"/>
      <c r="JTQ376" s="112"/>
      <c r="JTU376" s="112"/>
      <c r="JTY376" s="112"/>
      <c r="JUC376" s="112"/>
      <c r="JUG376" s="112"/>
      <c r="JUK376" s="112"/>
      <c r="JUO376" s="112"/>
      <c r="JUS376" s="112"/>
      <c r="JUW376" s="112"/>
      <c r="JVA376" s="112"/>
      <c r="JVE376" s="112"/>
      <c r="JVI376" s="112"/>
      <c r="JVM376" s="112"/>
      <c r="JVQ376" s="112"/>
      <c r="JVU376" s="112"/>
      <c r="JVY376" s="112"/>
      <c r="JWC376" s="112"/>
      <c r="JWG376" s="112"/>
      <c r="JWK376" s="112"/>
      <c r="JWO376" s="112"/>
      <c r="JWS376" s="112"/>
      <c r="JWW376" s="112"/>
      <c r="JXA376" s="112"/>
      <c r="JXE376" s="112"/>
      <c r="JXI376" s="112"/>
      <c r="JXM376" s="112"/>
      <c r="JXQ376" s="112"/>
      <c r="JXU376" s="112"/>
      <c r="JXY376" s="112"/>
      <c r="JYC376" s="112"/>
      <c r="JYG376" s="112"/>
      <c r="JYK376" s="112"/>
      <c r="JYO376" s="112"/>
      <c r="JYS376" s="112"/>
      <c r="JYW376" s="112"/>
      <c r="JZA376" s="112"/>
      <c r="JZE376" s="112"/>
      <c r="JZI376" s="112"/>
      <c r="JZM376" s="112"/>
      <c r="JZQ376" s="112"/>
      <c r="JZU376" s="112"/>
      <c r="JZY376" s="112"/>
      <c r="KAC376" s="112"/>
      <c r="KAG376" s="112"/>
      <c r="KAK376" s="112"/>
      <c r="KAO376" s="112"/>
      <c r="KAS376" s="112"/>
      <c r="KAW376" s="112"/>
      <c r="KBA376" s="112"/>
      <c r="KBE376" s="112"/>
      <c r="KBI376" s="112"/>
      <c r="KBM376" s="112"/>
      <c r="KBQ376" s="112"/>
      <c r="KBU376" s="112"/>
      <c r="KBY376" s="112"/>
      <c r="KCC376" s="112"/>
      <c r="KCG376" s="112"/>
      <c r="KCK376" s="112"/>
      <c r="KCO376" s="112"/>
      <c r="KCS376" s="112"/>
      <c r="KCW376" s="112"/>
      <c r="KDA376" s="112"/>
      <c r="KDE376" s="112"/>
      <c r="KDI376" s="112"/>
      <c r="KDM376" s="112"/>
      <c r="KDQ376" s="112"/>
      <c r="KDU376" s="112"/>
      <c r="KDY376" s="112"/>
      <c r="KEC376" s="112"/>
      <c r="KEG376" s="112"/>
      <c r="KEK376" s="112"/>
      <c r="KEO376" s="112"/>
      <c r="KES376" s="112"/>
      <c r="KEW376" s="112"/>
      <c r="KFA376" s="112"/>
      <c r="KFE376" s="112"/>
      <c r="KFI376" s="112"/>
      <c r="KFM376" s="112"/>
      <c r="KFQ376" s="112"/>
      <c r="KFU376" s="112"/>
      <c r="KFY376" s="112"/>
      <c r="KGC376" s="112"/>
      <c r="KGG376" s="112"/>
      <c r="KGK376" s="112"/>
      <c r="KGO376" s="112"/>
      <c r="KGS376" s="112"/>
      <c r="KGW376" s="112"/>
      <c r="KHA376" s="112"/>
      <c r="KHE376" s="112"/>
      <c r="KHI376" s="112"/>
      <c r="KHM376" s="112"/>
      <c r="KHQ376" s="112"/>
      <c r="KHU376" s="112"/>
      <c r="KHY376" s="112"/>
      <c r="KIC376" s="112"/>
      <c r="KIG376" s="112"/>
      <c r="KIK376" s="112"/>
      <c r="KIO376" s="112"/>
      <c r="KIS376" s="112"/>
      <c r="KIW376" s="112"/>
      <c r="KJA376" s="112"/>
      <c r="KJE376" s="112"/>
      <c r="KJI376" s="112"/>
      <c r="KJM376" s="112"/>
      <c r="KJQ376" s="112"/>
      <c r="KJU376" s="112"/>
      <c r="KJY376" s="112"/>
      <c r="KKC376" s="112"/>
      <c r="KKG376" s="112"/>
      <c r="KKK376" s="112"/>
      <c r="KKO376" s="112"/>
      <c r="KKS376" s="112"/>
      <c r="KKW376" s="112"/>
      <c r="KLA376" s="112"/>
      <c r="KLE376" s="112"/>
      <c r="KLI376" s="112"/>
      <c r="KLM376" s="112"/>
      <c r="KLQ376" s="112"/>
      <c r="KLU376" s="112"/>
      <c r="KLY376" s="112"/>
      <c r="KMC376" s="112"/>
      <c r="KMG376" s="112"/>
      <c r="KMK376" s="112"/>
      <c r="KMO376" s="112"/>
      <c r="KMS376" s="112"/>
      <c r="KMW376" s="112"/>
      <c r="KNA376" s="112"/>
      <c r="KNE376" s="112"/>
      <c r="KNI376" s="112"/>
      <c r="KNM376" s="112"/>
      <c r="KNQ376" s="112"/>
      <c r="KNU376" s="112"/>
      <c r="KNY376" s="112"/>
      <c r="KOC376" s="112"/>
      <c r="KOG376" s="112"/>
      <c r="KOK376" s="112"/>
      <c r="KOO376" s="112"/>
      <c r="KOS376" s="112"/>
      <c r="KOW376" s="112"/>
      <c r="KPA376" s="112"/>
      <c r="KPE376" s="112"/>
      <c r="KPI376" s="112"/>
      <c r="KPM376" s="112"/>
      <c r="KPQ376" s="112"/>
      <c r="KPU376" s="112"/>
      <c r="KPY376" s="112"/>
      <c r="KQC376" s="112"/>
      <c r="KQG376" s="112"/>
      <c r="KQK376" s="112"/>
      <c r="KQO376" s="112"/>
      <c r="KQS376" s="112"/>
      <c r="KQW376" s="112"/>
      <c r="KRA376" s="112"/>
      <c r="KRE376" s="112"/>
      <c r="KRI376" s="112"/>
      <c r="KRM376" s="112"/>
      <c r="KRQ376" s="112"/>
      <c r="KRU376" s="112"/>
      <c r="KRY376" s="112"/>
      <c r="KSC376" s="112"/>
      <c r="KSG376" s="112"/>
      <c r="KSK376" s="112"/>
      <c r="KSO376" s="112"/>
      <c r="KSS376" s="112"/>
      <c r="KSW376" s="112"/>
      <c r="KTA376" s="112"/>
      <c r="KTE376" s="112"/>
      <c r="KTI376" s="112"/>
      <c r="KTM376" s="112"/>
      <c r="KTQ376" s="112"/>
      <c r="KTU376" s="112"/>
      <c r="KTY376" s="112"/>
      <c r="KUC376" s="112"/>
      <c r="KUG376" s="112"/>
      <c r="KUK376" s="112"/>
      <c r="KUO376" s="112"/>
      <c r="KUS376" s="112"/>
      <c r="KUW376" s="112"/>
      <c r="KVA376" s="112"/>
      <c r="KVE376" s="112"/>
      <c r="KVI376" s="112"/>
      <c r="KVM376" s="112"/>
      <c r="KVQ376" s="112"/>
      <c r="KVU376" s="112"/>
      <c r="KVY376" s="112"/>
      <c r="KWC376" s="112"/>
      <c r="KWG376" s="112"/>
      <c r="KWK376" s="112"/>
      <c r="KWO376" s="112"/>
      <c r="KWS376" s="112"/>
      <c r="KWW376" s="112"/>
      <c r="KXA376" s="112"/>
      <c r="KXE376" s="112"/>
      <c r="KXI376" s="112"/>
      <c r="KXM376" s="112"/>
      <c r="KXQ376" s="112"/>
      <c r="KXU376" s="112"/>
      <c r="KXY376" s="112"/>
      <c r="KYC376" s="112"/>
      <c r="KYG376" s="112"/>
      <c r="KYK376" s="112"/>
      <c r="KYO376" s="112"/>
      <c r="KYS376" s="112"/>
      <c r="KYW376" s="112"/>
      <c r="KZA376" s="112"/>
      <c r="KZE376" s="112"/>
      <c r="KZI376" s="112"/>
      <c r="KZM376" s="112"/>
      <c r="KZQ376" s="112"/>
      <c r="KZU376" s="112"/>
      <c r="KZY376" s="112"/>
      <c r="LAC376" s="112"/>
      <c r="LAG376" s="112"/>
      <c r="LAK376" s="112"/>
      <c r="LAO376" s="112"/>
      <c r="LAS376" s="112"/>
      <c r="LAW376" s="112"/>
      <c r="LBA376" s="112"/>
      <c r="LBE376" s="112"/>
      <c r="LBI376" s="112"/>
      <c r="LBM376" s="112"/>
      <c r="LBQ376" s="112"/>
      <c r="LBU376" s="112"/>
      <c r="LBY376" s="112"/>
      <c r="LCC376" s="112"/>
      <c r="LCG376" s="112"/>
      <c r="LCK376" s="112"/>
      <c r="LCO376" s="112"/>
      <c r="LCS376" s="112"/>
      <c r="LCW376" s="112"/>
      <c r="LDA376" s="112"/>
      <c r="LDE376" s="112"/>
      <c r="LDI376" s="112"/>
      <c r="LDM376" s="112"/>
      <c r="LDQ376" s="112"/>
      <c r="LDU376" s="112"/>
      <c r="LDY376" s="112"/>
      <c r="LEC376" s="112"/>
      <c r="LEG376" s="112"/>
      <c r="LEK376" s="112"/>
      <c r="LEO376" s="112"/>
      <c r="LES376" s="112"/>
      <c r="LEW376" s="112"/>
      <c r="LFA376" s="112"/>
      <c r="LFE376" s="112"/>
      <c r="LFI376" s="112"/>
      <c r="LFM376" s="112"/>
      <c r="LFQ376" s="112"/>
      <c r="LFU376" s="112"/>
      <c r="LFY376" s="112"/>
      <c r="LGC376" s="112"/>
      <c r="LGG376" s="112"/>
      <c r="LGK376" s="112"/>
      <c r="LGO376" s="112"/>
      <c r="LGS376" s="112"/>
      <c r="LGW376" s="112"/>
      <c r="LHA376" s="112"/>
      <c r="LHE376" s="112"/>
      <c r="LHI376" s="112"/>
      <c r="LHM376" s="112"/>
      <c r="LHQ376" s="112"/>
      <c r="LHU376" s="112"/>
      <c r="LHY376" s="112"/>
      <c r="LIC376" s="112"/>
      <c r="LIG376" s="112"/>
      <c r="LIK376" s="112"/>
      <c r="LIO376" s="112"/>
      <c r="LIS376" s="112"/>
      <c r="LIW376" s="112"/>
      <c r="LJA376" s="112"/>
      <c r="LJE376" s="112"/>
      <c r="LJI376" s="112"/>
      <c r="LJM376" s="112"/>
      <c r="LJQ376" s="112"/>
      <c r="LJU376" s="112"/>
      <c r="LJY376" s="112"/>
      <c r="LKC376" s="112"/>
      <c r="LKG376" s="112"/>
      <c r="LKK376" s="112"/>
      <c r="LKO376" s="112"/>
      <c r="LKS376" s="112"/>
      <c r="LKW376" s="112"/>
      <c r="LLA376" s="112"/>
      <c r="LLE376" s="112"/>
      <c r="LLI376" s="112"/>
      <c r="LLM376" s="112"/>
      <c r="LLQ376" s="112"/>
      <c r="LLU376" s="112"/>
      <c r="LLY376" s="112"/>
      <c r="LMC376" s="112"/>
      <c r="LMG376" s="112"/>
      <c r="LMK376" s="112"/>
      <c r="LMO376" s="112"/>
      <c r="LMS376" s="112"/>
      <c r="LMW376" s="112"/>
      <c r="LNA376" s="112"/>
      <c r="LNE376" s="112"/>
      <c r="LNI376" s="112"/>
      <c r="LNM376" s="112"/>
      <c r="LNQ376" s="112"/>
      <c r="LNU376" s="112"/>
      <c r="LNY376" s="112"/>
      <c r="LOC376" s="112"/>
      <c r="LOG376" s="112"/>
      <c r="LOK376" s="112"/>
      <c r="LOO376" s="112"/>
      <c r="LOS376" s="112"/>
      <c r="LOW376" s="112"/>
      <c r="LPA376" s="112"/>
      <c r="LPE376" s="112"/>
      <c r="LPI376" s="112"/>
      <c r="LPM376" s="112"/>
      <c r="LPQ376" s="112"/>
      <c r="LPU376" s="112"/>
      <c r="LPY376" s="112"/>
      <c r="LQC376" s="112"/>
      <c r="LQG376" s="112"/>
      <c r="LQK376" s="112"/>
      <c r="LQO376" s="112"/>
      <c r="LQS376" s="112"/>
      <c r="LQW376" s="112"/>
      <c r="LRA376" s="112"/>
      <c r="LRE376" s="112"/>
      <c r="LRI376" s="112"/>
      <c r="LRM376" s="112"/>
      <c r="LRQ376" s="112"/>
      <c r="LRU376" s="112"/>
      <c r="LRY376" s="112"/>
      <c r="LSC376" s="112"/>
      <c r="LSG376" s="112"/>
      <c r="LSK376" s="112"/>
      <c r="LSO376" s="112"/>
      <c r="LSS376" s="112"/>
      <c r="LSW376" s="112"/>
      <c r="LTA376" s="112"/>
      <c r="LTE376" s="112"/>
      <c r="LTI376" s="112"/>
      <c r="LTM376" s="112"/>
      <c r="LTQ376" s="112"/>
      <c r="LTU376" s="112"/>
      <c r="LTY376" s="112"/>
      <c r="LUC376" s="112"/>
      <c r="LUG376" s="112"/>
      <c r="LUK376" s="112"/>
      <c r="LUO376" s="112"/>
      <c r="LUS376" s="112"/>
      <c r="LUW376" s="112"/>
      <c r="LVA376" s="112"/>
      <c r="LVE376" s="112"/>
      <c r="LVI376" s="112"/>
      <c r="LVM376" s="112"/>
      <c r="LVQ376" s="112"/>
      <c r="LVU376" s="112"/>
      <c r="LVY376" s="112"/>
      <c r="LWC376" s="112"/>
      <c r="LWG376" s="112"/>
      <c r="LWK376" s="112"/>
      <c r="LWO376" s="112"/>
      <c r="LWS376" s="112"/>
      <c r="LWW376" s="112"/>
      <c r="LXA376" s="112"/>
      <c r="LXE376" s="112"/>
      <c r="LXI376" s="112"/>
      <c r="LXM376" s="112"/>
      <c r="LXQ376" s="112"/>
      <c r="LXU376" s="112"/>
      <c r="LXY376" s="112"/>
      <c r="LYC376" s="112"/>
      <c r="LYG376" s="112"/>
      <c r="LYK376" s="112"/>
      <c r="LYO376" s="112"/>
      <c r="LYS376" s="112"/>
      <c r="LYW376" s="112"/>
      <c r="LZA376" s="112"/>
      <c r="LZE376" s="112"/>
      <c r="LZI376" s="112"/>
      <c r="LZM376" s="112"/>
      <c r="LZQ376" s="112"/>
      <c r="LZU376" s="112"/>
      <c r="LZY376" s="112"/>
      <c r="MAC376" s="112"/>
      <c r="MAG376" s="112"/>
      <c r="MAK376" s="112"/>
      <c r="MAO376" s="112"/>
      <c r="MAS376" s="112"/>
      <c r="MAW376" s="112"/>
      <c r="MBA376" s="112"/>
      <c r="MBE376" s="112"/>
      <c r="MBI376" s="112"/>
      <c r="MBM376" s="112"/>
      <c r="MBQ376" s="112"/>
      <c r="MBU376" s="112"/>
      <c r="MBY376" s="112"/>
      <c r="MCC376" s="112"/>
      <c r="MCG376" s="112"/>
      <c r="MCK376" s="112"/>
      <c r="MCO376" s="112"/>
      <c r="MCS376" s="112"/>
      <c r="MCW376" s="112"/>
      <c r="MDA376" s="112"/>
      <c r="MDE376" s="112"/>
      <c r="MDI376" s="112"/>
      <c r="MDM376" s="112"/>
      <c r="MDQ376" s="112"/>
      <c r="MDU376" s="112"/>
      <c r="MDY376" s="112"/>
      <c r="MEC376" s="112"/>
      <c r="MEG376" s="112"/>
      <c r="MEK376" s="112"/>
      <c r="MEO376" s="112"/>
      <c r="MES376" s="112"/>
      <c r="MEW376" s="112"/>
      <c r="MFA376" s="112"/>
      <c r="MFE376" s="112"/>
      <c r="MFI376" s="112"/>
      <c r="MFM376" s="112"/>
      <c r="MFQ376" s="112"/>
      <c r="MFU376" s="112"/>
      <c r="MFY376" s="112"/>
      <c r="MGC376" s="112"/>
      <c r="MGG376" s="112"/>
      <c r="MGK376" s="112"/>
      <c r="MGO376" s="112"/>
      <c r="MGS376" s="112"/>
      <c r="MGW376" s="112"/>
      <c r="MHA376" s="112"/>
      <c r="MHE376" s="112"/>
      <c r="MHI376" s="112"/>
      <c r="MHM376" s="112"/>
      <c r="MHQ376" s="112"/>
      <c r="MHU376" s="112"/>
      <c r="MHY376" s="112"/>
      <c r="MIC376" s="112"/>
      <c r="MIG376" s="112"/>
      <c r="MIK376" s="112"/>
      <c r="MIO376" s="112"/>
      <c r="MIS376" s="112"/>
      <c r="MIW376" s="112"/>
      <c r="MJA376" s="112"/>
      <c r="MJE376" s="112"/>
      <c r="MJI376" s="112"/>
      <c r="MJM376" s="112"/>
      <c r="MJQ376" s="112"/>
      <c r="MJU376" s="112"/>
      <c r="MJY376" s="112"/>
      <c r="MKC376" s="112"/>
      <c r="MKG376" s="112"/>
      <c r="MKK376" s="112"/>
      <c r="MKO376" s="112"/>
      <c r="MKS376" s="112"/>
      <c r="MKW376" s="112"/>
      <c r="MLA376" s="112"/>
      <c r="MLE376" s="112"/>
      <c r="MLI376" s="112"/>
      <c r="MLM376" s="112"/>
      <c r="MLQ376" s="112"/>
      <c r="MLU376" s="112"/>
      <c r="MLY376" s="112"/>
      <c r="MMC376" s="112"/>
      <c r="MMG376" s="112"/>
      <c r="MMK376" s="112"/>
      <c r="MMO376" s="112"/>
      <c r="MMS376" s="112"/>
      <c r="MMW376" s="112"/>
      <c r="MNA376" s="112"/>
      <c r="MNE376" s="112"/>
      <c r="MNI376" s="112"/>
      <c r="MNM376" s="112"/>
      <c r="MNQ376" s="112"/>
      <c r="MNU376" s="112"/>
      <c r="MNY376" s="112"/>
      <c r="MOC376" s="112"/>
      <c r="MOG376" s="112"/>
      <c r="MOK376" s="112"/>
      <c r="MOO376" s="112"/>
      <c r="MOS376" s="112"/>
      <c r="MOW376" s="112"/>
      <c r="MPA376" s="112"/>
      <c r="MPE376" s="112"/>
      <c r="MPI376" s="112"/>
      <c r="MPM376" s="112"/>
      <c r="MPQ376" s="112"/>
      <c r="MPU376" s="112"/>
      <c r="MPY376" s="112"/>
      <c r="MQC376" s="112"/>
      <c r="MQG376" s="112"/>
      <c r="MQK376" s="112"/>
      <c r="MQO376" s="112"/>
      <c r="MQS376" s="112"/>
      <c r="MQW376" s="112"/>
      <c r="MRA376" s="112"/>
      <c r="MRE376" s="112"/>
      <c r="MRI376" s="112"/>
      <c r="MRM376" s="112"/>
      <c r="MRQ376" s="112"/>
      <c r="MRU376" s="112"/>
      <c r="MRY376" s="112"/>
      <c r="MSC376" s="112"/>
      <c r="MSG376" s="112"/>
      <c r="MSK376" s="112"/>
      <c r="MSO376" s="112"/>
      <c r="MSS376" s="112"/>
      <c r="MSW376" s="112"/>
      <c r="MTA376" s="112"/>
      <c r="MTE376" s="112"/>
      <c r="MTI376" s="112"/>
      <c r="MTM376" s="112"/>
      <c r="MTQ376" s="112"/>
      <c r="MTU376" s="112"/>
      <c r="MTY376" s="112"/>
      <c r="MUC376" s="112"/>
      <c r="MUG376" s="112"/>
      <c r="MUK376" s="112"/>
      <c r="MUO376" s="112"/>
      <c r="MUS376" s="112"/>
      <c r="MUW376" s="112"/>
      <c r="MVA376" s="112"/>
      <c r="MVE376" s="112"/>
      <c r="MVI376" s="112"/>
      <c r="MVM376" s="112"/>
      <c r="MVQ376" s="112"/>
      <c r="MVU376" s="112"/>
      <c r="MVY376" s="112"/>
      <c r="MWC376" s="112"/>
      <c r="MWG376" s="112"/>
      <c r="MWK376" s="112"/>
      <c r="MWO376" s="112"/>
      <c r="MWS376" s="112"/>
      <c r="MWW376" s="112"/>
      <c r="MXA376" s="112"/>
      <c r="MXE376" s="112"/>
      <c r="MXI376" s="112"/>
      <c r="MXM376" s="112"/>
      <c r="MXQ376" s="112"/>
      <c r="MXU376" s="112"/>
      <c r="MXY376" s="112"/>
      <c r="MYC376" s="112"/>
      <c r="MYG376" s="112"/>
      <c r="MYK376" s="112"/>
      <c r="MYO376" s="112"/>
      <c r="MYS376" s="112"/>
      <c r="MYW376" s="112"/>
      <c r="MZA376" s="112"/>
      <c r="MZE376" s="112"/>
      <c r="MZI376" s="112"/>
      <c r="MZM376" s="112"/>
      <c r="MZQ376" s="112"/>
      <c r="MZU376" s="112"/>
      <c r="MZY376" s="112"/>
      <c r="NAC376" s="112"/>
      <c r="NAG376" s="112"/>
      <c r="NAK376" s="112"/>
      <c r="NAO376" s="112"/>
      <c r="NAS376" s="112"/>
      <c r="NAW376" s="112"/>
      <c r="NBA376" s="112"/>
      <c r="NBE376" s="112"/>
      <c r="NBI376" s="112"/>
      <c r="NBM376" s="112"/>
      <c r="NBQ376" s="112"/>
      <c r="NBU376" s="112"/>
      <c r="NBY376" s="112"/>
      <c r="NCC376" s="112"/>
      <c r="NCG376" s="112"/>
      <c r="NCK376" s="112"/>
      <c r="NCO376" s="112"/>
      <c r="NCS376" s="112"/>
      <c r="NCW376" s="112"/>
      <c r="NDA376" s="112"/>
      <c r="NDE376" s="112"/>
      <c r="NDI376" s="112"/>
      <c r="NDM376" s="112"/>
      <c r="NDQ376" s="112"/>
      <c r="NDU376" s="112"/>
      <c r="NDY376" s="112"/>
      <c r="NEC376" s="112"/>
      <c r="NEG376" s="112"/>
      <c r="NEK376" s="112"/>
      <c r="NEO376" s="112"/>
      <c r="NES376" s="112"/>
      <c r="NEW376" s="112"/>
      <c r="NFA376" s="112"/>
      <c r="NFE376" s="112"/>
      <c r="NFI376" s="112"/>
      <c r="NFM376" s="112"/>
      <c r="NFQ376" s="112"/>
      <c r="NFU376" s="112"/>
      <c r="NFY376" s="112"/>
      <c r="NGC376" s="112"/>
      <c r="NGG376" s="112"/>
      <c r="NGK376" s="112"/>
      <c r="NGO376" s="112"/>
      <c r="NGS376" s="112"/>
      <c r="NGW376" s="112"/>
      <c r="NHA376" s="112"/>
      <c r="NHE376" s="112"/>
      <c r="NHI376" s="112"/>
      <c r="NHM376" s="112"/>
      <c r="NHQ376" s="112"/>
      <c r="NHU376" s="112"/>
      <c r="NHY376" s="112"/>
      <c r="NIC376" s="112"/>
      <c r="NIG376" s="112"/>
      <c r="NIK376" s="112"/>
      <c r="NIO376" s="112"/>
      <c r="NIS376" s="112"/>
      <c r="NIW376" s="112"/>
      <c r="NJA376" s="112"/>
      <c r="NJE376" s="112"/>
      <c r="NJI376" s="112"/>
      <c r="NJM376" s="112"/>
      <c r="NJQ376" s="112"/>
      <c r="NJU376" s="112"/>
      <c r="NJY376" s="112"/>
      <c r="NKC376" s="112"/>
      <c r="NKG376" s="112"/>
      <c r="NKK376" s="112"/>
      <c r="NKO376" s="112"/>
      <c r="NKS376" s="112"/>
      <c r="NKW376" s="112"/>
      <c r="NLA376" s="112"/>
      <c r="NLE376" s="112"/>
      <c r="NLI376" s="112"/>
      <c r="NLM376" s="112"/>
      <c r="NLQ376" s="112"/>
      <c r="NLU376" s="112"/>
      <c r="NLY376" s="112"/>
      <c r="NMC376" s="112"/>
      <c r="NMG376" s="112"/>
      <c r="NMK376" s="112"/>
      <c r="NMO376" s="112"/>
      <c r="NMS376" s="112"/>
      <c r="NMW376" s="112"/>
      <c r="NNA376" s="112"/>
      <c r="NNE376" s="112"/>
      <c r="NNI376" s="112"/>
      <c r="NNM376" s="112"/>
      <c r="NNQ376" s="112"/>
      <c r="NNU376" s="112"/>
      <c r="NNY376" s="112"/>
      <c r="NOC376" s="112"/>
      <c r="NOG376" s="112"/>
      <c r="NOK376" s="112"/>
      <c r="NOO376" s="112"/>
      <c r="NOS376" s="112"/>
      <c r="NOW376" s="112"/>
      <c r="NPA376" s="112"/>
      <c r="NPE376" s="112"/>
      <c r="NPI376" s="112"/>
      <c r="NPM376" s="112"/>
      <c r="NPQ376" s="112"/>
      <c r="NPU376" s="112"/>
      <c r="NPY376" s="112"/>
      <c r="NQC376" s="112"/>
      <c r="NQG376" s="112"/>
      <c r="NQK376" s="112"/>
      <c r="NQO376" s="112"/>
      <c r="NQS376" s="112"/>
      <c r="NQW376" s="112"/>
      <c r="NRA376" s="112"/>
      <c r="NRE376" s="112"/>
      <c r="NRI376" s="112"/>
      <c r="NRM376" s="112"/>
      <c r="NRQ376" s="112"/>
      <c r="NRU376" s="112"/>
      <c r="NRY376" s="112"/>
      <c r="NSC376" s="112"/>
      <c r="NSG376" s="112"/>
      <c r="NSK376" s="112"/>
      <c r="NSO376" s="112"/>
      <c r="NSS376" s="112"/>
      <c r="NSW376" s="112"/>
      <c r="NTA376" s="112"/>
      <c r="NTE376" s="112"/>
      <c r="NTI376" s="112"/>
      <c r="NTM376" s="112"/>
      <c r="NTQ376" s="112"/>
      <c r="NTU376" s="112"/>
      <c r="NTY376" s="112"/>
      <c r="NUC376" s="112"/>
      <c r="NUG376" s="112"/>
      <c r="NUK376" s="112"/>
      <c r="NUO376" s="112"/>
      <c r="NUS376" s="112"/>
      <c r="NUW376" s="112"/>
      <c r="NVA376" s="112"/>
      <c r="NVE376" s="112"/>
      <c r="NVI376" s="112"/>
      <c r="NVM376" s="112"/>
      <c r="NVQ376" s="112"/>
      <c r="NVU376" s="112"/>
      <c r="NVY376" s="112"/>
      <c r="NWC376" s="112"/>
      <c r="NWG376" s="112"/>
      <c r="NWK376" s="112"/>
      <c r="NWO376" s="112"/>
      <c r="NWS376" s="112"/>
      <c r="NWW376" s="112"/>
      <c r="NXA376" s="112"/>
      <c r="NXE376" s="112"/>
      <c r="NXI376" s="112"/>
      <c r="NXM376" s="112"/>
      <c r="NXQ376" s="112"/>
      <c r="NXU376" s="112"/>
      <c r="NXY376" s="112"/>
      <c r="NYC376" s="112"/>
      <c r="NYG376" s="112"/>
      <c r="NYK376" s="112"/>
      <c r="NYO376" s="112"/>
      <c r="NYS376" s="112"/>
      <c r="NYW376" s="112"/>
      <c r="NZA376" s="112"/>
      <c r="NZE376" s="112"/>
      <c r="NZI376" s="112"/>
      <c r="NZM376" s="112"/>
      <c r="NZQ376" s="112"/>
      <c r="NZU376" s="112"/>
      <c r="NZY376" s="112"/>
      <c r="OAC376" s="112"/>
      <c r="OAG376" s="112"/>
      <c r="OAK376" s="112"/>
      <c r="OAO376" s="112"/>
      <c r="OAS376" s="112"/>
      <c r="OAW376" s="112"/>
      <c r="OBA376" s="112"/>
      <c r="OBE376" s="112"/>
      <c r="OBI376" s="112"/>
      <c r="OBM376" s="112"/>
      <c r="OBQ376" s="112"/>
      <c r="OBU376" s="112"/>
      <c r="OBY376" s="112"/>
      <c r="OCC376" s="112"/>
      <c r="OCG376" s="112"/>
      <c r="OCK376" s="112"/>
      <c r="OCO376" s="112"/>
      <c r="OCS376" s="112"/>
      <c r="OCW376" s="112"/>
      <c r="ODA376" s="112"/>
      <c r="ODE376" s="112"/>
      <c r="ODI376" s="112"/>
      <c r="ODM376" s="112"/>
      <c r="ODQ376" s="112"/>
      <c r="ODU376" s="112"/>
      <c r="ODY376" s="112"/>
      <c r="OEC376" s="112"/>
      <c r="OEG376" s="112"/>
      <c r="OEK376" s="112"/>
      <c r="OEO376" s="112"/>
      <c r="OES376" s="112"/>
      <c r="OEW376" s="112"/>
      <c r="OFA376" s="112"/>
      <c r="OFE376" s="112"/>
      <c r="OFI376" s="112"/>
      <c r="OFM376" s="112"/>
      <c r="OFQ376" s="112"/>
      <c r="OFU376" s="112"/>
      <c r="OFY376" s="112"/>
      <c r="OGC376" s="112"/>
      <c r="OGG376" s="112"/>
      <c r="OGK376" s="112"/>
      <c r="OGO376" s="112"/>
      <c r="OGS376" s="112"/>
      <c r="OGW376" s="112"/>
      <c r="OHA376" s="112"/>
      <c r="OHE376" s="112"/>
      <c r="OHI376" s="112"/>
      <c r="OHM376" s="112"/>
      <c r="OHQ376" s="112"/>
      <c r="OHU376" s="112"/>
      <c r="OHY376" s="112"/>
      <c r="OIC376" s="112"/>
      <c r="OIG376" s="112"/>
      <c r="OIK376" s="112"/>
      <c r="OIO376" s="112"/>
      <c r="OIS376" s="112"/>
      <c r="OIW376" s="112"/>
      <c r="OJA376" s="112"/>
      <c r="OJE376" s="112"/>
      <c r="OJI376" s="112"/>
      <c r="OJM376" s="112"/>
      <c r="OJQ376" s="112"/>
      <c r="OJU376" s="112"/>
      <c r="OJY376" s="112"/>
      <c r="OKC376" s="112"/>
      <c r="OKG376" s="112"/>
      <c r="OKK376" s="112"/>
      <c r="OKO376" s="112"/>
      <c r="OKS376" s="112"/>
      <c r="OKW376" s="112"/>
      <c r="OLA376" s="112"/>
      <c r="OLE376" s="112"/>
      <c r="OLI376" s="112"/>
      <c r="OLM376" s="112"/>
      <c r="OLQ376" s="112"/>
      <c r="OLU376" s="112"/>
      <c r="OLY376" s="112"/>
      <c r="OMC376" s="112"/>
      <c r="OMG376" s="112"/>
      <c r="OMK376" s="112"/>
      <c r="OMO376" s="112"/>
      <c r="OMS376" s="112"/>
      <c r="OMW376" s="112"/>
      <c r="ONA376" s="112"/>
      <c r="ONE376" s="112"/>
      <c r="ONI376" s="112"/>
      <c r="ONM376" s="112"/>
      <c r="ONQ376" s="112"/>
      <c r="ONU376" s="112"/>
      <c r="ONY376" s="112"/>
      <c r="OOC376" s="112"/>
      <c r="OOG376" s="112"/>
      <c r="OOK376" s="112"/>
      <c r="OOO376" s="112"/>
      <c r="OOS376" s="112"/>
      <c r="OOW376" s="112"/>
      <c r="OPA376" s="112"/>
      <c r="OPE376" s="112"/>
      <c r="OPI376" s="112"/>
      <c r="OPM376" s="112"/>
      <c r="OPQ376" s="112"/>
      <c r="OPU376" s="112"/>
      <c r="OPY376" s="112"/>
      <c r="OQC376" s="112"/>
      <c r="OQG376" s="112"/>
      <c r="OQK376" s="112"/>
      <c r="OQO376" s="112"/>
      <c r="OQS376" s="112"/>
      <c r="OQW376" s="112"/>
      <c r="ORA376" s="112"/>
      <c r="ORE376" s="112"/>
      <c r="ORI376" s="112"/>
      <c r="ORM376" s="112"/>
      <c r="ORQ376" s="112"/>
      <c r="ORU376" s="112"/>
      <c r="ORY376" s="112"/>
      <c r="OSC376" s="112"/>
      <c r="OSG376" s="112"/>
      <c r="OSK376" s="112"/>
      <c r="OSO376" s="112"/>
      <c r="OSS376" s="112"/>
      <c r="OSW376" s="112"/>
      <c r="OTA376" s="112"/>
      <c r="OTE376" s="112"/>
      <c r="OTI376" s="112"/>
      <c r="OTM376" s="112"/>
      <c r="OTQ376" s="112"/>
      <c r="OTU376" s="112"/>
      <c r="OTY376" s="112"/>
      <c r="OUC376" s="112"/>
      <c r="OUG376" s="112"/>
      <c r="OUK376" s="112"/>
      <c r="OUO376" s="112"/>
      <c r="OUS376" s="112"/>
      <c r="OUW376" s="112"/>
      <c r="OVA376" s="112"/>
      <c r="OVE376" s="112"/>
      <c r="OVI376" s="112"/>
      <c r="OVM376" s="112"/>
      <c r="OVQ376" s="112"/>
      <c r="OVU376" s="112"/>
      <c r="OVY376" s="112"/>
      <c r="OWC376" s="112"/>
      <c r="OWG376" s="112"/>
      <c r="OWK376" s="112"/>
      <c r="OWO376" s="112"/>
      <c r="OWS376" s="112"/>
      <c r="OWW376" s="112"/>
      <c r="OXA376" s="112"/>
      <c r="OXE376" s="112"/>
      <c r="OXI376" s="112"/>
      <c r="OXM376" s="112"/>
      <c r="OXQ376" s="112"/>
      <c r="OXU376" s="112"/>
      <c r="OXY376" s="112"/>
      <c r="OYC376" s="112"/>
      <c r="OYG376" s="112"/>
      <c r="OYK376" s="112"/>
      <c r="OYO376" s="112"/>
      <c r="OYS376" s="112"/>
      <c r="OYW376" s="112"/>
      <c r="OZA376" s="112"/>
      <c r="OZE376" s="112"/>
      <c r="OZI376" s="112"/>
      <c r="OZM376" s="112"/>
      <c r="OZQ376" s="112"/>
      <c r="OZU376" s="112"/>
      <c r="OZY376" s="112"/>
      <c r="PAC376" s="112"/>
      <c r="PAG376" s="112"/>
      <c r="PAK376" s="112"/>
      <c r="PAO376" s="112"/>
      <c r="PAS376" s="112"/>
      <c r="PAW376" s="112"/>
      <c r="PBA376" s="112"/>
      <c r="PBE376" s="112"/>
      <c r="PBI376" s="112"/>
      <c r="PBM376" s="112"/>
      <c r="PBQ376" s="112"/>
      <c r="PBU376" s="112"/>
      <c r="PBY376" s="112"/>
      <c r="PCC376" s="112"/>
      <c r="PCG376" s="112"/>
      <c r="PCK376" s="112"/>
      <c r="PCO376" s="112"/>
      <c r="PCS376" s="112"/>
      <c r="PCW376" s="112"/>
      <c r="PDA376" s="112"/>
      <c r="PDE376" s="112"/>
      <c r="PDI376" s="112"/>
      <c r="PDM376" s="112"/>
      <c r="PDQ376" s="112"/>
      <c r="PDU376" s="112"/>
      <c r="PDY376" s="112"/>
      <c r="PEC376" s="112"/>
      <c r="PEG376" s="112"/>
      <c r="PEK376" s="112"/>
      <c r="PEO376" s="112"/>
      <c r="PES376" s="112"/>
      <c r="PEW376" s="112"/>
      <c r="PFA376" s="112"/>
      <c r="PFE376" s="112"/>
      <c r="PFI376" s="112"/>
      <c r="PFM376" s="112"/>
      <c r="PFQ376" s="112"/>
      <c r="PFU376" s="112"/>
      <c r="PFY376" s="112"/>
      <c r="PGC376" s="112"/>
      <c r="PGG376" s="112"/>
      <c r="PGK376" s="112"/>
      <c r="PGO376" s="112"/>
      <c r="PGS376" s="112"/>
      <c r="PGW376" s="112"/>
      <c r="PHA376" s="112"/>
      <c r="PHE376" s="112"/>
      <c r="PHI376" s="112"/>
      <c r="PHM376" s="112"/>
      <c r="PHQ376" s="112"/>
      <c r="PHU376" s="112"/>
      <c r="PHY376" s="112"/>
      <c r="PIC376" s="112"/>
      <c r="PIG376" s="112"/>
      <c r="PIK376" s="112"/>
      <c r="PIO376" s="112"/>
      <c r="PIS376" s="112"/>
      <c r="PIW376" s="112"/>
      <c r="PJA376" s="112"/>
      <c r="PJE376" s="112"/>
      <c r="PJI376" s="112"/>
      <c r="PJM376" s="112"/>
      <c r="PJQ376" s="112"/>
      <c r="PJU376" s="112"/>
      <c r="PJY376" s="112"/>
      <c r="PKC376" s="112"/>
      <c r="PKG376" s="112"/>
      <c r="PKK376" s="112"/>
      <c r="PKO376" s="112"/>
      <c r="PKS376" s="112"/>
      <c r="PKW376" s="112"/>
      <c r="PLA376" s="112"/>
      <c r="PLE376" s="112"/>
      <c r="PLI376" s="112"/>
      <c r="PLM376" s="112"/>
      <c r="PLQ376" s="112"/>
      <c r="PLU376" s="112"/>
      <c r="PLY376" s="112"/>
      <c r="PMC376" s="112"/>
      <c r="PMG376" s="112"/>
      <c r="PMK376" s="112"/>
      <c r="PMO376" s="112"/>
      <c r="PMS376" s="112"/>
      <c r="PMW376" s="112"/>
      <c r="PNA376" s="112"/>
      <c r="PNE376" s="112"/>
      <c r="PNI376" s="112"/>
      <c r="PNM376" s="112"/>
      <c r="PNQ376" s="112"/>
      <c r="PNU376" s="112"/>
      <c r="PNY376" s="112"/>
      <c r="POC376" s="112"/>
      <c r="POG376" s="112"/>
      <c r="POK376" s="112"/>
      <c r="POO376" s="112"/>
      <c r="POS376" s="112"/>
      <c r="POW376" s="112"/>
      <c r="PPA376" s="112"/>
      <c r="PPE376" s="112"/>
      <c r="PPI376" s="112"/>
      <c r="PPM376" s="112"/>
      <c r="PPQ376" s="112"/>
      <c r="PPU376" s="112"/>
      <c r="PPY376" s="112"/>
      <c r="PQC376" s="112"/>
      <c r="PQG376" s="112"/>
      <c r="PQK376" s="112"/>
      <c r="PQO376" s="112"/>
      <c r="PQS376" s="112"/>
      <c r="PQW376" s="112"/>
      <c r="PRA376" s="112"/>
      <c r="PRE376" s="112"/>
      <c r="PRI376" s="112"/>
      <c r="PRM376" s="112"/>
      <c r="PRQ376" s="112"/>
      <c r="PRU376" s="112"/>
      <c r="PRY376" s="112"/>
      <c r="PSC376" s="112"/>
      <c r="PSG376" s="112"/>
      <c r="PSK376" s="112"/>
      <c r="PSO376" s="112"/>
      <c r="PSS376" s="112"/>
      <c r="PSW376" s="112"/>
      <c r="PTA376" s="112"/>
      <c r="PTE376" s="112"/>
      <c r="PTI376" s="112"/>
      <c r="PTM376" s="112"/>
      <c r="PTQ376" s="112"/>
      <c r="PTU376" s="112"/>
      <c r="PTY376" s="112"/>
      <c r="PUC376" s="112"/>
      <c r="PUG376" s="112"/>
      <c r="PUK376" s="112"/>
      <c r="PUO376" s="112"/>
      <c r="PUS376" s="112"/>
      <c r="PUW376" s="112"/>
      <c r="PVA376" s="112"/>
      <c r="PVE376" s="112"/>
      <c r="PVI376" s="112"/>
      <c r="PVM376" s="112"/>
      <c r="PVQ376" s="112"/>
      <c r="PVU376" s="112"/>
      <c r="PVY376" s="112"/>
      <c r="PWC376" s="112"/>
      <c r="PWG376" s="112"/>
      <c r="PWK376" s="112"/>
      <c r="PWO376" s="112"/>
      <c r="PWS376" s="112"/>
      <c r="PWW376" s="112"/>
      <c r="PXA376" s="112"/>
      <c r="PXE376" s="112"/>
      <c r="PXI376" s="112"/>
      <c r="PXM376" s="112"/>
      <c r="PXQ376" s="112"/>
      <c r="PXU376" s="112"/>
      <c r="PXY376" s="112"/>
      <c r="PYC376" s="112"/>
      <c r="PYG376" s="112"/>
      <c r="PYK376" s="112"/>
      <c r="PYO376" s="112"/>
      <c r="PYS376" s="112"/>
      <c r="PYW376" s="112"/>
      <c r="PZA376" s="112"/>
      <c r="PZE376" s="112"/>
      <c r="PZI376" s="112"/>
      <c r="PZM376" s="112"/>
      <c r="PZQ376" s="112"/>
      <c r="PZU376" s="112"/>
      <c r="PZY376" s="112"/>
      <c r="QAC376" s="112"/>
      <c r="QAG376" s="112"/>
      <c r="QAK376" s="112"/>
      <c r="QAO376" s="112"/>
      <c r="QAS376" s="112"/>
      <c r="QAW376" s="112"/>
      <c r="QBA376" s="112"/>
      <c r="QBE376" s="112"/>
      <c r="QBI376" s="112"/>
      <c r="QBM376" s="112"/>
      <c r="QBQ376" s="112"/>
      <c r="QBU376" s="112"/>
      <c r="QBY376" s="112"/>
      <c r="QCC376" s="112"/>
      <c r="QCG376" s="112"/>
      <c r="QCK376" s="112"/>
      <c r="QCO376" s="112"/>
      <c r="QCS376" s="112"/>
      <c r="QCW376" s="112"/>
      <c r="QDA376" s="112"/>
      <c r="QDE376" s="112"/>
      <c r="QDI376" s="112"/>
      <c r="QDM376" s="112"/>
      <c r="QDQ376" s="112"/>
      <c r="QDU376" s="112"/>
      <c r="QDY376" s="112"/>
      <c r="QEC376" s="112"/>
      <c r="QEG376" s="112"/>
      <c r="QEK376" s="112"/>
      <c r="QEO376" s="112"/>
      <c r="QES376" s="112"/>
      <c r="QEW376" s="112"/>
      <c r="QFA376" s="112"/>
      <c r="QFE376" s="112"/>
      <c r="QFI376" s="112"/>
      <c r="QFM376" s="112"/>
      <c r="QFQ376" s="112"/>
      <c r="QFU376" s="112"/>
      <c r="QFY376" s="112"/>
      <c r="QGC376" s="112"/>
      <c r="QGG376" s="112"/>
      <c r="QGK376" s="112"/>
      <c r="QGO376" s="112"/>
      <c r="QGS376" s="112"/>
      <c r="QGW376" s="112"/>
      <c r="QHA376" s="112"/>
      <c r="QHE376" s="112"/>
      <c r="QHI376" s="112"/>
      <c r="QHM376" s="112"/>
      <c r="QHQ376" s="112"/>
      <c r="QHU376" s="112"/>
      <c r="QHY376" s="112"/>
      <c r="QIC376" s="112"/>
      <c r="QIG376" s="112"/>
      <c r="QIK376" s="112"/>
      <c r="QIO376" s="112"/>
      <c r="QIS376" s="112"/>
      <c r="QIW376" s="112"/>
      <c r="QJA376" s="112"/>
      <c r="QJE376" s="112"/>
      <c r="QJI376" s="112"/>
      <c r="QJM376" s="112"/>
      <c r="QJQ376" s="112"/>
      <c r="QJU376" s="112"/>
      <c r="QJY376" s="112"/>
      <c r="QKC376" s="112"/>
      <c r="QKG376" s="112"/>
      <c r="QKK376" s="112"/>
      <c r="QKO376" s="112"/>
      <c r="QKS376" s="112"/>
      <c r="QKW376" s="112"/>
      <c r="QLA376" s="112"/>
      <c r="QLE376" s="112"/>
      <c r="QLI376" s="112"/>
      <c r="QLM376" s="112"/>
      <c r="QLQ376" s="112"/>
      <c r="QLU376" s="112"/>
      <c r="QLY376" s="112"/>
      <c r="QMC376" s="112"/>
      <c r="QMG376" s="112"/>
      <c r="QMK376" s="112"/>
      <c r="QMO376" s="112"/>
      <c r="QMS376" s="112"/>
      <c r="QMW376" s="112"/>
      <c r="QNA376" s="112"/>
      <c r="QNE376" s="112"/>
      <c r="QNI376" s="112"/>
      <c r="QNM376" s="112"/>
      <c r="QNQ376" s="112"/>
      <c r="QNU376" s="112"/>
      <c r="QNY376" s="112"/>
      <c r="QOC376" s="112"/>
      <c r="QOG376" s="112"/>
      <c r="QOK376" s="112"/>
      <c r="QOO376" s="112"/>
      <c r="QOS376" s="112"/>
      <c r="QOW376" s="112"/>
      <c r="QPA376" s="112"/>
      <c r="QPE376" s="112"/>
      <c r="QPI376" s="112"/>
      <c r="QPM376" s="112"/>
      <c r="QPQ376" s="112"/>
      <c r="QPU376" s="112"/>
      <c r="QPY376" s="112"/>
      <c r="QQC376" s="112"/>
      <c r="QQG376" s="112"/>
      <c r="QQK376" s="112"/>
      <c r="QQO376" s="112"/>
      <c r="QQS376" s="112"/>
      <c r="QQW376" s="112"/>
      <c r="QRA376" s="112"/>
      <c r="QRE376" s="112"/>
      <c r="QRI376" s="112"/>
      <c r="QRM376" s="112"/>
      <c r="QRQ376" s="112"/>
      <c r="QRU376" s="112"/>
      <c r="QRY376" s="112"/>
      <c r="QSC376" s="112"/>
      <c r="QSG376" s="112"/>
      <c r="QSK376" s="112"/>
      <c r="QSO376" s="112"/>
      <c r="QSS376" s="112"/>
      <c r="QSW376" s="112"/>
      <c r="QTA376" s="112"/>
      <c r="QTE376" s="112"/>
      <c r="QTI376" s="112"/>
      <c r="QTM376" s="112"/>
      <c r="QTQ376" s="112"/>
      <c r="QTU376" s="112"/>
      <c r="QTY376" s="112"/>
      <c r="QUC376" s="112"/>
      <c r="QUG376" s="112"/>
      <c r="QUK376" s="112"/>
      <c r="QUO376" s="112"/>
      <c r="QUS376" s="112"/>
      <c r="QUW376" s="112"/>
      <c r="QVA376" s="112"/>
      <c r="QVE376" s="112"/>
      <c r="QVI376" s="112"/>
      <c r="QVM376" s="112"/>
      <c r="QVQ376" s="112"/>
      <c r="QVU376" s="112"/>
      <c r="QVY376" s="112"/>
      <c r="QWC376" s="112"/>
      <c r="QWG376" s="112"/>
      <c r="QWK376" s="112"/>
      <c r="QWO376" s="112"/>
      <c r="QWS376" s="112"/>
      <c r="QWW376" s="112"/>
      <c r="QXA376" s="112"/>
      <c r="QXE376" s="112"/>
      <c r="QXI376" s="112"/>
      <c r="QXM376" s="112"/>
      <c r="QXQ376" s="112"/>
      <c r="QXU376" s="112"/>
      <c r="QXY376" s="112"/>
      <c r="QYC376" s="112"/>
      <c r="QYG376" s="112"/>
      <c r="QYK376" s="112"/>
      <c r="QYO376" s="112"/>
      <c r="QYS376" s="112"/>
      <c r="QYW376" s="112"/>
      <c r="QZA376" s="112"/>
      <c r="QZE376" s="112"/>
      <c r="QZI376" s="112"/>
      <c r="QZM376" s="112"/>
      <c r="QZQ376" s="112"/>
      <c r="QZU376" s="112"/>
      <c r="QZY376" s="112"/>
      <c r="RAC376" s="112"/>
      <c r="RAG376" s="112"/>
      <c r="RAK376" s="112"/>
      <c r="RAO376" s="112"/>
      <c r="RAS376" s="112"/>
      <c r="RAW376" s="112"/>
      <c r="RBA376" s="112"/>
      <c r="RBE376" s="112"/>
      <c r="RBI376" s="112"/>
      <c r="RBM376" s="112"/>
      <c r="RBQ376" s="112"/>
      <c r="RBU376" s="112"/>
      <c r="RBY376" s="112"/>
      <c r="RCC376" s="112"/>
      <c r="RCG376" s="112"/>
      <c r="RCK376" s="112"/>
      <c r="RCO376" s="112"/>
      <c r="RCS376" s="112"/>
      <c r="RCW376" s="112"/>
      <c r="RDA376" s="112"/>
      <c r="RDE376" s="112"/>
      <c r="RDI376" s="112"/>
      <c r="RDM376" s="112"/>
      <c r="RDQ376" s="112"/>
      <c r="RDU376" s="112"/>
      <c r="RDY376" s="112"/>
      <c r="REC376" s="112"/>
      <c r="REG376" s="112"/>
      <c r="REK376" s="112"/>
      <c r="REO376" s="112"/>
      <c r="RES376" s="112"/>
      <c r="REW376" s="112"/>
      <c r="RFA376" s="112"/>
      <c r="RFE376" s="112"/>
      <c r="RFI376" s="112"/>
      <c r="RFM376" s="112"/>
      <c r="RFQ376" s="112"/>
      <c r="RFU376" s="112"/>
      <c r="RFY376" s="112"/>
      <c r="RGC376" s="112"/>
      <c r="RGG376" s="112"/>
      <c r="RGK376" s="112"/>
      <c r="RGO376" s="112"/>
      <c r="RGS376" s="112"/>
      <c r="RGW376" s="112"/>
      <c r="RHA376" s="112"/>
      <c r="RHE376" s="112"/>
      <c r="RHI376" s="112"/>
      <c r="RHM376" s="112"/>
      <c r="RHQ376" s="112"/>
      <c r="RHU376" s="112"/>
      <c r="RHY376" s="112"/>
      <c r="RIC376" s="112"/>
      <c r="RIG376" s="112"/>
      <c r="RIK376" s="112"/>
      <c r="RIO376" s="112"/>
      <c r="RIS376" s="112"/>
      <c r="RIW376" s="112"/>
      <c r="RJA376" s="112"/>
      <c r="RJE376" s="112"/>
      <c r="RJI376" s="112"/>
      <c r="RJM376" s="112"/>
      <c r="RJQ376" s="112"/>
      <c r="RJU376" s="112"/>
      <c r="RJY376" s="112"/>
      <c r="RKC376" s="112"/>
      <c r="RKG376" s="112"/>
      <c r="RKK376" s="112"/>
      <c r="RKO376" s="112"/>
      <c r="RKS376" s="112"/>
      <c r="RKW376" s="112"/>
      <c r="RLA376" s="112"/>
      <c r="RLE376" s="112"/>
      <c r="RLI376" s="112"/>
      <c r="RLM376" s="112"/>
      <c r="RLQ376" s="112"/>
      <c r="RLU376" s="112"/>
      <c r="RLY376" s="112"/>
      <c r="RMC376" s="112"/>
      <c r="RMG376" s="112"/>
      <c r="RMK376" s="112"/>
      <c r="RMO376" s="112"/>
      <c r="RMS376" s="112"/>
      <c r="RMW376" s="112"/>
      <c r="RNA376" s="112"/>
      <c r="RNE376" s="112"/>
      <c r="RNI376" s="112"/>
      <c r="RNM376" s="112"/>
      <c r="RNQ376" s="112"/>
      <c r="RNU376" s="112"/>
      <c r="RNY376" s="112"/>
      <c r="ROC376" s="112"/>
      <c r="ROG376" s="112"/>
      <c r="ROK376" s="112"/>
      <c r="ROO376" s="112"/>
      <c r="ROS376" s="112"/>
      <c r="ROW376" s="112"/>
      <c r="RPA376" s="112"/>
      <c r="RPE376" s="112"/>
      <c r="RPI376" s="112"/>
      <c r="RPM376" s="112"/>
      <c r="RPQ376" s="112"/>
      <c r="RPU376" s="112"/>
      <c r="RPY376" s="112"/>
      <c r="RQC376" s="112"/>
      <c r="RQG376" s="112"/>
      <c r="RQK376" s="112"/>
      <c r="RQO376" s="112"/>
      <c r="RQS376" s="112"/>
      <c r="RQW376" s="112"/>
      <c r="RRA376" s="112"/>
      <c r="RRE376" s="112"/>
      <c r="RRI376" s="112"/>
      <c r="RRM376" s="112"/>
      <c r="RRQ376" s="112"/>
      <c r="RRU376" s="112"/>
      <c r="RRY376" s="112"/>
      <c r="RSC376" s="112"/>
      <c r="RSG376" s="112"/>
      <c r="RSK376" s="112"/>
      <c r="RSO376" s="112"/>
      <c r="RSS376" s="112"/>
      <c r="RSW376" s="112"/>
      <c r="RTA376" s="112"/>
      <c r="RTE376" s="112"/>
      <c r="RTI376" s="112"/>
      <c r="RTM376" s="112"/>
      <c r="RTQ376" s="112"/>
      <c r="RTU376" s="112"/>
      <c r="RTY376" s="112"/>
      <c r="RUC376" s="112"/>
      <c r="RUG376" s="112"/>
      <c r="RUK376" s="112"/>
      <c r="RUO376" s="112"/>
      <c r="RUS376" s="112"/>
      <c r="RUW376" s="112"/>
      <c r="RVA376" s="112"/>
      <c r="RVE376" s="112"/>
      <c r="RVI376" s="112"/>
      <c r="RVM376" s="112"/>
      <c r="RVQ376" s="112"/>
      <c r="RVU376" s="112"/>
      <c r="RVY376" s="112"/>
      <c r="RWC376" s="112"/>
      <c r="RWG376" s="112"/>
      <c r="RWK376" s="112"/>
      <c r="RWO376" s="112"/>
      <c r="RWS376" s="112"/>
      <c r="RWW376" s="112"/>
      <c r="RXA376" s="112"/>
      <c r="RXE376" s="112"/>
      <c r="RXI376" s="112"/>
      <c r="RXM376" s="112"/>
      <c r="RXQ376" s="112"/>
      <c r="RXU376" s="112"/>
      <c r="RXY376" s="112"/>
      <c r="RYC376" s="112"/>
      <c r="RYG376" s="112"/>
      <c r="RYK376" s="112"/>
      <c r="RYO376" s="112"/>
      <c r="RYS376" s="112"/>
      <c r="RYW376" s="112"/>
      <c r="RZA376" s="112"/>
      <c r="RZE376" s="112"/>
      <c r="RZI376" s="112"/>
      <c r="RZM376" s="112"/>
      <c r="RZQ376" s="112"/>
      <c r="RZU376" s="112"/>
      <c r="RZY376" s="112"/>
      <c r="SAC376" s="112"/>
      <c r="SAG376" s="112"/>
      <c r="SAK376" s="112"/>
      <c r="SAO376" s="112"/>
      <c r="SAS376" s="112"/>
      <c r="SAW376" s="112"/>
      <c r="SBA376" s="112"/>
      <c r="SBE376" s="112"/>
      <c r="SBI376" s="112"/>
      <c r="SBM376" s="112"/>
      <c r="SBQ376" s="112"/>
      <c r="SBU376" s="112"/>
      <c r="SBY376" s="112"/>
      <c r="SCC376" s="112"/>
      <c r="SCG376" s="112"/>
      <c r="SCK376" s="112"/>
      <c r="SCO376" s="112"/>
      <c r="SCS376" s="112"/>
      <c r="SCW376" s="112"/>
      <c r="SDA376" s="112"/>
      <c r="SDE376" s="112"/>
      <c r="SDI376" s="112"/>
      <c r="SDM376" s="112"/>
      <c r="SDQ376" s="112"/>
      <c r="SDU376" s="112"/>
      <c r="SDY376" s="112"/>
      <c r="SEC376" s="112"/>
      <c r="SEG376" s="112"/>
      <c r="SEK376" s="112"/>
      <c r="SEO376" s="112"/>
      <c r="SES376" s="112"/>
      <c r="SEW376" s="112"/>
      <c r="SFA376" s="112"/>
      <c r="SFE376" s="112"/>
      <c r="SFI376" s="112"/>
      <c r="SFM376" s="112"/>
      <c r="SFQ376" s="112"/>
      <c r="SFU376" s="112"/>
      <c r="SFY376" s="112"/>
      <c r="SGC376" s="112"/>
      <c r="SGG376" s="112"/>
      <c r="SGK376" s="112"/>
      <c r="SGO376" s="112"/>
      <c r="SGS376" s="112"/>
      <c r="SGW376" s="112"/>
      <c r="SHA376" s="112"/>
      <c r="SHE376" s="112"/>
      <c r="SHI376" s="112"/>
      <c r="SHM376" s="112"/>
      <c r="SHQ376" s="112"/>
      <c r="SHU376" s="112"/>
      <c r="SHY376" s="112"/>
      <c r="SIC376" s="112"/>
      <c r="SIG376" s="112"/>
      <c r="SIK376" s="112"/>
      <c r="SIO376" s="112"/>
      <c r="SIS376" s="112"/>
      <c r="SIW376" s="112"/>
      <c r="SJA376" s="112"/>
      <c r="SJE376" s="112"/>
      <c r="SJI376" s="112"/>
      <c r="SJM376" s="112"/>
      <c r="SJQ376" s="112"/>
      <c r="SJU376" s="112"/>
      <c r="SJY376" s="112"/>
      <c r="SKC376" s="112"/>
      <c r="SKG376" s="112"/>
      <c r="SKK376" s="112"/>
      <c r="SKO376" s="112"/>
      <c r="SKS376" s="112"/>
      <c r="SKW376" s="112"/>
      <c r="SLA376" s="112"/>
      <c r="SLE376" s="112"/>
      <c r="SLI376" s="112"/>
      <c r="SLM376" s="112"/>
      <c r="SLQ376" s="112"/>
      <c r="SLU376" s="112"/>
      <c r="SLY376" s="112"/>
      <c r="SMC376" s="112"/>
      <c r="SMG376" s="112"/>
      <c r="SMK376" s="112"/>
      <c r="SMO376" s="112"/>
      <c r="SMS376" s="112"/>
      <c r="SMW376" s="112"/>
      <c r="SNA376" s="112"/>
      <c r="SNE376" s="112"/>
      <c r="SNI376" s="112"/>
      <c r="SNM376" s="112"/>
      <c r="SNQ376" s="112"/>
      <c r="SNU376" s="112"/>
      <c r="SNY376" s="112"/>
      <c r="SOC376" s="112"/>
      <c r="SOG376" s="112"/>
      <c r="SOK376" s="112"/>
      <c r="SOO376" s="112"/>
      <c r="SOS376" s="112"/>
      <c r="SOW376" s="112"/>
      <c r="SPA376" s="112"/>
      <c r="SPE376" s="112"/>
      <c r="SPI376" s="112"/>
      <c r="SPM376" s="112"/>
      <c r="SPQ376" s="112"/>
      <c r="SPU376" s="112"/>
      <c r="SPY376" s="112"/>
      <c r="SQC376" s="112"/>
      <c r="SQG376" s="112"/>
      <c r="SQK376" s="112"/>
      <c r="SQO376" s="112"/>
      <c r="SQS376" s="112"/>
      <c r="SQW376" s="112"/>
      <c r="SRA376" s="112"/>
      <c r="SRE376" s="112"/>
      <c r="SRI376" s="112"/>
      <c r="SRM376" s="112"/>
      <c r="SRQ376" s="112"/>
      <c r="SRU376" s="112"/>
      <c r="SRY376" s="112"/>
      <c r="SSC376" s="112"/>
      <c r="SSG376" s="112"/>
      <c r="SSK376" s="112"/>
      <c r="SSO376" s="112"/>
      <c r="SSS376" s="112"/>
      <c r="SSW376" s="112"/>
      <c r="STA376" s="112"/>
      <c r="STE376" s="112"/>
      <c r="STI376" s="112"/>
      <c r="STM376" s="112"/>
      <c r="STQ376" s="112"/>
      <c r="STU376" s="112"/>
      <c r="STY376" s="112"/>
      <c r="SUC376" s="112"/>
      <c r="SUG376" s="112"/>
      <c r="SUK376" s="112"/>
      <c r="SUO376" s="112"/>
      <c r="SUS376" s="112"/>
      <c r="SUW376" s="112"/>
      <c r="SVA376" s="112"/>
      <c r="SVE376" s="112"/>
      <c r="SVI376" s="112"/>
      <c r="SVM376" s="112"/>
      <c r="SVQ376" s="112"/>
      <c r="SVU376" s="112"/>
      <c r="SVY376" s="112"/>
      <c r="SWC376" s="112"/>
      <c r="SWG376" s="112"/>
      <c r="SWK376" s="112"/>
      <c r="SWO376" s="112"/>
      <c r="SWS376" s="112"/>
      <c r="SWW376" s="112"/>
      <c r="SXA376" s="112"/>
      <c r="SXE376" s="112"/>
      <c r="SXI376" s="112"/>
      <c r="SXM376" s="112"/>
      <c r="SXQ376" s="112"/>
      <c r="SXU376" s="112"/>
      <c r="SXY376" s="112"/>
      <c r="SYC376" s="112"/>
      <c r="SYG376" s="112"/>
      <c r="SYK376" s="112"/>
      <c r="SYO376" s="112"/>
      <c r="SYS376" s="112"/>
      <c r="SYW376" s="112"/>
      <c r="SZA376" s="112"/>
      <c r="SZE376" s="112"/>
      <c r="SZI376" s="112"/>
      <c r="SZM376" s="112"/>
      <c r="SZQ376" s="112"/>
      <c r="SZU376" s="112"/>
      <c r="SZY376" s="112"/>
      <c r="TAC376" s="112"/>
      <c r="TAG376" s="112"/>
      <c r="TAK376" s="112"/>
      <c r="TAO376" s="112"/>
      <c r="TAS376" s="112"/>
      <c r="TAW376" s="112"/>
      <c r="TBA376" s="112"/>
      <c r="TBE376" s="112"/>
      <c r="TBI376" s="112"/>
      <c r="TBM376" s="112"/>
      <c r="TBQ376" s="112"/>
      <c r="TBU376" s="112"/>
      <c r="TBY376" s="112"/>
      <c r="TCC376" s="112"/>
      <c r="TCG376" s="112"/>
      <c r="TCK376" s="112"/>
      <c r="TCO376" s="112"/>
      <c r="TCS376" s="112"/>
      <c r="TCW376" s="112"/>
      <c r="TDA376" s="112"/>
      <c r="TDE376" s="112"/>
      <c r="TDI376" s="112"/>
      <c r="TDM376" s="112"/>
      <c r="TDQ376" s="112"/>
      <c r="TDU376" s="112"/>
      <c r="TDY376" s="112"/>
      <c r="TEC376" s="112"/>
      <c r="TEG376" s="112"/>
      <c r="TEK376" s="112"/>
      <c r="TEO376" s="112"/>
      <c r="TES376" s="112"/>
      <c r="TEW376" s="112"/>
      <c r="TFA376" s="112"/>
      <c r="TFE376" s="112"/>
      <c r="TFI376" s="112"/>
      <c r="TFM376" s="112"/>
      <c r="TFQ376" s="112"/>
      <c r="TFU376" s="112"/>
      <c r="TFY376" s="112"/>
      <c r="TGC376" s="112"/>
      <c r="TGG376" s="112"/>
      <c r="TGK376" s="112"/>
      <c r="TGO376" s="112"/>
      <c r="TGS376" s="112"/>
      <c r="TGW376" s="112"/>
      <c r="THA376" s="112"/>
      <c r="THE376" s="112"/>
      <c r="THI376" s="112"/>
      <c r="THM376" s="112"/>
      <c r="THQ376" s="112"/>
      <c r="THU376" s="112"/>
      <c r="THY376" s="112"/>
      <c r="TIC376" s="112"/>
      <c r="TIG376" s="112"/>
      <c r="TIK376" s="112"/>
      <c r="TIO376" s="112"/>
      <c r="TIS376" s="112"/>
      <c r="TIW376" s="112"/>
      <c r="TJA376" s="112"/>
      <c r="TJE376" s="112"/>
      <c r="TJI376" s="112"/>
      <c r="TJM376" s="112"/>
      <c r="TJQ376" s="112"/>
      <c r="TJU376" s="112"/>
      <c r="TJY376" s="112"/>
      <c r="TKC376" s="112"/>
      <c r="TKG376" s="112"/>
      <c r="TKK376" s="112"/>
      <c r="TKO376" s="112"/>
      <c r="TKS376" s="112"/>
      <c r="TKW376" s="112"/>
      <c r="TLA376" s="112"/>
      <c r="TLE376" s="112"/>
      <c r="TLI376" s="112"/>
      <c r="TLM376" s="112"/>
      <c r="TLQ376" s="112"/>
      <c r="TLU376" s="112"/>
      <c r="TLY376" s="112"/>
      <c r="TMC376" s="112"/>
      <c r="TMG376" s="112"/>
      <c r="TMK376" s="112"/>
      <c r="TMO376" s="112"/>
      <c r="TMS376" s="112"/>
      <c r="TMW376" s="112"/>
      <c r="TNA376" s="112"/>
      <c r="TNE376" s="112"/>
      <c r="TNI376" s="112"/>
      <c r="TNM376" s="112"/>
      <c r="TNQ376" s="112"/>
      <c r="TNU376" s="112"/>
      <c r="TNY376" s="112"/>
      <c r="TOC376" s="112"/>
      <c r="TOG376" s="112"/>
      <c r="TOK376" s="112"/>
      <c r="TOO376" s="112"/>
      <c r="TOS376" s="112"/>
      <c r="TOW376" s="112"/>
      <c r="TPA376" s="112"/>
      <c r="TPE376" s="112"/>
      <c r="TPI376" s="112"/>
      <c r="TPM376" s="112"/>
      <c r="TPQ376" s="112"/>
      <c r="TPU376" s="112"/>
      <c r="TPY376" s="112"/>
      <c r="TQC376" s="112"/>
      <c r="TQG376" s="112"/>
      <c r="TQK376" s="112"/>
      <c r="TQO376" s="112"/>
      <c r="TQS376" s="112"/>
      <c r="TQW376" s="112"/>
      <c r="TRA376" s="112"/>
      <c r="TRE376" s="112"/>
      <c r="TRI376" s="112"/>
      <c r="TRM376" s="112"/>
      <c r="TRQ376" s="112"/>
      <c r="TRU376" s="112"/>
      <c r="TRY376" s="112"/>
      <c r="TSC376" s="112"/>
      <c r="TSG376" s="112"/>
      <c r="TSK376" s="112"/>
      <c r="TSO376" s="112"/>
      <c r="TSS376" s="112"/>
      <c r="TSW376" s="112"/>
      <c r="TTA376" s="112"/>
      <c r="TTE376" s="112"/>
      <c r="TTI376" s="112"/>
      <c r="TTM376" s="112"/>
      <c r="TTQ376" s="112"/>
      <c r="TTU376" s="112"/>
      <c r="TTY376" s="112"/>
      <c r="TUC376" s="112"/>
      <c r="TUG376" s="112"/>
      <c r="TUK376" s="112"/>
      <c r="TUO376" s="112"/>
      <c r="TUS376" s="112"/>
      <c r="TUW376" s="112"/>
      <c r="TVA376" s="112"/>
      <c r="TVE376" s="112"/>
      <c r="TVI376" s="112"/>
      <c r="TVM376" s="112"/>
      <c r="TVQ376" s="112"/>
      <c r="TVU376" s="112"/>
      <c r="TVY376" s="112"/>
      <c r="TWC376" s="112"/>
      <c r="TWG376" s="112"/>
      <c r="TWK376" s="112"/>
      <c r="TWO376" s="112"/>
      <c r="TWS376" s="112"/>
      <c r="TWW376" s="112"/>
      <c r="TXA376" s="112"/>
      <c r="TXE376" s="112"/>
      <c r="TXI376" s="112"/>
      <c r="TXM376" s="112"/>
      <c r="TXQ376" s="112"/>
      <c r="TXU376" s="112"/>
      <c r="TXY376" s="112"/>
      <c r="TYC376" s="112"/>
      <c r="TYG376" s="112"/>
      <c r="TYK376" s="112"/>
      <c r="TYO376" s="112"/>
      <c r="TYS376" s="112"/>
      <c r="TYW376" s="112"/>
      <c r="TZA376" s="112"/>
      <c r="TZE376" s="112"/>
      <c r="TZI376" s="112"/>
      <c r="TZM376" s="112"/>
      <c r="TZQ376" s="112"/>
      <c r="TZU376" s="112"/>
      <c r="TZY376" s="112"/>
      <c r="UAC376" s="112"/>
      <c r="UAG376" s="112"/>
      <c r="UAK376" s="112"/>
      <c r="UAO376" s="112"/>
      <c r="UAS376" s="112"/>
      <c r="UAW376" s="112"/>
      <c r="UBA376" s="112"/>
      <c r="UBE376" s="112"/>
      <c r="UBI376" s="112"/>
      <c r="UBM376" s="112"/>
      <c r="UBQ376" s="112"/>
      <c r="UBU376" s="112"/>
      <c r="UBY376" s="112"/>
      <c r="UCC376" s="112"/>
      <c r="UCG376" s="112"/>
      <c r="UCK376" s="112"/>
      <c r="UCO376" s="112"/>
      <c r="UCS376" s="112"/>
      <c r="UCW376" s="112"/>
      <c r="UDA376" s="112"/>
      <c r="UDE376" s="112"/>
      <c r="UDI376" s="112"/>
      <c r="UDM376" s="112"/>
      <c r="UDQ376" s="112"/>
      <c r="UDU376" s="112"/>
      <c r="UDY376" s="112"/>
      <c r="UEC376" s="112"/>
      <c r="UEG376" s="112"/>
      <c r="UEK376" s="112"/>
      <c r="UEO376" s="112"/>
      <c r="UES376" s="112"/>
      <c r="UEW376" s="112"/>
      <c r="UFA376" s="112"/>
      <c r="UFE376" s="112"/>
      <c r="UFI376" s="112"/>
      <c r="UFM376" s="112"/>
      <c r="UFQ376" s="112"/>
      <c r="UFU376" s="112"/>
      <c r="UFY376" s="112"/>
      <c r="UGC376" s="112"/>
      <c r="UGG376" s="112"/>
      <c r="UGK376" s="112"/>
      <c r="UGO376" s="112"/>
      <c r="UGS376" s="112"/>
      <c r="UGW376" s="112"/>
      <c r="UHA376" s="112"/>
      <c r="UHE376" s="112"/>
      <c r="UHI376" s="112"/>
      <c r="UHM376" s="112"/>
      <c r="UHQ376" s="112"/>
      <c r="UHU376" s="112"/>
      <c r="UHY376" s="112"/>
      <c r="UIC376" s="112"/>
      <c r="UIG376" s="112"/>
      <c r="UIK376" s="112"/>
      <c r="UIO376" s="112"/>
      <c r="UIS376" s="112"/>
      <c r="UIW376" s="112"/>
      <c r="UJA376" s="112"/>
      <c r="UJE376" s="112"/>
      <c r="UJI376" s="112"/>
      <c r="UJM376" s="112"/>
      <c r="UJQ376" s="112"/>
      <c r="UJU376" s="112"/>
      <c r="UJY376" s="112"/>
      <c r="UKC376" s="112"/>
      <c r="UKG376" s="112"/>
      <c r="UKK376" s="112"/>
      <c r="UKO376" s="112"/>
      <c r="UKS376" s="112"/>
      <c r="UKW376" s="112"/>
      <c r="ULA376" s="112"/>
      <c r="ULE376" s="112"/>
      <c r="ULI376" s="112"/>
      <c r="ULM376" s="112"/>
      <c r="ULQ376" s="112"/>
      <c r="ULU376" s="112"/>
      <c r="ULY376" s="112"/>
      <c r="UMC376" s="112"/>
      <c r="UMG376" s="112"/>
      <c r="UMK376" s="112"/>
      <c r="UMO376" s="112"/>
      <c r="UMS376" s="112"/>
      <c r="UMW376" s="112"/>
      <c r="UNA376" s="112"/>
      <c r="UNE376" s="112"/>
      <c r="UNI376" s="112"/>
      <c r="UNM376" s="112"/>
      <c r="UNQ376" s="112"/>
      <c r="UNU376" s="112"/>
      <c r="UNY376" s="112"/>
      <c r="UOC376" s="112"/>
      <c r="UOG376" s="112"/>
      <c r="UOK376" s="112"/>
      <c r="UOO376" s="112"/>
      <c r="UOS376" s="112"/>
      <c r="UOW376" s="112"/>
      <c r="UPA376" s="112"/>
      <c r="UPE376" s="112"/>
      <c r="UPI376" s="112"/>
      <c r="UPM376" s="112"/>
      <c r="UPQ376" s="112"/>
      <c r="UPU376" s="112"/>
      <c r="UPY376" s="112"/>
      <c r="UQC376" s="112"/>
      <c r="UQG376" s="112"/>
      <c r="UQK376" s="112"/>
      <c r="UQO376" s="112"/>
      <c r="UQS376" s="112"/>
      <c r="UQW376" s="112"/>
      <c r="URA376" s="112"/>
      <c r="URE376" s="112"/>
      <c r="URI376" s="112"/>
      <c r="URM376" s="112"/>
      <c r="URQ376" s="112"/>
      <c r="URU376" s="112"/>
      <c r="URY376" s="112"/>
      <c r="USC376" s="112"/>
      <c r="USG376" s="112"/>
      <c r="USK376" s="112"/>
      <c r="USO376" s="112"/>
      <c r="USS376" s="112"/>
      <c r="USW376" s="112"/>
      <c r="UTA376" s="112"/>
      <c r="UTE376" s="112"/>
      <c r="UTI376" s="112"/>
      <c r="UTM376" s="112"/>
      <c r="UTQ376" s="112"/>
      <c r="UTU376" s="112"/>
      <c r="UTY376" s="112"/>
      <c r="UUC376" s="112"/>
      <c r="UUG376" s="112"/>
      <c r="UUK376" s="112"/>
      <c r="UUO376" s="112"/>
      <c r="UUS376" s="112"/>
      <c r="UUW376" s="112"/>
      <c r="UVA376" s="112"/>
      <c r="UVE376" s="112"/>
      <c r="UVI376" s="112"/>
      <c r="UVM376" s="112"/>
      <c r="UVQ376" s="112"/>
      <c r="UVU376" s="112"/>
      <c r="UVY376" s="112"/>
      <c r="UWC376" s="112"/>
      <c r="UWG376" s="112"/>
      <c r="UWK376" s="112"/>
      <c r="UWO376" s="112"/>
      <c r="UWS376" s="112"/>
      <c r="UWW376" s="112"/>
      <c r="UXA376" s="112"/>
      <c r="UXE376" s="112"/>
      <c r="UXI376" s="112"/>
      <c r="UXM376" s="112"/>
      <c r="UXQ376" s="112"/>
      <c r="UXU376" s="112"/>
      <c r="UXY376" s="112"/>
      <c r="UYC376" s="112"/>
      <c r="UYG376" s="112"/>
      <c r="UYK376" s="112"/>
      <c r="UYO376" s="112"/>
      <c r="UYS376" s="112"/>
      <c r="UYW376" s="112"/>
      <c r="UZA376" s="112"/>
      <c r="UZE376" s="112"/>
      <c r="UZI376" s="112"/>
      <c r="UZM376" s="112"/>
      <c r="UZQ376" s="112"/>
      <c r="UZU376" s="112"/>
      <c r="UZY376" s="112"/>
      <c r="VAC376" s="112"/>
      <c r="VAG376" s="112"/>
      <c r="VAK376" s="112"/>
      <c r="VAO376" s="112"/>
      <c r="VAS376" s="112"/>
      <c r="VAW376" s="112"/>
      <c r="VBA376" s="112"/>
      <c r="VBE376" s="112"/>
      <c r="VBI376" s="112"/>
      <c r="VBM376" s="112"/>
      <c r="VBQ376" s="112"/>
      <c r="VBU376" s="112"/>
      <c r="VBY376" s="112"/>
      <c r="VCC376" s="112"/>
      <c r="VCG376" s="112"/>
      <c r="VCK376" s="112"/>
      <c r="VCO376" s="112"/>
      <c r="VCS376" s="112"/>
      <c r="VCW376" s="112"/>
      <c r="VDA376" s="112"/>
      <c r="VDE376" s="112"/>
      <c r="VDI376" s="112"/>
      <c r="VDM376" s="112"/>
      <c r="VDQ376" s="112"/>
      <c r="VDU376" s="112"/>
      <c r="VDY376" s="112"/>
      <c r="VEC376" s="112"/>
      <c r="VEG376" s="112"/>
      <c r="VEK376" s="112"/>
      <c r="VEO376" s="112"/>
      <c r="VES376" s="112"/>
      <c r="VEW376" s="112"/>
      <c r="VFA376" s="112"/>
      <c r="VFE376" s="112"/>
      <c r="VFI376" s="112"/>
      <c r="VFM376" s="112"/>
      <c r="VFQ376" s="112"/>
      <c r="VFU376" s="112"/>
      <c r="VFY376" s="112"/>
      <c r="VGC376" s="112"/>
      <c r="VGG376" s="112"/>
      <c r="VGK376" s="112"/>
      <c r="VGO376" s="112"/>
      <c r="VGS376" s="112"/>
      <c r="VGW376" s="112"/>
      <c r="VHA376" s="112"/>
      <c r="VHE376" s="112"/>
      <c r="VHI376" s="112"/>
      <c r="VHM376" s="112"/>
      <c r="VHQ376" s="112"/>
      <c r="VHU376" s="112"/>
      <c r="VHY376" s="112"/>
      <c r="VIC376" s="112"/>
      <c r="VIG376" s="112"/>
      <c r="VIK376" s="112"/>
      <c r="VIO376" s="112"/>
      <c r="VIS376" s="112"/>
      <c r="VIW376" s="112"/>
      <c r="VJA376" s="112"/>
      <c r="VJE376" s="112"/>
      <c r="VJI376" s="112"/>
      <c r="VJM376" s="112"/>
      <c r="VJQ376" s="112"/>
      <c r="VJU376" s="112"/>
      <c r="VJY376" s="112"/>
      <c r="VKC376" s="112"/>
      <c r="VKG376" s="112"/>
      <c r="VKK376" s="112"/>
      <c r="VKO376" s="112"/>
      <c r="VKS376" s="112"/>
      <c r="VKW376" s="112"/>
      <c r="VLA376" s="112"/>
      <c r="VLE376" s="112"/>
      <c r="VLI376" s="112"/>
      <c r="VLM376" s="112"/>
      <c r="VLQ376" s="112"/>
      <c r="VLU376" s="112"/>
      <c r="VLY376" s="112"/>
      <c r="VMC376" s="112"/>
      <c r="VMG376" s="112"/>
      <c r="VMK376" s="112"/>
      <c r="VMO376" s="112"/>
      <c r="VMS376" s="112"/>
      <c r="VMW376" s="112"/>
      <c r="VNA376" s="112"/>
      <c r="VNE376" s="112"/>
      <c r="VNI376" s="112"/>
      <c r="VNM376" s="112"/>
      <c r="VNQ376" s="112"/>
      <c r="VNU376" s="112"/>
      <c r="VNY376" s="112"/>
      <c r="VOC376" s="112"/>
      <c r="VOG376" s="112"/>
      <c r="VOK376" s="112"/>
      <c r="VOO376" s="112"/>
      <c r="VOS376" s="112"/>
      <c r="VOW376" s="112"/>
      <c r="VPA376" s="112"/>
      <c r="VPE376" s="112"/>
      <c r="VPI376" s="112"/>
      <c r="VPM376" s="112"/>
      <c r="VPQ376" s="112"/>
      <c r="VPU376" s="112"/>
      <c r="VPY376" s="112"/>
      <c r="VQC376" s="112"/>
      <c r="VQG376" s="112"/>
      <c r="VQK376" s="112"/>
      <c r="VQO376" s="112"/>
      <c r="VQS376" s="112"/>
      <c r="VQW376" s="112"/>
      <c r="VRA376" s="112"/>
      <c r="VRE376" s="112"/>
      <c r="VRI376" s="112"/>
      <c r="VRM376" s="112"/>
      <c r="VRQ376" s="112"/>
      <c r="VRU376" s="112"/>
      <c r="VRY376" s="112"/>
      <c r="VSC376" s="112"/>
      <c r="VSG376" s="112"/>
      <c r="VSK376" s="112"/>
      <c r="VSO376" s="112"/>
      <c r="VSS376" s="112"/>
      <c r="VSW376" s="112"/>
      <c r="VTA376" s="112"/>
      <c r="VTE376" s="112"/>
      <c r="VTI376" s="112"/>
      <c r="VTM376" s="112"/>
      <c r="VTQ376" s="112"/>
      <c r="VTU376" s="112"/>
      <c r="VTY376" s="112"/>
      <c r="VUC376" s="112"/>
      <c r="VUG376" s="112"/>
      <c r="VUK376" s="112"/>
      <c r="VUO376" s="112"/>
      <c r="VUS376" s="112"/>
      <c r="VUW376" s="112"/>
      <c r="VVA376" s="112"/>
      <c r="VVE376" s="112"/>
      <c r="VVI376" s="112"/>
      <c r="VVM376" s="112"/>
      <c r="VVQ376" s="112"/>
      <c r="VVU376" s="112"/>
      <c r="VVY376" s="112"/>
      <c r="VWC376" s="112"/>
      <c r="VWG376" s="112"/>
      <c r="VWK376" s="112"/>
      <c r="VWO376" s="112"/>
      <c r="VWS376" s="112"/>
      <c r="VWW376" s="112"/>
      <c r="VXA376" s="112"/>
      <c r="VXE376" s="112"/>
      <c r="VXI376" s="112"/>
      <c r="VXM376" s="112"/>
      <c r="VXQ376" s="112"/>
      <c r="VXU376" s="112"/>
      <c r="VXY376" s="112"/>
      <c r="VYC376" s="112"/>
      <c r="VYG376" s="112"/>
      <c r="VYK376" s="112"/>
      <c r="VYO376" s="112"/>
      <c r="VYS376" s="112"/>
      <c r="VYW376" s="112"/>
      <c r="VZA376" s="112"/>
      <c r="VZE376" s="112"/>
      <c r="VZI376" s="112"/>
      <c r="VZM376" s="112"/>
      <c r="VZQ376" s="112"/>
      <c r="VZU376" s="112"/>
      <c r="VZY376" s="112"/>
      <c r="WAC376" s="112"/>
      <c r="WAG376" s="112"/>
      <c r="WAK376" s="112"/>
      <c r="WAO376" s="112"/>
      <c r="WAS376" s="112"/>
      <c r="WAW376" s="112"/>
      <c r="WBA376" s="112"/>
      <c r="WBE376" s="112"/>
      <c r="WBI376" s="112"/>
      <c r="WBM376" s="112"/>
      <c r="WBQ376" s="112"/>
      <c r="WBU376" s="112"/>
      <c r="WBY376" s="112"/>
      <c r="WCC376" s="112"/>
      <c r="WCG376" s="112"/>
      <c r="WCK376" s="112"/>
      <c r="WCO376" s="112"/>
      <c r="WCS376" s="112"/>
      <c r="WCW376" s="112"/>
      <c r="WDA376" s="112"/>
      <c r="WDE376" s="112"/>
      <c r="WDI376" s="112"/>
      <c r="WDM376" s="112"/>
      <c r="WDQ376" s="112"/>
      <c r="WDU376" s="112"/>
      <c r="WDY376" s="112"/>
      <c r="WEC376" s="112"/>
      <c r="WEG376" s="112"/>
      <c r="WEK376" s="112"/>
      <c r="WEO376" s="112"/>
      <c r="WES376" s="112"/>
      <c r="WEW376" s="112"/>
      <c r="WFA376" s="112"/>
      <c r="WFE376" s="112"/>
      <c r="WFI376" s="112"/>
      <c r="WFM376" s="112"/>
      <c r="WFQ376" s="112"/>
      <c r="WFU376" s="112"/>
      <c r="WFY376" s="112"/>
      <c r="WGC376" s="112"/>
      <c r="WGG376" s="112"/>
      <c r="WGK376" s="112"/>
      <c r="WGO376" s="112"/>
      <c r="WGS376" s="112"/>
      <c r="WGW376" s="112"/>
      <c r="WHA376" s="112"/>
      <c r="WHE376" s="112"/>
      <c r="WHI376" s="112"/>
      <c r="WHM376" s="112"/>
      <c r="WHQ376" s="112"/>
      <c r="WHU376" s="112"/>
      <c r="WHY376" s="112"/>
      <c r="WIC376" s="112"/>
      <c r="WIG376" s="112"/>
      <c r="WIK376" s="112"/>
      <c r="WIO376" s="112"/>
      <c r="WIS376" s="112"/>
      <c r="WIW376" s="112"/>
      <c r="WJA376" s="112"/>
      <c r="WJE376" s="112"/>
      <c r="WJI376" s="112"/>
      <c r="WJM376" s="112"/>
      <c r="WJQ376" s="112"/>
      <c r="WJU376" s="112"/>
      <c r="WJY376" s="112"/>
      <c r="WKC376" s="112"/>
      <c r="WKG376" s="112"/>
      <c r="WKK376" s="112"/>
      <c r="WKO376" s="112"/>
      <c r="WKS376" s="112"/>
      <c r="WKW376" s="112"/>
      <c r="WLA376" s="112"/>
      <c r="WLE376" s="112"/>
      <c r="WLI376" s="112"/>
      <c r="WLM376" s="112"/>
      <c r="WLQ376" s="112"/>
      <c r="WLU376" s="112"/>
      <c r="WLY376" s="112"/>
      <c r="WMC376" s="112"/>
      <c r="WMG376" s="112"/>
      <c r="WMK376" s="112"/>
      <c r="WMO376" s="112"/>
      <c r="WMS376" s="112"/>
      <c r="WMW376" s="112"/>
      <c r="WNA376" s="112"/>
      <c r="WNE376" s="112"/>
      <c r="WNI376" s="112"/>
      <c r="WNM376" s="112"/>
      <c r="WNQ376" s="112"/>
      <c r="WNU376" s="112"/>
      <c r="WNY376" s="112"/>
      <c r="WOC376" s="112"/>
      <c r="WOG376" s="112"/>
      <c r="WOK376" s="112"/>
      <c r="WOO376" s="112"/>
      <c r="WOS376" s="112"/>
      <c r="WOW376" s="112"/>
      <c r="WPA376" s="112"/>
      <c r="WPE376" s="112"/>
      <c r="WPI376" s="112"/>
      <c r="WPM376" s="112"/>
      <c r="WPQ376" s="112"/>
      <c r="WPU376" s="112"/>
      <c r="WPY376" s="112"/>
      <c r="WQC376" s="112"/>
      <c r="WQG376" s="112"/>
      <c r="WQK376" s="112"/>
      <c r="WQO376" s="112"/>
      <c r="WQS376" s="112"/>
      <c r="WQW376" s="112"/>
      <c r="WRA376" s="112"/>
      <c r="WRE376" s="112"/>
      <c r="WRI376" s="112"/>
      <c r="WRM376" s="112"/>
      <c r="WRQ376" s="112"/>
      <c r="WRU376" s="112"/>
      <c r="WRY376" s="112"/>
      <c r="WSC376" s="112"/>
      <c r="WSG376" s="112"/>
      <c r="WSK376" s="112"/>
      <c r="WSO376" s="112"/>
      <c r="WSS376" s="112"/>
      <c r="WSW376" s="112"/>
      <c r="WTA376" s="112"/>
      <c r="WTE376" s="112"/>
      <c r="WTI376" s="112"/>
      <c r="WTM376" s="112"/>
      <c r="WTQ376" s="112"/>
      <c r="WTU376" s="112"/>
      <c r="WTY376" s="112"/>
      <c r="WUC376" s="112"/>
      <c r="WUG376" s="112"/>
      <c r="WUK376" s="112"/>
      <c r="WUO376" s="112"/>
      <c r="WUS376" s="112"/>
      <c r="WUW376" s="112"/>
      <c r="WVA376" s="112"/>
      <c r="WVE376" s="112"/>
      <c r="WVI376" s="112"/>
      <c r="WVM376" s="112"/>
      <c r="WVQ376" s="112"/>
      <c r="WVU376" s="112"/>
      <c r="WVY376" s="112"/>
      <c r="WWC376" s="112"/>
      <c r="WWG376" s="112"/>
      <c r="WWK376" s="112"/>
      <c r="WWO376" s="112"/>
      <c r="WWS376" s="112"/>
      <c r="WWW376" s="112"/>
      <c r="WXA376" s="112"/>
      <c r="WXE376" s="112"/>
      <c r="WXI376" s="112"/>
      <c r="WXM376" s="112"/>
      <c r="WXQ376" s="112"/>
      <c r="WXU376" s="112"/>
      <c r="WXY376" s="112"/>
      <c r="WYC376" s="112"/>
      <c r="WYG376" s="112"/>
      <c r="WYK376" s="112"/>
      <c r="WYO376" s="112"/>
      <c r="WYS376" s="112"/>
      <c r="WYW376" s="112"/>
      <c r="WZA376" s="112"/>
      <c r="WZE376" s="112"/>
      <c r="WZI376" s="112"/>
      <c r="WZM376" s="112"/>
      <c r="WZQ376" s="112"/>
      <c r="WZU376" s="112"/>
      <c r="WZY376" s="112"/>
      <c r="XAC376" s="112"/>
      <c r="XAG376" s="112"/>
      <c r="XAK376" s="112"/>
      <c r="XAO376" s="112"/>
      <c r="XAS376" s="112"/>
      <c r="XAW376" s="112"/>
      <c r="XBA376" s="112"/>
      <c r="XBE376" s="112"/>
      <c r="XBI376" s="112"/>
      <c r="XBM376" s="112"/>
      <c r="XBQ376" s="112"/>
      <c r="XBU376" s="112"/>
      <c r="XBY376" s="112"/>
      <c r="XCC376" s="112"/>
      <c r="XCG376" s="112"/>
      <c r="XCK376" s="112"/>
      <c r="XCO376" s="112"/>
      <c r="XCS376" s="112"/>
      <c r="XCW376" s="112"/>
      <c r="XDA376" s="112"/>
      <c r="XDE376" s="112"/>
      <c r="XDI376" s="112"/>
      <c r="XDM376" s="112"/>
      <c r="XDQ376" s="112"/>
      <c r="XDU376" s="112"/>
      <c r="XDY376" s="112"/>
      <c r="XEC376" s="112"/>
      <c r="XEG376" s="112"/>
      <c r="XEK376" s="112"/>
      <c r="XEO376" s="112"/>
      <c r="XES376" s="112"/>
      <c r="XEW376" s="112"/>
      <c r="XFA376" s="112"/>
    </row>
    <row r="377" spans="1:1021 1025:2045 2049:3069 3073:4093 4097:5117 5121:6141 6145:7165 7169:8189 8193:9213 9217:10237 10241:11261 11265:12285 12289:13309 13313:14333 14337:15357 15361:16381">
      <c r="C377" s="60" t="s">
        <v>661</v>
      </c>
      <c r="D377" s="154">
        <v>45000000</v>
      </c>
      <c r="E377" s="154">
        <v>147645125</v>
      </c>
      <c r="F377" s="154">
        <v>133986777.33</v>
      </c>
    </row>
    <row r="378" spans="1:1021 1025:2045 2049:3069 3073:4093 4097:5117 5121:6141 6145:7165 7169:8189 8193:9213 9217:10237 10241:11261 11265:12285 12289:13309 13313:14333 14337:15357 15361:16381" s="154" customFormat="1" ht="12.75">
      <c r="A378" s="112"/>
      <c r="C378" s="60" t="s">
        <v>670</v>
      </c>
      <c r="D378" s="154">
        <v>1000000</v>
      </c>
      <c r="E378" s="154">
        <v>1000000</v>
      </c>
      <c r="F378" s="154">
        <v>560263.77</v>
      </c>
      <c r="I378" s="112"/>
      <c r="M378" s="112"/>
      <c r="Q378" s="112"/>
      <c r="U378" s="112"/>
      <c r="Y378" s="112"/>
      <c r="AC378" s="112"/>
      <c r="AG378" s="112"/>
      <c r="AK378" s="112"/>
      <c r="AO378" s="112"/>
      <c r="AS378" s="112"/>
      <c r="AW378" s="112"/>
      <c r="BA378" s="112"/>
      <c r="BE378" s="112"/>
      <c r="BI378" s="112"/>
      <c r="BM378" s="112"/>
      <c r="BQ378" s="112"/>
      <c r="BU378" s="112"/>
      <c r="BY378" s="112"/>
      <c r="CC378" s="112"/>
      <c r="CG378" s="112"/>
      <c r="CK378" s="112"/>
      <c r="CO378" s="112"/>
      <c r="CS378" s="112"/>
      <c r="CW378" s="112"/>
      <c r="DA378" s="112"/>
      <c r="DE378" s="112"/>
      <c r="DI378" s="112"/>
      <c r="DM378" s="112"/>
      <c r="DQ378" s="112"/>
      <c r="DU378" s="112"/>
      <c r="DY378" s="112"/>
      <c r="EC378" s="112"/>
      <c r="EG378" s="112"/>
      <c r="EK378" s="112"/>
      <c r="EO378" s="112"/>
      <c r="ES378" s="112"/>
      <c r="EW378" s="112"/>
      <c r="FA378" s="112"/>
      <c r="FE378" s="112"/>
      <c r="FI378" s="112"/>
      <c r="FM378" s="112"/>
      <c r="FQ378" s="112"/>
      <c r="FU378" s="112"/>
      <c r="FY378" s="112"/>
      <c r="GC378" s="112"/>
      <c r="GG378" s="112"/>
      <c r="GK378" s="112"/>
      <c r="GO378" s="112"/>
      <c r="GS378" s="112"/>
      <c r="GW378" s="112"/>
      <c r="HA378" s="112"/>
      <c r="HE378" s="112"/>
      <c r="HI378" s="112"/>
      <c r="HM378" s="112"/>
      <c r="HQ378" s="112"/>
      <c r="HU378" s="112"/>
      <c r="HY378" s="112"/>
      <c r="IC378" s="112"/>
      <c r="IG378" s="112"/>
      <c r="IK378" s="112"/>
      <c r="IO378" s="112"/>
      <c r="IS378" s="112"/>
      <c r="IW378" s="112"/>
      <c r="JA378" s="112"/>
      <c r="JE378" s="112"/>
      <c r="JI378" s="112"/>
      <c r="JM378" s="112"/>
      <c r="JQ378" s="112"/>
      <c r="JU378" s="112"/>
      <c r="JY378" s="112"/>
      <c r="KC378" s="112"/>
      <c r="KG378" s="112"/>
      <c r="KK378" s="112"/>
      <c r="KO378" s="112"/>
      <c r="KS378" s="112"/>
      <c r="KW378" s="112"/>
      <c r="LA378" s="112"/>
      <c r="LE378" s="112"/>
      <c r="LI378" s="112"/>
      <c r="LM378" s="112"/>
      <c r="LQ378" s="112"/>
      <c r="LU378" s="112"/>
      <c r="LY378" s="112"/>
      <c r="MC378" s="112"/>
      <c r="MG378" s="112"/>
      <c r="MK378" s="112"/>
      <c r="MO378" s="112"/>
      <c r="MS378" s="112"/>
      <c r="MW378" s="112"/>
      <c r="NA378" s="112"/>
      <c r="NE378" s="112"/>
      <c r="NI378" s="112"/>
      <c r="NM378" s="112"/>
      <c r="NQ378" s="112"/>
      <c r="NU378" s="112"/>
      <c r="NY378" s="112"/>
      <c r="OC378" s="112"/>
      <c r="OG378" s="112"/>
      <c r="OK378" s="112"/>
      <c r="OO378" s="112"/>
      <c r="OS378" s="112"/>
      <c r="OW378" s="112"/>
      <c r="PA378" s="112"/>
      <c r="PE378" s="112"/>
      <c r="PI378" s="112"/>
      <c r="PM378" s="112"/>
      <c r="PQ378" s="112"/>
      <c r="PU378" s="112"/>
      <c r="PY378" s="112"/>
      <c r="QC378" s="112"/>
      <c r="QG378" s="112"/>
      <c r="QK378" s="112"/>
      <c r="QO378" s="112"/>
      <c r="QS378" s="112"/>
      <c r="QW378" s="112"/>
      <c r="RA378" s="112"/>
      <c r="RE378" s="112"/>
      <c r="RI378" s="112"/>
      <c r="RM378" s="112"/>
      <c r="RQ378" s="112"/>
      <c r="RU378" s="112"/>
      <c r="RY378" s="112"/>
      <c r="SC378" s="112"/>
      <c r="SG378" s="112"/>
      <c r="SK378" s="112"/>
      <c r="SO378" s="112"/>
      <c r="SS378" s="112"/>
      <c r="SW378" s="112"/>
      <c r="TA378" s="112"/>
      <c r="TE378" s="112"/>
      <c r="TI378" s="112"/>
      <c r="TM378" s="112"/>
      <c r="TQ378" s="112"/>
      <c r="TU378" s="112"/>
      <c r="TY378" s="112"/>
      <c r="UC378" s="112"/>
      <c r="UG378" s="112"/>
      <c r="UK378" s="112"/>
      <c r="UO378" s="112"/>
      <c r="US378" s="112"/>
      <c r="UW378" s="112"/>
      <c r="VA378" s="112"/>
      <c r="VE378" s="112"/>
      <c r="VI378" s="112"/>
      <c r="VM378" s="112"/>
      <c r="VQ378" s="112"/>
      <c r="VU378" s="112"/>
      <c r="VY378" s="112"/>
      <c r="WC378" s="112"/>
      <c r="WG378" s="112"/>
      <c r="WK378" s="112"/>
      <c r="WO378" s="112"/>
      <c r="WS378" s="112"/>
      <c r="WW378" s="112"/>
      <c r="XA378" s="112"/>
      <c r="XE378" s="112"/>
      <c r="XI378" s="112"/>
      <c r="XM378" s="112"/>
      <c r="XQ378" s="112"/>
      <c r="XU378" s="112"/>
      <c r="XY378" s="112"/>
      <c r="YC378" s="112"/>
      <c r="YG378" s="112"/>
      <c r="YK378" s="112"/>
      <c r="YO378" s="112"/>
      <c r="YS378" s="112"/>
      <c r="YW378" s="112"/>
      <c r="ZA378" s="112"/>
      <c r="ZE378" s="112"/>
      <c r="ZI378" s="112"/>
      <c r="ZM378" s="112"/>
      <c r="ZQ378" s="112"/>
      <c r="ZU378" s="112"/>
      <c r="ZY378" s="112"/>
      <c r="AAC378" s="112"/>
      <c r="AAG378" s="112"/>
      <c r="AAK378" s="112"/>
      <c r="AAO378" s="112"/>
      <c r="AAS378" s="112"/>
      <c r="AAW378" s="112"/>
      <c r="ABA378" s="112"/>
      <c r="ABE378" s="112"/>
      <c r="ABI378" s="112"/>
      <c r="ABM378" s="112"/>
      <c r="ABQ378" s="112"/>
      <c r="ABU378" s="112"/>
      <c r="ABY378" s="112"/>
      <c r="ACC378" s="112"/>
      <c r="ACG378" s="112"/>
      <c r="ACK378" s="112"/>
      <c r="ACO378" s="112"/>
      <c r="ACS378" s="112"/>
      <c r="ACW378" s="112"/>
      <c r="ADA378" s="112"/>
      <c r="ADE378" s="112"/>
      <c r="ADI378" s="112"/>
      <c r="ADM378" s="112"/>
      <c r="ADQ378" s="112"/>
      <c r="ADU378" s="112"/>
      <c r="ADY378" s="112"/>
      <c r="AEC378" s="112"/>
      <c r="AEG378" s="112"/>
      <c r="AEK378" s="112"/>
      <c r="AEO378" s="112"/>
      <c r="AES378" s="112"/>
      <c r="AEW378" s="112"/>
      <c r="AFA378" s="112"/>
      <c r="AFE378" s="112"/>
      <c r="AFI378" s="112"/>
      <c r="AFM378" s="112"/>
      <c r="AFQ378" s="112"/>
      <c r="AFU378" s="112"/>
      <c r="AFY378" s="112"/>
      <c r="AGC378" s="112"/>
      <c r="AGG378" s="112"/>
      <c r="AGK378" s="112"/>
      <c r="AGO378" s="112"/>
      <c r="AGS378" s="112"/>
      <c r="AGW378" s="112"/>
      <c r="AHA378" s="112"/>
      <c r="AHE378" s="112"/>
      <c r="AHI378" s="112"/>
      <c r="AHM378" s="112"/>
      <c r="AHQ378" s="112"/>
      <c r="AHU378" s="112"/>
      <c r="AHY378" s="112"/>
      <c r="AIC378" s="112"/>
      <c r="AIG378" s="112"/>
      <c r="AIK378" s="112"/>
      <c r="AIO378" s="112"/>
      <c r="AIS378" s="112"/>
      <c r="AIW378" s="112"/>
      <c r="AJA378" s="112"/>
      <c r="AJE378" s="112"/>
      <c r="AJI378" s="112"/>
      <c r="AJM378" s="112"/>
      <c r="AJQ378" s="112"/>
      <c r="AJU378" s="112"/>
      <c r="AJY378" s="112"/>
      <c r="AKC378" s="112"/>
      <c r="AKG378" s="112"/>
      <c r="AKK378" s="112"/>
      <c r="AKO378" s="112"/>
      <c r="AKS378" s="112"/>
      <c r="AKW378" s="112"/>
      <c r="ALA378" s="112"/>
      <c r="ALE378" s="112"/>
      <c r="ALI378" s="112"/>
      <c r="ALM378" s="112"/>
      <c r="ALQ378" s="112"/>
      <c r="ALU378" s="112"/>
      <c r="ALY378" s="112"/>
      <c r="AMC378" s="112"/>
      <c r="AMG378" s="112"/>
      <c r="AMK378" s="112"/>
      <c r="AMO378" s="112"/>
      <c r="AMS378" s="112"/>
      <c r="AMW378" s="112"/>
      <c r="ANA378" s="112"/>
      <c r="ANE378" s="112"/>
      <c r="ANI378" s="112"/>
      <c r="ANM378" s="112"/>
      <c r="ANQ378" s="112"/>
      <c r="ANU378" s="112"/>
      <c r="ANY378" s="112"/>
      <c r="AOC378" s="112"/>
      <c r="AOG378" s="112"/>
      <c r="AOK378" s="112"/>
      <c r="AOO378" s="112"/>
      <c r="AOS378" s="112"/>
      <c r="AOW378" s="112"/>
      <c r="APA378" s="112"/>
      <c r="APE378" s="112"/>
      <c r="API378" s="112"/>
      <c r="APM378" s="112"/>
      <c r="APQ378" s="112"/>
      <c r="APU378" s="112"/>
      <c r="APY378" s="112"/>
      <c r="AQC378" s="112"/>
      <c r="AQG378" s="112"/>
      <c r="AQK378" s="112"/>
      <c r="AQO378" s="112"/>
      <c r="AQS378" s="112"/>
      <c r="AQW378" s="112"/>
      <c r="ARA378" s="112"/>
      <c r="ARE378" s="112"/>
      <c r="ARI378" s="112"/>
      <c r="ARM378" s="112"/>
      <c r="ARQ378" s="112"/>
      <c r="ARU378" s="112"/>
      <c r="ARY378" s="112"/>
      <c r="ASC378" s="112"/>
      <c r="ASG378" s="112"/>
      <c r="ASK378" s="112"/>
      <c r="ASO378" s="112"/>
      <c r="ASS378" s="112"/>
      <c r="ASW378" s="112"/>
      <c r="ATA378" s="112"/>
      <c r="ATE378" s="112"/>
      <c r="ATI378" s="112"/>
      <c r="ATM378" s="112"/>
      <c r="ATQ378" s="112"/>
      <c r="ATU378" s="112"/>
      <c r="ATY378" s="112"/>
      <c r="AUC378" s="112"/>
      <c r="AUG378" s="112"/>
      <c r="AUK378" s="112"/>
      <c r="AUO378" s="112"/>
      <c r="AUS378" s="112"/>
      <c r="AUW378" s="112"/>
      <c r="AVA378" s="112"/>
      <c r="AVE378" s="112"/>
      <c r="AVI378" s="112"/>
      <c r="AVM378" s="112"/>
      <c r="AVQ378" s="112"/>
      <c r="AVU378" s="112"/>
      <c r="AVY378" s="112"/>
      <c r="AWC378" s="112"/>
      <c r="AWG378" s="112"/>
      <c r="AWK378" s="112"/>
      <c r="AWO378" s="112"/>
      <c r="AWS378" s="112"/>
      <c r="AWW378" s="112"/>
      <c r="AXA378" s="112"/>
      <c r="AXE378" s="112"/>
      <c r="AXI378" s="112"/>
      <c r="AXM378" s="112"/>
      <c r="AXQ378" s="112"/>
      <c r="AXU378" s="112"/>
      <c r="AXY378" s="112"/>
      <c r="AYC378" s="112"/>
      <c r="AYG378" s="112"/>
      <c r="AYK378" s="112"/>
      <c r="AYO378" s="112"/>
      <c r="AYS378" s="112"/>
      <c r="AYW378" s="112"/>
      <c r="AZA378" s="112"/>
      <c r="AZE378" s="112"/>
      <c r="AZI378" s="112"/>
      <c r="AZM378" s="112"/>
      <c r="AZQ378" s="112"/>
      <c r="AZU378" s="112"/>
      <c r="AZY378" s="112"/>
      <c r="BAC378" s="112"/>
      <c r="BAG378" s="112"/>
      <c r="BAK378" s="112"/>
      <c r="BAO378" s="112"/>
      <c r="BAS378" s="112"/>
      <c r="BAW378" s="112"/>
      <c r="BBA378" s="112"/>
      <c r="BBE378" s="112"/>
      <c r="BBI378" s="112"/>
      <c r="BBM378" s="112"/>
      <c r="BBQ378" s="112"/>
      <c r="BBU378" s="112"/>
      <c r="BBY378" s="112"/>
      <c r="BCC378" s="112"/>
      <c r="BCG378" s="112"/>
      <c r="BCK378" s="112"/>
      <c r="BCO378" s="112"/>
      <c r="BCS378" s="112"/>
      <c r="BCW378" s="112"/>
      <c r="BDA378" s="112"/>
      <c r="BDE378" s="112"/>
      <c r="BDI378" s="112"/>
      <c r="BDM378" s="112"/>
      <c r="BDQ378" s="112"/>
      <c r="BDU378" s="112"/>
      <c r="BDY378" s="112"/>
      <c r="BEC378" s="112"/>
      <c r="BEG378" s="112"/>
      <c r="BEK378" s="112"/>
      <c r="BEO378" s="112"/>
      <c r="BES378" s="112"/>
      <c r="BEW378" s="112"/>
      <c r="BFA378" s="112"/>
      <c r="BFE378" s="112"/>
      <c r="BFI378" s="112"/>
      <c r="BFM378" s="112"/>
      <c r="BFQ378" s="112"/>
      <c r="BFU378" s="112"/>
      <c r="BFY378" s="112"/>
      <c r="BGC378" s="112"/>
      <c r="BGG378" s="112"/>
      <c r="BGK378" s="112"/>
      <c r="BGO378" s="112"/>
      <c r="BGS378" s="112"/>
      <c r="BGW378" s="112"/>
      <c r="BHA378" s="112"/>
      <c r="BHE378" s="112"/>
      <c r="BHI378" s="112"/>
      <c r="BHM378" s="112"/>
      <c r="BHQ378" s="112"/>
      <c r="BHU378" s="112"/>
      <c r="BHY378" s="112"/>
      <c r="BIC378" s="112"/>
      <c r="BIG378" s="112"/>
      <c r="BIK378" s="112"/>
      <c r="BIO378" s="112"/>
      <c r="BIS378" s="112"/>
      <c r="BIW378" s="112"/>
      <c r="BJA378" s="112"/>
      <c r="BJE378" s="112"/>
      <c r="BJI378" s="112"/>
      <c r="BJM378" s="112"/>
      <c r="BJQ378" s="112"/>
      <c r="BJU378" s="112"/>
      <c r="BJY378" s="112"/>
      <c r="BKC378" s="112"/>
      <c r="BKG378" s="112"/>
      <c r="BKK378" s="112"/>
      <c r="BKO378" s="112"/>
      <c r="BKS378" s="112"/>
      <c r="BKW378" s="112"/>
      <c r="BLA378" s="112"/>
      <c r="BLE378" s="112"/>
      <c r="BLI378" s="112"/>
      <c r="BLM378" s="112"/>
      <c r="BLQ378" s="112"/>
      <c r="BLU378" s="112"/>
      <c r="BLY378" s="112"/>
      <c r="BMC378" s="112"/>
      <c r="BMG378" s="112"/>
      <c r="BMK378" s="112"/>
      <c r="BMO378" s="112"/>
      <c r="BMS378" s="112"/>
      <c r="BMW378" s="112"/>
      <c r="BNA378" s="112"/>
      <c r="BNE378" s="112"/>
      <c r="BNI378" s="112"/>
      <c r="BNM378" s="112"/>
      <c r="BNQ378" s="112"/>
      <c r="BNU378" s="112"/>
      <c r="BNY378" s="112"/>
      <c r="BOC378" s="112"/>
      <c r="BOG378" s="112"/>
      <c r="BOK378" s="112"/>
      <c r="BOO378" s="112"/>
      <c r="BOS378" s="112"/>
      <c r="BOW378" s="112"/>
      <c r="BPA378" s="112"/>
      <c r="BPE378" s="112"/>
      <c r="BPI378" s="112"/>
      <c r="BPM378" s="112"/>
      <c r="BPQ378" s="112"/>
      <c r="BPU378" s="112"/>
      <c r="BPY378" s="112"/>
      <c r="BQC378" s="112"/>
      <c r="BQG378" s="112"/>
      <c r="BQK378" s="112"/>
      <c r="BQO378" s="112"/>
      <c r="BQS378" s="112"/>
      <c r="BQW378" s="112"/>
      <c r="BRA378" s="112"/>
      <c r="BRE378" s="112"/>
      <c r="BRI378" s="112"/>
      <c r="BRM378" s="112"/>
      <c r="BRQ378" s="112"/>
      <c r="BRU378" s="112"/>
      <c r="BRY378" s="112"/>
      <c r="BSC378" s="112"/>
      <c r="BSG378" s="112"/>
      <c r="BSK378" s="112"/>
      <c r="BSO378" s="112"/>
      <c r="BSS378" s="112"/>
      <c r="BSW378" s="112"/>
      <c r="BTA378" s="112"/>
      <c r="BTE378" s="112"/>
      <c r="BTI378" s="112"/>
      <c r="BTM378" s="112"/>
      <c r="BTQ378" s="112"/>
      <c r="BTU378" s="112"/>
      <c r="BTY378" s="112"/>
      <c r="BUC378" s="112"/>
      <c r="BUG378" s="112"/>
      <c r="BUK378" s="112"/>
      <c r="BUO378" s="112"/>
      <c r="BUS378" s="112"/>
      <c r="BUW378" s="112"/>
      <c r="BVA378" s="112"/>
      <c r="BVE378" s="112"/>
      <c r="BVI378" s="112"/>
      <c r="BVM378" s="112"/>
      <c r="BVQ378" s="112"/>
      <c r="BVU378" s="112"/>
      <c r="BVY378" s="112"/>
      <c r="BWC378" s="112"/>
      <c r="BWG378" s="112"/>
      <c r="BWK378" s="112"/>
      <c r="BWO378" s="112"/>
      <c r="BWS378" s="112"/>
      <c r="BWW378" s="112"/>
      <c r="BXA378" s="112"/>
      <c r="BXE378" s="112"/>
      <c r="BXI378" s="112"/>
      <c r="BXM378" s="112"/>
      <c r="BXQ378" s="112"/>
      <c r="BXU378" s="112"/>
      <c r="BXY378" s="112"/>
      <c r="BYC378" s="112"/>
      <c r="BYG378" s="112"/>
      <c r="BYK378" s="112"/>
      <c r="BYO378" s="112"/>
      <c r="BYS378" s="112"/>
      <c r="BYW378" s="112"/>
      <c r="BZA378" s="112"/>
      <c r="BZE378" s="112"/>
      <c r="BZI378" s="112"/>
      <c r="BZM378" s="112"/>
      <c r="BZQ378" s="112"/>
      <c r="BZU378" s="112"/>
      <c r="BZY378" s="112"/>
      <c r="CAC378" s="112"/>
      <c r="CAG378" s="112"/>
      <c r="CAK378" s="112"/>
      <c r="CAO378" s="112"/>
      <c r="CAS378" s="112"/>
      <c r="CAW378" s="112"/>
      <c r="CBA378" s="112"/>
      <c r="CBE378" s="112"/>
      <c r="CBI378" s="112"/>
      <c r="CBM378" s="112"/>
      <c r="CBQ378" s="112"/>
      <c r="CBU378" s="112"/>
      <c r="CBY378" s="112"/>
      <c r="CCC378" s="112"/>
      <c r="CCG378" s="112"/>
      <c r="CCK378" s="112"/>
      <c r="CCO378" s="112"/>
      <c r="CCS378" s="112"/>
      <c r="CCW378" s="112"/>
      <c r="CDA378" s="112"/>
      <c r="CDE378" s="112"/>
      <c r="CDI378" s="112"/>
      <c r="CDM378" s="112"/>
      <c r="CDQ378" s="112"/>
      <c r="CDU378" s="112"/>
      <c r="CDY378" s="112"/>
      <c r="CEC378" s="112"/>
      <c r="CEG378" s="112"/>
      <c r="CEK378" s="112"/>
      <c r="CEO378" s="112"/>
      <c r="CES378" s="112"/>
      <c r="CEW378" s="112"/>
      <c r="CFA378" s="112"/>
      <c r="CFE378" s="112"/>
      <c r="CFI378" s="112"/>
      <c r="CFM378" s="112"/>
      <c r="CFQ378" s="112"/>
      <c r="CFU378" s="112"/>
      <c r="CFY378" s="112"/>
      <c r="CGC378" s="112"/>
      <c r="CGG378" s="112"/>
      <c r="CGK378" s="112"/>
      <c r="CGO378" s="112"/>
      <c r="CGS378" s="112"/>
      <c r="CGW378" s="112"/>
      <c r="CHA378" s="112"/>
      <c r="CHE378" s="112"/>
      <c r="CHI378" s="112"/>
      <c r="CHM378" s="112"/>
      <c r="CHQ378" s="112"/>
      <c r="CHU378" s="112"/>
      <c r="CHY378" s="112"/>
      <c r="CIC378" s="112"/>
      <c r="CIG378" s="112"/>
      <c r="CIK378" s="112"/>
      <c r="CIO378" s="112"/>
      <c r="CIS378" s="112"/>
      <c r="CIW378" s="112"/>
      <c r="CJA378" s="112"/>
      <c r="CJE378" s="112"/>
      <c r="CJI378" s="112"/>
      <c r="CJM378" s="112"/>
      <c r="CJQ378" s="112"/>
      <c r="CJU378" s="112"/>
      <c r="CJY378" s="112"/>
      <c r="CKC378" s="112"/>
      <c r="CKG378" s="112"/>
      <c r="CKK378" s="112"/>
      <c r="CKO378" s="112"/>
      <c r="CKS378" s="112"/>
      <c r="CKW378" s="112"/>
      <c r="CLA378" s="112"/>
      <c r="CLE378" s="112"/>
      <c r="CLI378" s="112"/>
      <c r="CLM378" s="112"/>
      <c r="CLQ378" s="112"/>
      <c r="CLU378" s="112"/>
      <c r="CLY378" s="112"/>
      <c r="CMC378" s="112"/>
      <c r="CMG378" s="112"/>
      <c r="CMK378" s="112"/>
      <c r="CMO378" s="112"/>
      <c r="CMS378" s="112"/>
      <c r="CMW378" s="112"/>
      <c r="CNA378" s="112"/>
      <c r="CNE378" s="112"/>
      <c r="CNI378" s="112"/>
      <c r="CNM378" s="112"/>
      <c r="CNQ378" s="112"/>
      <c r="CNU378" s="112"/>
      <c r="CNY378" s="112"/>
      <c r="COC378" s="112"/>
      <c r="COG378" s="112"/>
      <c r="COK378" s="112"/>
      <c r="COO378" s="112"/>
      <c r="COS378" s="112"/>
      <c r="COW378" s="112"/>
      <c r="CPA378" s="112"/>
      <c r="CPE378" s="112"/>
      <c r="CPI378" s="112"/>
      <c r="CPM378" s="112"/>
      <c r="CPQ378" s="112"/>
      <c r="CPU378" s="112"/>
      <c r="CPY378" s="112"/>
      <c r="CQC378" s="112"/>
      <c r="CQG378" s="112"/>
      <c r="CQK378" s="112"/>
      <c r="CQO378" s="112"/>
      <c r="CQS378" s="112"/>
      <c r="CQW378" s="112"/>
      <c r="CRA378" s="112"/>
      <c r="CRE378" s="112"/>
      <c r="CRI378" s="112"/>
      <c r="CRM378" s="112"/>
      <c r="CRQ378" s="112"/>
      <c r="CRU378" s="112"/>
      <c r="CRY378" s="112"/>
      <c r="CSC378" s="112"/>
      <c r="CSG378" s="112"/>
      <c r="CSK378" s="112"/>
      <c r="CSO378" s="112"/>
      <c r="CSS378" s="112"/>
      <c r="CSW378" s="112"/>
      <c r="CTA378" s="112"/>
      <c r="CTE378" s="112"/>
      <c r="CTI378" s="112"/>
      <c r="CTM378" s="112"/>
      <c r="CTQ378" s="112"/>
      <c r="CTU378" s="112"/>
      <c r="CTY378" s="112"/>
      <c r="CUC378" s="112"/>
      <c r="CUG378" s="112"/>
      <c r="CUK378" s="112"/>
      <c r="CUO378" s="112"/>
      <c r="CUS378" s="112"/>
      <c r="CUW378" s="112"/>
      <c r="CVA378" s="112"/>
      <c r="CVE378" s="112"/>
      <c r="CVI378" s="112"/>
      <c r="CVM378" s="112"/>
      <c r="CVQ378" s="112"/>
      <c r="CVU378" s="112"/>
      <c r="CVY378" s="112"/>
      <c r="CWC378" s="112"/>
      <c r="CWG378" s="112"/>
      <c r="CWK378" s="112"/>
      <c r="CWO378" s="112"/>
      <c r="CWS378" s="112"/>
      <c r="CWW378" s="112"/>
      <c r="CXA378" s="112"/>
      <c r="CXE378" s="112"/>
      <c r="CXI378" s="112"/>
      <c r="CXM378" s="112"/>
      <c r="CXQ378" s="112"/>
      <c r="CXU378" s="112"/>
      <c r="CXY378" s="112"/>
      <c r="CYC378" s="112"/>
      <c r="CYG378" s="112"/>
      <c r="CYK378" s="112"/>
      <c r="CYO378" s="112"/>
      <c r="CYS378" s="112"/>
      <c r="CYW378" s="112"/>
      <c r="CZA378" s="112"/>
      <c r="CZE378" s="112"/>
      <c r="CZI378" s="112"/>
      <c r="CZM378" s="112"/>
      <c r="CZQ378" s="112"/>
      <c r="CZU378" s="112"/>
      <c r="CZY378" s="112"/>
      <c r="DAC378" s="112"/>
      <c r="DAG378" s="112"/>
      <c r="DAK378" s="112"/>
      <c r="DAO378" s="112"/>
      <c r="DAS378" s="112"/>
      <c r="DAW378" s="112"/>
      <c r="DBA378" s="112"/>
      <c r="DBE378" s="112"/>
      <c r="DBI378" s="112"/>
      <c r="DBM378" s="112"/>
      <c r="DBQ378" s="112"/>
      <c r="DBU378" s="112"/>
      <c r="DBY378" s="112"/>
      <c r="DCC378" s="112"/>
      <c r="DCG378" s="112"/>
      <c r="DCK378" s="112"/>
      <c r="DCO378" s="112"/>
      <c r="DCS378" s="112"/>
      <c r="DCW378" s="112"/>
      <c r="DDA378" s="112"/>
      <c r="DDE378" s="112"/>
      <c r="DDI378" s="112"/>
      <c r="DDM378" s="112"/>
      <c r="DDQ378" s="112"/>
      <c r="DDU378" s="112"/>
      <c r="DDY378" s="112"/>
      <c r="DEC378" s="112"/>
      <c r="DEG378" s="112"/>
      <c r="DEK378" s="112"/>
      <c r="DEO378" s="112"/>
      <c r="DES378" s="112"/>
      <c r="DEW378" s="112"/>
      <c r="DFA378" s="112"/>
      <c r="DFE378" s="112"/>
      <c r="DFI378" s="112"/>
      <c r="DFM378" s="112"/>
      <c r="DFQ378" s="112"/>
      <c r="DFU378" s="112"/>
      <c r="DFY378" s="112"/>
      <c r="DGC378" s="112"/>
      <c r="DGG378" s="112"/>
      <c r="DGK378" s="112"/>
      <c r="DGO378" s="112"/>
      <c r="DGS378" s="112"/>
      <c r="DGW378" s="112"/>
      <c r="DHA378" s="112"/>
      <c r="DHE378" s="112"/>
      <c r="DHI378" s="112"/>
      <c r="DHM378" s="112"/>
      <c r="DHQ378" s="112"/>
      <c r="DHU378" s="112"/>
      <c r="DHY378" s="112"/>
      <c r="DIC378" s="112"/>
      <c r="DIG378" s="112"/>
      <c r="DIK378" s="112"/>
      <c r="DIO378" s="112"/>
      <c r="DIS378" s="112"/>
      <c r="DIW378" s="112"/>
      <c r="DJA378" s="112"/>
      <c r="DJE378" s="112"/>
      <c r="DJI378" s="112"/>
      <c r="DJM378" s="112"/>
      <c r="DJQ378" s="112"/>
      <c r="DJU378" s="112"/>
      <c r="DJY378" s="112"/>
      <c r="DKC378" s="112"/>
      <c r="DKG378" s="112"/>
      <c r="DKK378" s="112"/>
      <c r="DKO378" s="112"/>
      <c r="DKS378" s="112"/>
      <c r="DKW378" s="112"/>
      <c r="DLA378" s="112"/>
      <c r="DLE378" s="112"/>
      <c r="DLI378" s="112"/>
      <c r="DLM378" s="112"/>
      <c r="DLQ378" s="112"/>
      <c r="DLU378" s="112"/>
      <c r="DLY378" s="112"/>
      <c r="DMC378" s="112"/>
      <c r="DMG378" s="112"/>
      <c r="DMK378" s="112"/>
      <c r="DMO378" s="112"/>
      <c r="DMS378" s="112"/>
      <c r="DMW378" s="112"/>
      <c r="DNA378" s="112"/>
      <c r="DNE378" s="112"/>
      <c r="DNI378" s="112"/>
      <c r="DNM378" s="112"/>
      <c r="DNQ378" s="112"/>
      <c r="DNU378" s="112"/>
      <c r="DNY378" s="112"/>
      <c r="DOC378" s="112"/>
      <c r="DOG378" s="112"/>
      <c r="DOK378" s="112"/>
      <c r="DOO378" s="112"/>
      <c r="DOS378" s="112"/>
      <c r="DOW378" s="112"/>
      <c r="DPA378" s="112"/>
      <c r="DPE378" s="112"/>
      <c r="DPI378" s="112"/>
      <c r="DPM378" s="112"/>
      <c r="DPQ378" s="112"/>
      <c r="DPU378" s="112"/>
      <c r="DPY378" s="112"/>
      <c r="DQC378" s="112"/>
      <c r="DQG378" s="112"/>
      <c r="DQK378" s="112"/>
      <c r="DQO378" s="112"/>
      <c r="DQS378" s="112"/>
      <c r="DQW378" s="112"/>
      <c r="DRA378" s="112"/>
      <c r="DRE378" s="112"/>
      <c r="DRI378" s="112"/>
      <c r="DRM378" s="112"/>
      <c r="DRQ378" s="112"/>
      <c r="DRU378" s="112"/>
      <c r="DRY378" s="112"/>
      <c r="DSC378" s="112"/>
      <c r="DSG378" s="112"/>
      <c r="DSK378" s="112"/>
      <c r="DSO378" s="112"/>
      <c r="DSS378" s="112"/>
      <c r="DSW378" s="112"/>
      <c r="DTA378" s="112"/>
      <c r="DTE378" s="112"/>
      <c r="DTI378" s="112"/>
      <c r="DTM378" s="112"/>
      <c r="DTQ378" s="112"/>
      <c r="DTU378" s="112"/>
      <c r="DTY378" s="112"/>
      <c r="DUC378" s="112"/>
      <c r="DUG378" s="112"/>
      <c r="DUK378" s="112"/>
      <c r="DUO378" s="112"/>
      <c r="DUS378" s="112"/>
      <c r="DUW378" s="112"/>
      <c r="DVA378" s="112"/>
      <c r="DVE378" s="112"/>
      <c r="DVI378" s="112"/>
      <c r="DVM378" s="112"/>
      <c r="DVQ378" s="112"/>
      <c r="DVU378" s="112"/>
      <c r="DVY378" s="112"/>
      <c r="DWC378" s="112"/>
      <c r="DWG378" s="112"/>
      <c r="DWK378" s="112"/>
      <c r="DWO378" s="112"/>
      <c r="DWS378" s="112"/>
      <c r="DWW378" s="112"/>
      <c r="DXA378" s="112"/>
      <c r="DXE378" s="112"/>
      <c r="DXI378" s="112"/>
      <c r="DXM378" s="112"/>
      <c r="DXQ378" s="112"/>
      <c r="DXU378" s="112"/>
      <c r="DXY378" s="112"/>
      <c r="DYC378" s="112"/>
      <c r="DYG378" s="112"/>
      <c r="DYK378" s="112"/>
      <c r="DYO378" s="112"/>
      <c r="DYS378" s="112"/>
      <c r="DYW378" s="112"/>
      <c r="DZA378" s="112"/>
      <c r="DZE378" s="112"/>
      <c r="DZI378" s="112"/>
      <c r="DZM378" s="112"/>
      <c r="DZQ378" s="112"/>
      <c r="DZU378" s="112"/>
      <c r="DZY378" s="112"/>
      <c r="EAC378" s="112"/>
      <c r="EAG378" s="112"/>
      <c r="EAK378" s="112"/>
      <c r="EAO378" s="112"/>
      <c r="EAS378" s="112"/>
      <c r="EAW378" s="112"/>
      <c r="EBA378" s="112"/>
      <c r="EBE378" s="112"/>
      <c r="EBI378" s="112"/>
      <c r="EBM378" s="112"/>
      <c r="EBQ378" s="112"/>
      <c r="EBU378" s="112"/>
      <c r="EBY378" s="112"/>
      <c r="ECC378" s="112"/>
      <c r="ECG378" s="112"/>
      <c r="ECK378" s="112"/>
      <c r="ECO378" s="112"/>
      <c r="ECS378" s="112"/>
      <c r="ECW378" s="112"/>
      <c r="EDA378" s="112"/>
      <c r="EDE378" s="112"/>
      <c r="EDI378" s="112"/>
      <c r="EDM378" s="112"/>
      <c r="EDQ378" s="112"/>
      <c r="EDU378" s="112"/>
      <c r="EDY378" s="112"/>
      <c r="EEC378" s="112"/>
      <c r="EEG378" s="112"/>
      <c r="EEK378" s="112"/>
      <c r="EEO378" s="112"/>
      <c r="EES378" s="112"/>
      <c r="EEW378" s="112"/>
      <c r="EFA378" s="112"/>
      <c r="EFE378" s="112"/>
      <c r="EFI378" s="112"/>
      <c r="EFM378" s="112"/>
      <c r="EFQ378" s="112"/>
      <c r="EFU378" s="112"/>
      <c r="EFY378" s="112"/>
      <c r="EGC378" s="112"/>
      <c r="EGG378" s="112"/>
      <c r="EGK378" s="112"/>
      <c r="EGO378" s="112"/>
      <c r="EGS378" s="112"/>
      <c r="EGW378" s="112"/>
      <c r="EHA378" s="112"/>
      <c r="EHE378" s="112"/>
      <c r="EHI378" s="112"/>
      <c r="EHM378" s="112"/>
      <c r="EHQ378" s="112"/>
      <c r="EHU378" s="112"/>
      <c r="EHY378" s="112"/>
      <c r="EIC378" s="112"/>
      <c r="EIG378" s="112"/>
      <c r="EIK378" s="112"/>
      <c r="EIO378" s="112"/>
      <c r="EIS378" s="112"/>
      <c r="EIW378" s="112"/>
      <c r="EJA378" s="112"/>
      <c r="EJE378" s="112"/>
      <c r="EJI378" s="112"/>
      <c r="EJM378" s="112"/>
      <c r="EJQ378" s="112"/>
      <c r="EJU378" s="112"/>
      <c r="EJY378" s="112"/>
      <c r="EKC378" s="112"/>
      <c r="EKG378" s="112"/>
      <c r="EKK378" s="112"/>
      <c r="EKO378" s="112"/>
      <c r="EKS378" s="112"/>
      <c r="EKW378" s="112"/>
      <c r="ELA378" s="112"/>
      <c r="ELE378" s="112"/>
      <c r="ELI378" s="112"/>
      <c r="ELM378" s="112"/>
      <c r="ELQ378" s="112"/>
      <c r="ELU378" s="112"/>
      <c r="ELY378" s="112"/>
      <c r="EMC378" s="112"/>
      <c r="EMG378" s="112"/>
      <c r="EMK378" s="112"/>
      <c r="EMO378" s="112"/>
      <c r="EMS378" s="112"/>
      <c r="EMW378" s="112"/>
      <c r="ENA378" s="112"/>
      <c r="ENE378" s="112"/>
      <c r="ENI378" s="112"/>
      <c r="ENM378" s="112"/>
      <c r="ENQ378" s="112"/>
      <c r="ENU378" s="112"/>
      <c r="ENY378" s="112"/>
      <c r="EOC378" s="112"/>
      <c r="EOG378" s="112"/>
      <c r="EOK378" s="112"/>
      <c r="EOO378" s="112"/>
      <c r="EOS378" s="112"/>
      <c r="EOW378" s="112"/>
      <c r="EPA378" s="112"/>
      <c r="EPE378" s="112"/>
      <c r="EPI378" s="112"/>
      <c r="EPM378" s="112"/>
      <c r="EPQ378" s="112"/>
      <c r="EPU378" s="112"/>
      <c r="EPY378" s="112"/>
      <c r="EQC378" s="112"/>
      <c r="EQG378" s="112"/>
      <c r="EQK378" s="112"/>
      <c r="EQO378" s="112"/>
      <c r="EQS378" s="112"/>
      <c r="EQW378" s="112"/>
      <c r="ERA378" s="112"/>
      <c r="ERE378" s="112"/>
      <c r="ERI378" s="112"/>
      <c r="ERM378" s="112"/>
      <c r="ERQ378" s="112"/>
      <c r="ERU378" s="112"/>
      <c r="ERY378" s="112"/>
      <c r="ESC378" s="112"/>
      <c r="ESG378" s="112"/>
      <c r="ESK378" s="112"/>
      <c r="ESO378" s="112"/>
      <c r="ESS378" s="112"/>
      <c r="ESW378" s="112"/>
      <c r="ETA378" s="112"/>
      <c r="ETE378" s="112"/>
      <c r="ETI378" s="112"/>
      <c r="ETM378" s="112"/>
      <c r="ETQ378" s="112"/>
      <c r="ETU378" s="112"/>
      <c r="ETY378" s="112"/>
      <c r="EUC378" s="112"/>
      <c r="EUG378" s="112"/>
      <c r="EUK378" s="112"/>
      <c r="EUO378" s="112"/>
      <c r="EUS378" s="112"/>
      <c r="EUW378" s="112"/>
      <c r="EVA378" s="112"/>
      <c r="EVE378" s="112"/>
      <c r="EVI378" s="112"/>
      <c r="EVM378" s="112"/>
      <c r="EVQ378" s="112"/>
      <c r="EVU378" s="112"/>
      <c r="EVY378" s="112"/>
      <c r="EWC378" s="112"/>
      <c r="EWG378" s="112"/>
      <c r="EWK378" s="112"/>
      <c r="EWO378" s="112"/>
      <c r="EWS378" s="112"/>
      <c r="EWW378" s="112"/>
      <c r="EXA378" s="112"/>
      <c r="EXE378" s="112"/>
      <c r="EXI378" s="112"/>
      <c r="EXM378" s="112"/>
      <c r="EXQ378" s="112"/>
      <c r="EXU378" s="112"/>
      <c r="EXY378" s="112"/>
      <c r="EYC378" s="112"/>
      <c r="EYG378" s="112"/>
      <c r="EYK378" s="112"/>
      <c r="EYO378" s="112"/>
      <c r="EYS378" s="112"/>
      <c r="EYW378" s="112"/>
      <c r="EZA378" s="112"/>
      <c r="EZE378" s="112"/>
      <c r="EZI378" s="112"/>
      <c r="EZM378" s="112"/>
      <c r="EZQ378" s="112"/>
      <c r="EZU378" s="112"/>
      <c r="EZY378" s="112"/>
      <c r="FAC378" s="112"/>
      <c r="FAG378" s="112"/>
      <c r="FAK378" s="112"/>
      <c r="FAO378" s="112"/>
      <c r="FAS378" s="112"/>
      <c r="FAW378" s="112"/>
      <c r="FBA378" s="112"/>
      <c r="FBE378" s="112"/>
      <c r="FBI378" s="112"/>
      <c r="FBM378" s="112"/>
      <c r="FBQ378" s="112"/>
      <c r="FBU378" s="112"/>
      <c r="FBY378" s="112"/>
      <c r="FCC378" s="112"/>
      <c r="FCG378" s="112"/>
      <c r="FCK378" s="112"/>
      <c r="FCO378" s="112"/>
      <c r="FCS378" s="112"/>
      <c r="FCW378" s="112"/>
      <c r="FDA378" s="112"/>
      <c r="FDE378" s="112"/>
      <c r="FDI378" s="112"/>
      <c r="FDM378" s="112"/>
      <c r="FDQ378" s="112"/>
      <c r="FDU378" s="112"/>
      <c r="FDY378" s="112"/>
      <c r="FEC378" s="112"/>
      <c r="FEG378" s="112"/>
      <c r="FEK378" s="112"/>
      <c r="FEO378" s="112"/>
      <c r="FES378" s="112"/>
      <c r="FEW378" s="112"/>
      <c r="FFA378" s="112"/>
      <c r="FFE378" s="112"/>
      <c r="FFI378" s="112"/>
      <c r="FFM378" s="112"/>
      <c r="FFQ378" s="112"/>
      <c r="FFU378" s="112"/>
      <c r="FFY378" s="112"/>
      <c r="FGC378" s="112"/>
      <c r="FGG378" s="112"/>
      <c r="FGK378" s="112"/>
      <c r="FGO378" s="112"/>
      <c r="FGS378" s="112"/>
      <c r="FGW378" s="112"/>
      <c r="FHA378" s="112"/>
      <c r="FHE378" s="112"/>
      <c r="FHI378" s="112"/>
      <c r="FHM378" s="112"/>
      <c r="FHQ378" s="112"/>
      <c r="FHU378" s="112"/>
      <c r="FHY378" s="112"/>
      <c r="FIC378" s="112"/>
      <c r="FIG378" s="112"/>
      <c r="FIK378" s="112"/>
      <c r="FIO378" s="112"/>
      <c r="FIS378" s="112"/>
      <c r="FIW378" s="112"/>
      <c r="FJA378" s="112"/>
      <c r="FJE378" s="112"/>
      <c r="FJI378" s="112"/>
      <c r="FJM378" s="112"/>
      <c r="FJQ378" s="112"/>
      <c r="FJU378" s="112"/>
      <c r="FJY378" s="112"/>
      <c r="FKC378" s="112"/>
      <c r="FKG378" s="112"/>
      <c r="FKK378" s="112"/>
      <c r="FKO378" s="112"/>
      <c r="FKS378" s="112"/>
      <c r="FKW378" s="112"/>
      <c r="FLA378" s="112"/>
      <c r="FLE378" s="112"/>
      <c r="FLI378" s="112"/>
      <c r="FLM378" s="112"/>
      <c r="FLQ378" s="112"/>
      <c r="FLU378" s="112"/>
      <c r="FLY378" s="112"/>
      <c r="FMC378" s="112"/>
      <c r="FMG378" s="112"/>
      <c r="FMK378" s="112"/>
      <c r="FMO378" s="112"/>
      <c r="FMS378" s="112"/>
      <c r="FMW378" s="112"/>
      <c r="FNA378" s="112"/>
      <c r="FNE378" s="112"/>
      <c r="FNI378" s="112"/>
      <c r="FNM378" s="112"/>
      <c r="FNQ378" s="112"/>
      <c r="FNU378" s="112"/>
      <c r="FNY378" s="112"/>
      <c r="FOC378" s="112"/>
      <c r="FOG378" s="112"/>
      <c r="FOK378" s="112"/>
      <c r="FOO378" s="112"/>
      <c r="FOS378" s="112"/>
      <c r="FOW378" s="112"/>
      <c r="FPA378" s="112"/>
      <c r="FPE378" s="112"/>
      <c r="FPI378" s="112"/>
      <c r="FPM378" s="112"/>
      <c r="FPQ378" s="112"/>
      <c r="FPU378" s="112"/>
      <c r="FPY378" s="112"/>
      <c r="FQC378" s="112"/>
      <c r="FQG378" s="112"/>
      <c r="FQK378" s="112"/>
      <c r="FQO378" s="112"/>
      <c r="FQS378" s="112"/>
      <c r="FQW378" s="112"/>
      <c r="FRA378" s="112"/>
      <c r="FRE378" s="112"/>
      <c r="FRI378" s="112"/>
      <c r="FRM378" s="112"/>
      <c r="FRQ378" s="112"/>
      <c r="FRU378" s="112"/>
      <c r="FRY378" s="112"/>
      <c r="FSC378" s="112"/>
      <c r="FSG378" s="112"/>
      <c r="FSK378" s="112"/>
      <c r="FSO378" s="112"/>
      <c r="FSS378" s="112"/>
      <c r="FSW378" s="112"/>
      <c r="FTA378" s="112"/>
      <c r="FTE378" s="112"/>
      <c r="FTI378" s="112"/>
      <c r="FTM378" s="112"/>
      <c r="FTQ378" s="112"/>
      <c r="FTU378" s="112"/>
      <c r="FTY378" s="112"/>
      <c r="FUC378" s="112"/>
      <c r="FUG378" s="112"/>
      <c r="FUK378" s="112"/>
      <c r="FUO378" s="112"/>
      <c r="FUS378" s="112"/>
      <c r="FUW378" s="112"/>
      <c r="FVA378" s="112"/>
      <c r="FVE378" s="112"/>
      <c r="FVI378" s="112"/>
      <c r="FVM378" s="112"/>
      <c r="FVQ378" s="112"/>
      <c r="FVU378" s="112"/>
      <c r="FVY378" s="112"/>
      <c r="FWC378" s="112"/>
      <c r="FWG378" s="112"/>
      <c r="FWK378" s="112"/>
      <c r="FWO378" s="112"/>
      <c r="FWS378" s="112"/>
      <c r="FWW378" s="112"/>
      <c r="FXA378" s="112"/>
      <c r="FXE378" s="112"/>
      <c r="FXI378" s="112"/>
      <c r="FXM378" s="112"/>
      <c r="FXQ378" s="112"/>
      <c r="FXU378" s="112"/>
      <c r="FXY378" s="112"/>
      <c r="FYC378" s="112"/>
      <c r="FYG378" s="112"/>
      <c r="FYK378" s="112"/>
      <c r="FYO378" s="112"/>
      <c r="FYS378" s="112"/>
      <c r="FYW378" s="112"/>
      <c r="FZA378" s="112"/>
      <c r="FZE378" s="112"/>
      <c r="FZI378" s="112"/>
      <c r="FZM378" s="112"/>
      <c r="FZQ378" s="112"/>
      <c r="FZU378" s="112"/>
      <c r="FZY378" s="112"/>
      <c r="GAC378" s="112"/>
      <c r="GAG378" s="112"/>
      <c r="GAK378" s="112"/>
      <c r="GAO378" s="112"/>
      <c r="GAS378" s="112"/>
      <c r="GAW378" s="112"/>
      <c r="GBA378" s="112"/>
      <c r="GBE378" s="112"/>
      <c r="GBI378" s="112"/>
      <c r="GBM378" s="112"/>
      <c r="GBQ378" s="112"/>
      <c r="GBU378" s="112"/>
      <c r="GBY378" s="112"/>
      <c r="GCC378" s="112"/>
      <c r="GCG378" s="112"/>
      <c r="GCK378" s="112"/>
      <c r="GCO378" s="112"/>
      <c r="GCS378" s="112"/>
      <c r="GCW378" s="112"/>
      <c r="GDA378" s="112"/>
      <c r="GDE378" s="112"/>
      <c r="GDI378" s="112"/>
      <c r="GDM378" s="112"/>
      <c r="GDQ378" s="112"/>
      <c r="GDU378" s="112"/>
      <c r="GDY378" s="112"/>
      <c r="GEC378" s="112"/>
      <c r="GEG378" s="112"/>
      <c r="GEK378" s="112"/>
      <c r="GEO378" s="112"/>
      <c r="GES378" s="112"/>
      <c r="GEW378" s="112"/>
      <c r="GFA378" s="112"/>
      <c r="GFE378" s="112"/>
      <c r="GFI378" s="112"/>
      <c r="GFM378" s="112"/>
      <c r="GFQ378" s="112"/>
      <c r="GFU378" s="112"/>
      <c r="GFY378" s="112"/>
      <c r="GGC378" s="112"/>
      <c r="GGG378" s="112"/>
      <c r="GGK378" s="112"/>
      <c r="GGO378" s="112"/>
      <c r="GGS378" s="112"/>
      <c r="GGW378" s="112"/>
      <c r="GHA378" s="112"/>
      <c r="GHE378" s="112"/>
      <c r="GHI378" s="112"/>
      <c r="GHM378" s="112"/>
      <c r="GHQ378" s="112"/>
      <c r="GHU378" s="112"/>
      <c r="GHY378" s="112"/>
      <c r="GIC378" s="112"/>
      <c r="GIG378" s="112"/>
      <c r="GIK378" s="112"/>
      <c r="GIO378" s="112"/>
      <c r="GIS378" s="112"/>
      <c r="GIW378" s="112"/>
      <c r="GJA378" s="112"/>
      <c r="GJE378" s="112"/>
      <c r="GJI378" s="112"/>
      <c r="GJM378" s="112"/>
      <c r="GJQ378" s="112"/>
      <c r="GJU378" s="112"/>
      <c r="GJY378" s="112"/>
      <c r="GKC378" s="112"/>
      <c r="GKG378" s="112"/>
      <c r="GKK378" s="112"/>
      <c r="GKO378" s="112"/>
      <c r="GKS378" s="112"/>
      <c r="GKW378" s="112"/>
      <c r="GLA378" s="112"/>
      <c r="GLE378" s="112"/>
      <c r="GLI378" s="112"/>
      <c r="GLM378" s="112"/>
      <c r="GLQ378" s="112"/>
      <c r="GLU378" s="112"/>
      <c r="GLY378" s="112"/>
      <c r="GMC378" s="112"/>
      <c r="GMG378" s="112"/>
      <c r="GMK378" s="112"/>
      <c r="GMO378" s="112"/>
      <c r="GMS378" s="112"/>
      <c r="GMW378" s="112"/>
      <c r="GNA378" s="112"/>
      <c r="GNE378" s="112"/>
      <c r="GNI378" s="112"/>
      <c r="GNM378" s="112"/>
      <c r="GNQ378" s="112"/>
      <c r="GNU378" s="112"/>
      <c r="GNY378" s="112"/>
      <c r="GOC378" s="112"/>
      <c r="GOG378" s="112"/>
      <c r="GOK378" s="112"/>
      <c r="GOO378" s="112"/>
      <c r="GOS378" s="112"/>
      <c r="GOW378" s="112"/>
      <c r="GPA378" s="112"/>
      <c r="GPE378" s="112"/>
      <c r="GPI378" s="112"/>
      <c r="GPM378" s="112"/>
      <c r="GPQ378" s="112"/>
      <c r="GPU378" s="112"/>
      <c r="GPY378" s="112"/>
      <c r="GQC378" s="112"/>
      <c r="GQG378" s="112"/>
      <c r="GQK378" s="112"/>
      <c r="GQO378" s="112"/>
      <c r="GQS378" s="112"/>
      <c r="GQW378" s="112"/>
      <c r="GRA378" s="112"/>
      <c r="GRE378" s="112"/>
      <c r="GRI378" s="112"/>
      <c r="GRM378" s="112"/>
      <c r="GRQ378" s="112"/>
      <c r="GRU378" s="112"/>
      <c r="GRY378" s="112"/>
      <c r="GSC378" s="112"/>
      <c r="GSG378" s="112"/>
      <c r="GSK378" s="112"/>
      <c r="GSO378" s="112"/>
      <c r="GSS378" s="112"/>
      <c r="GSW378" s="112"/>
      <c r="GTA378" s="112"/>
      <c r="GTE378" s="112"/>
      <c r="GTI378" s="112"/>
      <c r="GTM378" s="112"/>
      <c r="GTQ378" s="112"/>
      <c r="GTU378" s="112"/>
      <c r="GTY378" s="112"/>
      <c r="GUC378" s="112"/>
      <c r="GUG378" s="112"/>
      <c r="GUK378" s="112"/>
      <c r="GUO378" s="112"/>
      <c r="GUS378" s="112"/>
      <c r="GUW378" s="112"/>
      <c r="GVA378" s="112"/>
      <c r="GVE378" s="112"/>
      <c r="GVI378" s="112"/>
      <c r="GVM378" s="112"/>
      <c r="GVQ378" s="112"/>
      <c r="GVU378" s="112"/>
      <c r="GVY378" s="112"/>
      <c r="GWC378" s="112"/>
      <c r="GWG378" s="112"/>
      <c r="GWK378" s="112"/>
      <c r="GWO378" s="112"/>
      <c r="GWS378" s="112"/>
      <c r="GWW378" s="112"/>
      <c r="GXA378" s="112"/>
      <c r="GXE378" s="112"/>
      <c r="GXI378" s="112"/>
      <c r="GXM378" s="112"/>
      <c r="GXQ378" s="112"/>
      <c r="GXU378" s="112"/>
      <c r="GXY378" s="112"/>
      <c r="GYC378" s="112"/>
      <c r="GYG378" s="112"/>
      <c r="GYK378" s="112"/>
      <c r="GYO378" s="112"/>
      <c r="GYS378" s="112"/>
      <c r="GYW378" s="112"/>
      <c r="GZA378" s="112"/>
      <c r="GZE378" s="112"/>
      <c r="GZI378" s="112"/>
      <c r="GZM378" s="112"/>
      <c r="GZQ378" s="112"/>
      <c r="GZU378" s="112"/>
      <c r="GZY378" s="112"/>
      <c r="HAC378" s="112"/>
      <c r="HAG378" s="112"/>
      <c r="HAK378" s="112"/>
      <c r="HAO378" s="112"/>
      <c r="HAS378" s="112"/>
      <c r="HAW378" s="112"/>
      <c r="HBA378" s="112"/>
      <c r="HBE378" s="112"/>
      <c r="HBI378" s="112"/>
      <c r="HBM378" s="112"/>
      <c r="HBQ378" s="112"/>
      <c r="HBU378" s="112"/>
      <c r="HBY378" s="112"/>
      <c r="HCC378" s="112"/>
      <c r="HCG378" s="112"/>
      <c r="HCK378" s="112"/>
      <c r="HCO378" s="112"/>
      <c r="HCS378" s="112"/>
      <c r="HCW378" s="112"/>
      <c r="HDA378" s="112"/>
      <c r="HDE378" s="112"/>
      <c r="HDI378" s="112"/>
      <c r="HDM378" s="112"/>
      <c r="HDQ378" s="112"/>
      <c r="HDU378" s="112"/>
      <c r="HDY378" s="112"/>
      <c r="HEC378" s="112"/>
      <c r="HEG378" s="112"/>
      <c r="HEK378" s="112"/>
      <c r="HEO378" s="112"/>
      <c r="HES378" s="112"/>
      <c r="HEW378" s="112"/>
      <c r="HFA378" s="112"/>
      <c r="HFE378" s="112"/>
      <c r="HFI378" s="112"/>
      <c r="HFM378" s="112"/>
      <c r="HFQ378" s="112"/>
      <c r="HFU378" s="112"/>
      <c r="HFY378" s="112"/>
      <c r="HGC378" s="112"/>
      <c r="HGG378" s="112"/>
      <c r="HGK378" s="112"/>
      <c r="HGO378" s="112"/>
      <c r="HGS378" s="112"/>
      <c r="HGW378" s="112"/>
      <c r="HHA378" s="112"/>
      <c r="HHE378" s="112"/>
      <c r="HHI378" s="112"/>
      <c r="HHM378" s="112"/>
      <c r="HHQ378" s="112"/>
      <c r="HHU378" s="112"/>
      <c r="HHY378" s="112"/>
      <c r="HIC378" s="112"/>
      <c r="HIG378" s="112"/>
      <c r="HIK378" s="112"/>
      <c r="HIO378" s="112"/>
      <c r="HIS378" s="112"/>
      <c r="HIW378" s="112"/>
      <c r="HJA378" s="112"/>
      <c r="HJE378" s="112"/>
      <c r="HJI378" s="112"/>
      <c r="HJM378" s="112"/>
      <c r="HJQ378" s="112"/>
      <c r="HJU378" s="112"/>
      <c r="HJY378" s="112"/>
      <c r="HKC378" s="112"/>
      <c r="HKG378" s="112"/>
      <c r="HKK378" s="112"/>
      <c r="HKO378" s="112"/>
      <c r="HKS378" s="112"/>
      <c r="HKW378" s="112"/>
      <c r="HLA378" s="112"/>
      <c r="HLE378" s="112"/>
      <c r="HLI378" s="112"/>
      <c r="HLM378" s="112"/>
      <c r="HLQ378" s="112"/>
      <c r="HLU378" s="112"/>
      <c r="HLY378" s="112"/>
      <c r="HMC378" s="112"/>
      <c r="HMG378" s="112"/>
      <c r="HMK378" s="112"/>
      <c r="HMO378" s="112"/>
      <c r="HMS378" s="112"/>
      <c r="HMW378" s="112"/>
      <c r="HNA378" s="112"/>
      <c r="HNE378" s="112"/>
      <c r="HNI378" s="112"/>
      <c r="HNM378" s="112"/>
      <c r="HNQ378" s="112"/>
      <c r="HNU378" s="112"/>
      <c r="HNY378" s="112"/>
      <c r="HOC378" s="112"/>
      <c r="HOG378" s="112"/>
      <c r="HOK378" s="112"/>
      <c r="HOO378" s="112"/>
      <c r="HOS378" s="112"/>
      <c r="HOW378" s="112"/>
      <c r="HPA378" s="112"/>
      <c r="HPE378" s="112"/>
      <c r="HPI378" s="112"/>
      <c r="HPM378" s="112"/>
      <c r="HPQ378" s="112"/>
      <c r="HPU378" s="112"/>
      <c r="HPY378" s="112"/>
      <c r="HQC378" s="112"/>
      <c r="HQG378" s="112"/>
      <c r="HQK378" s="112"/>
      <c r="HQO378" s="112"/>
      <c r="HQS378" s="112"/>
      <c r="HQW378" s="112"/>
      <c r="HRA378" s="112"/>
      <c r="HRE378" s="112"/>
      <c r="HRI378" s="112"/>
      <c r="HRM378" s="112"/>
      <c r="HRQ378" s="112"/>
      <c r="HRU378" s="112"/>
      <c r="HRY378" s="112"/>
      <c r="HSC378" s="112"/>
      <c r="HSG378" s="112"/>
      <c r="HSK378" s="112"/>
      <c r="HSO378" s="112"/>
      <c r="HSS378" s="112"/>
      <c r="HSW378" s="112"/>
      <c r="HTA378" s="112"/>
      <c r="HTE378" s="112"/>
      <c r="HTI378" s="112"/>
      <c r="HTM378" s="112"/>
      <c r="HTQ378" s="112"/>
      <c r="HTU378" s="112"/>
      <c r="HTY378" s="112"/>
      <c r="HUC378" s="112"/>
      <c r="HUG378" s="112"/>
      <c r="HUK378" s="112"/>
      <c r="HUO378" s="112"/>
      <c r="HUS378" s="112"/>
      <c r="HUW378" s="112"/>
      <c r="HVA378" s="112"/>
      <c r="HVE378" s="112"/>
      <c r="HVI378" s="112"/>
      <c r="HVM378" s="112"/>
      <c r="HVQ378" s="112"/>
      <c r="HVU378" s="112"/>
      <c r="HVY378" s="112"/>
      <c r="HWC378" s="112"/>
      <c r="HWG378" s="112"/>
      <c r="HWK378" s="112"/>
      <c r="HWO378" s="112"/>
      <c r="HWS378" s="112"/>
      <c r="HWW378" s="112"/>
      <c r="HXA378" s="112"/>
      <c r="HXE378" s="112"/>
      <c r="HXI378" s="112"/>
      <c r="HXM378" s="112"/>
      <c r="HXQ378" s="112"/>
      <c r="HXU378" s="112"/>
      <c r="HXY378" s="112"/>
      <c r="HYC378" s="112"/>
      <c r="HYG378" s="112"/>
      <c r="HYK378" s="112"/>
      <c r="HYO378" s="112"/>
      <c r="HYS378" s="112"/>
      <c r="HYW378" s="112"/>
      <c r="HZA378" s="112"/>
      <c r="HZE378" s="112"/>
      <c r="HZI378" s="112"/>
      <c r="HZM378" s="112"/>
      <c r="HZQ378" s="112"/>
      <c r="HZU378" s="112"/>
      <c r="HZY378" s="112"/>
      <c r="IAC378" s="112"/>
      <c r="IAG378" s="112"/>
      <c r="IAK378" s="112"/>
      <c r="IAO378" s="112"/>
      <c r="IAS378" s="112"/>
      <c r="IAW378" s="112"/>
      <c r="IBA378" s="112"/>
      <c r="IBE378" s="112"/>
      <c r="IBI378" s="112"/>
      <c r="IBM378" s="112"/>
      <c r="IBQ378" s="112"/>
      <c r="IBU378" s="112"/>
      <c r="IBY378" s="112"/>
      <c r="ICC378" s="112"/>
      <c r="ICG378" s="112"/>
      <c r="ICK378" s="112"/>
      <c r="ICO378" s="112"/>
      <c r="ICS378" s="112"/>
      <c r="ICW378" s="112"/>
      <c r="IDA378" s="112"/>
      <c r="IDE378" s="112"/>
      <c r="IDI378" s="112"/>
      <c r="IDM378" s="112"/>
      <c r="IDQ378" s="112"/>
      <c r="IDU378" s="112"/>
      <c r="IDY378" s="112"/>
      <c r="IEC378" s="112"/>
      <c r="IEG378" s="112"/>
      <c r="IEK378" s="112"/>
      <c r="IEO378" s="112"/>
      <c r="IES378" s="112"/>
      <c r="IEW378" s="112"/>
      <c r="IFA378" s="112"/>
      <c r="IFE378" s="112"/>
      <c r="IFI378" s="112"/>
      <c r="IFM378" s="112"/>
      <c r="IFQ378" s="112"/>
      <c r="IFU378" s="112"/>
      <c r="IFY378" s="112"/>
      <c r="IGC378" s="112"/>
      <c r="IGG378" s="112"/>
      <c r="IGK378" s="112"/>
      <c r="IGO378" s="112"/>
      <c r="IGS378" s="112"/>
      <c r="IGW378" s="112"/>
      <c r="IHA378" s="112"/>
      <c r="IHE378" s="112"/>
      <c r="IHI378" s="112"/>
      <c r="IHM378" s="112"/>
      <c r="IHQ378" s="112"/>
      <c r="IHU378" s="112"/>
      <c r="IHY378" s="112"/>
      <c r="IIC378" s="112"/>
      <c r="IIG378" s="112"/>
      <c r="IIK378" s="112"/>
      <c r="IIO378" s="112"/>
      <c r="IIS378" s="112"/>
      <c r="IIW378" s="112"/>
      <c r="IJA378" s="112"/>
      <c r="IJE378" s="112"/>
      <c r="IJI378" s="112"/>
      <c r="IJM378" s="112"/>
      <c r="IJQ378" s="112"/>
      <c r="IJU378" s="112"/>
      <c r="IJY378" s="112"/>
      <c r="IKC378" s="112"/>
      <c r="IKG378" s="112"/>
      <c r="IKK378" s="112"/>
      <c r="IKO378" s="112"/>
      <c r="IKS378" s="112"/>
      <c r="IKW378" s="112"/>
      <c r="ILA378" s="112"/>
      <c r="ILE378" s="112"/>
      <c r="ILI378" s="112"/>
      <c r="ILM378" s="112"/>
      <c r="ILQ378" s="112"/>
      <c r="ILU378" s="112"/>
      <c r="ILY378" s="112"/>
      <c r="IMC378" s="112"/>
      <c r="IMG378" s="112"/>
      <c r="IMK378" s="112"/>
      <c r="IMO378" s="112"/>
      <c r="IMS378" s="112"/>
      <c r="IMW378" s="112"/>
      <c r="INA378" s="112"/>
      <c r="INE378" s="112"/>
      <c r="INI378" s="112"/>
      <c r="INM378" s="112"/>
      <c r="INQ378" s="112"/>
      <c r="INU378" s="112"/>
      <c r="INY378" s="112"/>
      <c r="IOC378" s="112"/>
      <c r="IOG378" s="112"/>
      <c r="IOK378" s="112"/>
      <c r="IOO378" s="112"/>
      <c r="IOS378" s="112"/>
      <c r="IOW378" s="112"/>
      <c r="IPA378" s="112"/>
      <c r="IPE378" s="112"/>
      <c r="IPI378" s="112"/>
      <c r="IPM378" s="112"/>
      <c r="IPQ378" s="112"/>
      <c r="IPU378" s="112"/>
      <c r="IPY378" s="112"/>
      <c r="IQC378" s="112"/>
      <c r="IQG378" s="112"/>
      <c r="IQK378" s="112"/>
      <c r="IQO378" s="112"/>
      <c r="IQS378" s="112"/>
      <c r="IQW378" s="112"/>
      <c r="IRA378" s="112"/>
      <c r="IRE378" s="112"/>
      <c r="IRI378" s="112"/>
      <c r="IRM378" s="112"/>
      <c r="IRQ378" s="112"/>
      <c r="IRU378" s="112"/>
      <c r="IRY378" s="112"/>
      <c r="ISC378" s="112"/>
      <c r="ISG378" s="112"/>
      <c r="ISK378" s="112"/>
      <c r="ISO378" s="112"/>
      <c r="ISS378" s="112"/>
      <c r="ISW378" s="112"/>
      <c r="ITA378" s="112"/>
      <c r="ITE378" s="112"/>
      <c r="ITI378" s="112"/>
      <c r="ITM378" s="112"/>
      <c r="ITQ378" s="112"/>
      <c r="ITU378" s="112"/>
      <c r="ITY378" s="112"/>
      <c r="IUC378" s="112"/>
      <c r="IUG378" s="112"/>
      <c r="IUK378" s="112"/>
      <c r="IUO378" s="112"/>
      <c r="IUS378" s="112"/>
      <c r="IUW378" s="112"/>
      <c r="IVA378" s="112"/>
      <c r="IVE378" s="112"/>
      <c r="IVI378" s="112"/>
      <c r="IVM378" s="112"/>
      <c r="IVQ378" s="112"/>
      <c r="IVU378" s="112"/>
      <c r="IVY378" s="112"/>
      <c r="IWC378" s="112"/>
      <c r="IWG378" s="112"/>
      <c r="IWK378" s="112"/>
      <c r="IWO378" s="112"/>
      <c r="IWS378" s="112"/>
      <c r="IWW378" s="112"/>
      <c r="IXA378" s="112"/>
      <c r="IXE378" s="112"/>
      <c r="IXI378" s="112"/>
      <c r="IXM378" s="112"/>
      <c r="IXQ378" s="112"/>
      <c r="IXU378" s="112"/>
      <c r="IXY378" s="112"/>
      <c r="IYC378" s="112"/>
      <c r="IYG378" s="112"/>
      <c r="IYK378" s="112"/>
      <c r="IYO378" s="112"/>
      <c r="IYS378" s="112"/>
      <c r="IYW378" s="112"/>
      <c r="IZA378" s="112"/>
      <c r="IZE378" s="112"/>
      <c r="IZI378" s="112"/>
      <c r="IZM378" s="112"/>
      <c r="IZQ378" s="112"/>
      <c r="IZU378" s="112"/>
      <c r="IZY378" s="112"/>
      <c r="JAC378" s="112"/>
      <c r="JAG378" s="112"/>
      <c r="JAK378" s="112"/>
      <c r="JAO378" s="112"/>
      <c r="JAS378" s="112"/>
      <c r="JAW378" s="112"/>
      <c r="JBA378" s="112"/>
      <c r="JBE378" s="112"/>
      <c r="JBI378" s="112"/>
      <c r="JBM378" s="112"/>
      <c r="JBQ378" s="112"/>
      <c r="JBU378" s="112"/>
      <c r="JBY378" s="112"/>
      <c r="JCC378" s="112"/>
      <c r="JCG378" s="112"/>
      <c r="JCK378" s="112"/>
      <c r="JCO378" s="112"/>
      <c r="JCS378" s="112"/>
      <c r="JCW378" s="112"/>
      <c r="JDA378" s="112"/>
      <c r="JDE378" s="112"/>
      <c r="JDI378" s="112"/>
      <c r="JDM378" s="112"/>
      <c r="JDQ378" s="112"/>
      <c r="JDU378" s="112"/>
      <c r="JDY378" s="112"/>
      <c r="JEC378" s="112"/>
      <c r="JEG378" s="112"/>
      <c r="JEK378" s="112"/>
      <c r="JEO378" s="112"/>
      <c r="JES378" s="112"/>
      <c r="JEW378" s="112"/>
      <c r="JFA378" s="112"/>
      <c r="JFE378" s="112"/>
      <c r="JFI378" s="112"/>
      <c r="JFM378" s="112"/>
      <c r="JFQ378" s="112"/>
      <c r="JFU378" s="112"/>
      <c r="JFY378" s="112"/>
      <c r="JGC378" s="112"/>
      <c r="JGG378" s="112"/>
      <c r="JGK378" s="112"/>
      <c r="JGO378" s="112"/>
      <c r="JGS378" s="112"/>
      <c r="JGW378" s="112"/>
      <c r="JHA378" s="112"/>
      <c r="JHE378" s="112"/>
      <c r="JHI378" s="112"/>
      <c r="JHM378" s="112"/>
      <c r="JHQ378" s="112"/>
      <c r="JHU378" s="112"/>
      <c r="JHY378" s="112"/>
      <c r="JIC378" s="112"/>
      <c r="JIG378" s="112"/>
      <c r="JIK378" s="112"/>
      <c r="JIO378" s="112"/>
      <c r="JIS378" s="112"/>
      <c r="JIW378" s="112"/>
      <c r="JJA378" s="112"/>
      <c r="JJE378" s="112"/>
      <c r="JJI378" s="112"/>
      <c r="JJM378" s="112"/>
      <c r="JJQ378" s="112"/>
      <c r="JJU378" s="112"/>
      <c r="JJY378" s="112"/>
      <c r="JKC378" s="112"/>
      <c r="JKG378" s="112"/>
      <c r="JKK378" s="112"/>
      <c r="JKO378" s="112"/>
      <c r="JKS378" s="112"/>
      <c r="JKW378" s="112"/>
      <c r="JLA378" s="112"/>
      <c r="JLE378" s="112"/>
      <c r="JLI378" s="112"/>
      <c r="JLM378" s="112"/>
      <c r="JLQ378" s="112"/>
      <c r="JLU378" s="112"/>
      <c r="JLY378" s="112"/>
      <c r="JMC378" s="112"/>
      <c r="JMG378" s="112"/>
      <c r="JMK378" s="112"/>
      <c r="JMO378" s="112"/>
      <c r="JMS378" s="112"/>
      <c r="JMW378" s="112"/>
      <c r="JNA378" s="112"/>
      <c r="JNE378" s="112"/>
      <c r="JNI378" s="112"/>
      <c r="JNM378" s="112"/>
      <c r="JNQ378" s="112"/>
      <c r="JNU378" s="112"/>
      <c r="JNY378" s="112"/>
      <c r="JOC378" s="112"/>
      <c r="JOG378" s="112"/>
      <c r="JOK378" s="112"/>
      <c r="JOO378" s="112"/>
      <c r="JOS378" s="112"/>
      <c r="JOW378" s="112"/>
      <c r="JPA378" s="112"/>
      <c r="JPE378" s="112"/>
      <c r="JPI378" s="112"/>
      <c r="JPM378" s="112"/>
      <c r="JPQ378" s="112"/>
      <c r="JPU378" s="112"/>
      <c r="JPY378" s="112"/>
      <c r="JQC378" s="112"/>
      <c r="JQG378" s="112"/>
      <c r="JQK378" s="112"/>
      <c r="JQO378" s="112"/>
      <c r="JQS378" s="112"/>
      <c r="JQW378" s="112"/>
      <c r="JRA378" s="112"/>
      <c r="JRE378" s="112"/>
      <c r="JRI378" s="112"/>
      <c r="JRM378" s="112"/>
      <c r="JRQ378" s="112"/>
      <c r="JRU378" s="112"/>
      <c r="JRY378" s="112"/>
      <c r="JSC378" s="112"/>
      <c r="JSG378" s="112"/>
      <c r="JSK378" s="112"/>
      <c r="JSO378" s="112"/>
      <c r="JSS378" s="112"/>
      <c r="JSW378" s="112"/>
      <c r="JTA378" s="112"/>
      <c r="JTE378" s="112"/>
      <c r="JTI378" s="112"/>
      <c r="JTM378" s="112"/>
      <c r="JTQ378" s="112"/>
      <c r="JTU378" s="112"/>
      <c r="JTY378" s="112"/>
      <c r="JUC378" s="112"/>
      <c r="JUG378" s="112"/>
      <c r="JUK378" s="112"/>
      <c r="JUO378" s="112"/>
      <c r="JUS378" s="112"/>
      <c r="JUW378" s="112"/>
      <c r="JVA378" s="112"/>
      <c r="JVE378" s="112"/>
      <c r="JVI378" s="112"/>
      <c r="JVM378" s="112"/>
      <c r="JVQ378" s="112"/>
      <c r="JVU378" s="112"/>
      <c r="JVY378" s="112"/>
      <c r="JWC378" s="112"/>
      <c r="JWG378" s="112"/>
      <c r="JWK378" s="112"/>
      <c r="JWO378" s="112"/>
      <c r="JWS378" s="112"/>
      <c r="JWW378" s="112"/>
      <c r="JXA378" s="112"/>
      <c r="JXE378" s="112"/>
      <c r="JXI378" s="112"/>
      <c r="JXM378" s="112"/>
      <c r="JXQ378" s="112"/>
      <c r="JXU378" s="112"/>
      <c r="JXY378" s="112"/>
      <c r="JYC378" s="112"/>
      <c r="JYG378" s="112"/>
      <c r="JYK378" s="112"/>
      <c r="JYO378" s="112"/>
      <c r="JYS378" s="112"/>
      <c r="JYW378" s="112"/>
      <c r="JZA378" s="112"/>
      <c r="JZE378" s="112"/>
      <c r="JZI378" s="112"/>
      <c r="JZM378" s="112"/>
      <c r="JZQ378" s="112"/>
      <c r="JZU378" s="112"/>
      <c r="JZY378" s="112"/>
      <c r="KAC378" s="112"/>
      <c r="KAG378" s="112"/>
      <c r="KAK378" s="112"/>
      <c r="KAO378" s="112"/>
      <c r="KAS378" s="112"/>
      <c r="KAW378" s="112"/>
      <c r="KBA378" s="112"/>
      <c r="KBE378" s="112"/>
      <c r="KBI378" s="112"/>
      <c r="KBM378" s="112"/>
      <c r="KBQ378" s="112"/>
      <c r="KBU378" s="112"/>
      <c r="KBY378" s="112"/>
      <c r="KCC378" s="112"/>
      <c r="KCG378" s="112"/>
      <c r="KCK378" s="112"/>
      <c r="KCO378" s="112"/>
      <c r="KCS378" s="112"/>
      <c r="KCW378" s="112"/>
      <c r="KDA378" s="112"/>
      <c r="KDE378" s="112"/>
      <c r="KDI378" s="112"/>
      <c r="KDM378" s="112"/>
      <c r="KDQ378" s="112"/>
      <c r="KDU378" s="112"/>
      <c r="KDY378" s="112"/>
      <c r="KEC378" s="112"/>
      <c r="KEG378" s="112"/>
      <c r="KEK378" s="112"/>
      <c r="KEO378" s="112"/>
      <c r="KES378" s="112"/>
      <c r="KEW378" s="112"/>
      <c r="KFA378" s="112"/>
      <c r="KFE378" s="112"/>
      <c r="KFI378" s="112"/>
      <c r="KFM378" s="112"/>
      <c r="KFQ378" s="112"/>
      <c r="KFU378" s="112"/>
      <c r="KFY378" s="112"/>
      <c r="KGC378" s="112"/>
      <c r="KGG378" s="112"/>
      <c r="KGK378" s="112"/>
      <c r="KGO378" s="112"/>
      <c r="KGS378" s="112"/>
      <c r="KGW378" s="112"/>
      <c r="KHA378" s="112"/>
      <c r="KHE378" s="112"/>
      <c r="KHI378" s="112"/>
      <c r="KHM378" s="112"/>
      <c r="KHQ378" s="112"/>
      <c r="KHU378" s="112"/>
      <c r="KHY378" s="112"/>
      <c r="KIC378" s="112"/>
      <c r="KIG378" s="112"/>
      <c r="KIK378" s="112"/>
      <c r="KIO378" s="112"/>
      <c r="KIS378" s="112"/>
      <c r="KIW378" s="112"/>
      <c r="KJA378" s="112"/>
      <c r="KJE378" s="112"/>
      <c r="KJI378" s="112"/>
      <c r="KJM378" s="112"/>
      <c r="KJQ378" s="112"/>
      <c r="KJU378" s="112"/>
      <c r="KJY378" s="112"/>
      <c r="KKC378" s="112"/>
      <c r="KKG378" s="112"/>
      <c r="KKK378" s="112"/>
      <c r="KKO378" s="112"/>
      <c r="KKS378" s="112"/>
      <c r="KKW378" s="112"/>
      <c r="KLA378" s="112"/>
      <c r="KLE378" s="112"/>
      <c r="KLI378" s="112"/>
      <c r="KLM378" s="112"/>
      <c r="KLQ378" s="112"/>
      <c r="KLU378" s="112"/>
      <c r="KLY378" s="112"/>
      <c r="KMC378" s="112"/>
      <c r="KMG378" s="112"/>
      <c r="KMK378" s="112"/>
      <c r="KMO378" s="112"/>
      <c r="KMS378" s="112"/>
      <c r="KMW378" s="112"/>
      <c r="KNA378" s="112"/>
      <c r="KNE378" s="112"/>
      <c r="KNI378" s="112"/>
      <c r="KNM378" s="112"/>
      <c r="KNQ378" s="112"/>
      <c r="KNU378" s="112"/>
      <c r="KNY378" s="112"/>
      <c r="KOC378" s="112"/>
      <c r="KOG378" s="112"/>
      <c r="KOK378" s="112"/>
      <c r="KOO378" s="112"/>
      <c r="KOS378" s="112"/>
      <c r="KOW378" s="112"/>
      <c r="KPA378" s="112"/>
      <c r="KPE378" s="112"/>
      <c r="KPI378" s="112"/>
      <c r="KPM378" s="112"/>
      <c r="KPQ378" s="112"/>
      <c r="KPU378" s="112"/>
      <c r="KPY378" s="112"/>
      <c r="KQC378" s="112"/>
      <c r="KQG378" s="112"/>
      <c r="KQK378" s="112"/>
      <c r="KQO378" s="112"/>
      <c r="KQS378" s="112"/>
      <c r="KQW378" s="112"/>
      <c r="KRA378" s="112"/>
      <c r="KRE378" s="112"/>
      <c r="KRI378" s="112"/>
      <c r="KRM378" s="112"/>
      <c r="KRQ378" s="112"/>
      <c r="KRU378" s="112"/>
      <c r="KRY378" s="112"/>
      <c r="KSC378" s="112"/>
      <c r="KSG378" s="112"/>
      <c r="KSK378" s="112"/>
      <c r="KSO378" s="112"/>
      <c r="KSS378" s="112"/>
      <c r="KSW378" s="112"/>
      <c r="KTA378" s="112"/>
      <c r="KTE378" s="112"/>
      <c r="KTI378" s="112"/>
      <c r="KTM378" s="112"/>
      <c r="KTQ378" s="112"/>
      <c r="KTU378" s="112"/>
      <c r="KTY378" s="112"/>
      <c r="KUC378" s="112"/>
      <c r="KUG378" s="112"/>
      <c r="KUK378" s="112"/>
      <c r="KUO378" s="112"/>
      <c r="KUS378" s="112"/>
      <c r="KUW378" s="112"/>
      <c r="KVA378" s="112"/>
      <c r="KVE378" s="112"/>
      <c r="KVI378" s="112"/>
      <c r="KVM378" s="112"/>
      <c r="KVQ378" s="112"/>
      <c r="KVU378" s="112"/>
      <c r="KVY378" s="112"/>
      <c r="KWC378" s="112"/>
      <c r="KWG378" s="112"/>
      <c r="KWK378" s="112"/>
      <c r="KWO378" s="112"/>
      <c r="KWS378" s="112"/>
      <c r="KWW378" s="112"/>
      <c r="KXA378" s="112"/>
      <c r="KXE378" s="112"/>
      <c r="KXI378" s="112"/>
      <c r="KXM378" s="112"/>
      <c r="KXQ378" s="112"/>
      <c r="KXU378" s="112"/>
      <c r="KXY378" s="112"/>
      <c r="KYC378" s="112"/>
      <c r="KYG378" s="112"/>
      <c r="KYK378" s="112"/>
      <c r="KYO378" s="112"/>
      <c r="KYS378" s="112"/>
      <c r="KYW378" s="112"/>
      <c r="KZA378" s="112"/>
      <c r="KZE378" s="112"/>
      <c r="KZI378" s="112"/>
      <c r="KZM378" s="112"/>
      <c r="KZQ378" s="112"/>
      <c r="KZU378" s="112"/>
      <c r="KZY378" s="112"/>
      <c r="LAC378" s="112"/>
      <c r="LAG378" s="112"/>
      <c r="LAK378" s="112"/>
      <c r="LAO378" s="112"/>
      <c r="LAS378" s="112"/>
      <c r="LAW378" s="112"/>
      <c r="LBA378" s="112"/>
      <c r="LBE378" s="112"/>
      <c r="LBI378" s="112"/>
      <c r="LBM378" s="112"/>
      <c r="LBQ378" s="112"/>
      <c r="LBU378" s="112"/>
      <c r="LBY378" s="112"/>
      <c r="LCC378" s="112"/>
      <c r="LCG378" s="112"/>
      <c r="LCK378" s="112"/>
      <c r="LCO378" s="112"/>
      <c r="LCS378" s="112"/>
      <c r="LCW378" s="112"/>
      <c r="LDA378" s="112"/>
      <c r="LDE378" s="112"/>
      <c r="LDI378" s="112"/>
      <c r="LDM378" s="112"/>
      <c r="LDQ378" s="112"/>
      <c r="LDU378" s="112"/>
      <c r="LDY378" s="112"/>
      <c r="LEC378" s="112"/>
      <c r="LEG378" s="112"/>
      <c r="LEK378" s="112"/>
      <c r="LEO378" s="112"/>
      <c r="LES378" s="112"/>
      <c r="LEW378" s="112"/>
      <c r="LFA378" s="112"/>
      <c r="LFE378" s="112"/>
      <c r="LFI378" s="112"/>
      <c r="LFM378" s="112"/>
      <c r="LFQ378" s="112"/>
      <c r="LFU378" s="112"/>
      <c r="LFY378" s="112"/>
      <c r="LGC378" s="112"/>
      <c r="LGG378" s="112"/>
      <c r="LGK378" s="112"/>
      <c r="LGO378" s="112"/>
      <c r="LGS378" s="112"/>
      <c r="LGW378" s="112"/>
      <c r="LHA378" s="112"/>
      <c r="LHE378" s="112"/>
      <c r="LHI378" s="112"/>
      <c r="LHM378" s="112"/>
      <c r="LHQ378" s="112"/>
      <c r="LHU378" s="112"/>
      <c r="LHY378" s="112"/>
      <c r="LIC378" s="112"/>
      <c r="LIG378" s="112"/>
      <c r="LIK378" s="112"/>
      <c r="LIO378" s="112"/>
      <c r="LIS378" s="112"/>
      <c r="LIW378" s="112"/>
      <c r="LJA378" s="112"/>
      <c r="LJE378" s="112"/>
      <c r="LJI378" s="112"/>
      <c r="LJM378" s="112"/>
      <c r="LJQ378" s="112"/>
      <c r="LJU378" s="112"/>
      <c r="LJY378" s="112"/>
      <c r="LKC378" s="112"/>
      <c r="LKG378" s="112"/>
      <c r="LKK378" s="112"/>
      <c r="LKO378" s="112"/>
      <c r="LKS378" s="112"/>
      <c r="LKW378" s="112"/>
      <c r="LLA378" s="112"/>
      <c r="LLE378" s="112"/>
      <c r="LLI378" s="112"/>
      <c r="LLM378" s="112"/>
      <c r="LLQ378" s="112"/>
      <c r="LLU378" s="112"/>
      <c r="LLY378" s="112"/>
      <c r="LMC378" s="112"/>
      <c r="LMG378" s="112"/>
      <c r="LMK378" s="112"/>
      <c r="LMO378" s="112"/>
      <c r="LMS378" s="112"/>
      <c r="LMW378" s="112"/>
      <c r="LNA378" s="112"/>
      <c r="LNE378" s="112"/>
      <c r="LNI378" s="112"/>
      <c r="LNM378" s="112"/>
      <c r="LNQ378" s="112"/>
      <c r="LNU378" s="112"/>
      <c r="LNY378" s="112"/>
      <c r="LOC378" s="112"/>
      <c r="LOG378" s="112"/>
      <c r="LOK378" s="112"/>
      <c r="LOO378" s="112"/>
      <c r="LOS378" s="112"/>
      <c r="LOW378" s="112"/>
      <c r="LPA378" s="112"/>
      <c r="LPE378" s="112"/>
      <c r="LPI378" s="112"/>
      <c r="LPM378" s="112"/>
      <c r="LPQ378" s="112"/>
      <c r="LPU378" s="112"/>
      <c r="LPY378" s="112"/>
      <c r="LQC378" s="112"/>
      <c r="LQG378" s="112"/>
      <c r="LQK378" s="112"/>
      <c r="LQO378" s="112"/>
      <c r="LQS378" s="112"/>
      <c r="LQW378" s="112"/>
      <c r="LRA378" s="112"/>
      <c r="LRE378" s="112"/>
      <c r="LRI378" s="112"/>
      <c r="LRM378" s="112"/>
      <c r="LRQ378" s="112"/>
      <c r="LRU378" s="112"/>
      <c r="LRY378" s="112"/>
      <c r="LSC378" s="112"/>
      <c r="LSG378" s="112"/>
      <c r="LSK378" s="112"/>
      <c r="LSO378" s="112"/>
      <c r="LSS378" s="112"/>
      <c r="LSW378" s="112"/>
      <c r="LTA378" s="112"/>
      <c r="LTE378" s="112"/>
      <c r="LTI378" s="112"/>
      <c r="LTM378" s="112"/>
      <c r="LTQ378" s="112"/>
      <c r="LTU378" s="112"/>
      <c r="LTY378" s="112"/>
      <c r="LUC378" s="112"/>
      <c r="LUG378" s="112"/>
      <c r="LUK378" s="112"/>
      <c r="LUO378" s="112"/>
      <c r="LUS378" s="112"/>
      <c r="LUW378" s="112"/>
      <c r="LVA378" s="112"/>
      <c r="LVE378" s="112"/>
      <c r="LVI378" s="112"/>
      <c r="LVM378" s="112"/>
      <c r="LVQ378" s="112"/>
      <c r="LVU378" s="112"/>
      <c r="LVY378" s="112"/>
      <c r="LWC378" s="112"/>
      <c r="LWG378" s="112"/>
      <c r="LWK378" s="112"/>
      <c r="LWO378" s="112"/>
      <c r="LWS378" s="112"/>
      <c r="LWW378" s="112"/>
      <c r="LXA378" s="112"/>
      <c r="LXE378" s="112"/>
      <c r="LXI378" s="112"/>
      <c r="LXM378" s="112"/>
      <c r="LXQ378" s="112"/>
      <c r="LXU378" s="112"/>
      <c r="LXY378" s="112"/>
      <c r="LYC378" s="112"/>
      <c r="LYG378" s="112"/>
      <c r="LYK378" s="112"/>
      <c r="LYO378" s="112"/>
      <c r="LYS378" s="112"/>
      <c r="LYW378" s="112"/>
      <c r="LZA378" s="112"/>
      <c r="LZE378" s="112"/>
      <c r="LZI378" s="112"/>
      <c r="LZM378" s="112"/>
      <c r="LZQ378" s="112"/>
      <c r="LZU378" s="112"/>
      <c r="LZY378" s="112"/>
      <c r="MAC378" s="112"/>
      <c r="MAG378" s="112"/>
      <c r="MAK378" s="112"/>
      <c r="MAO378" s="112"/>
      <c r="MAS378" s="112"/>
      <c r="MAW378" s="112"/>
      <c r="MBA378" s="112"/>
      <c r="MBE378" s="112"/>
      <c r="MBI378" s="112"/>
      <c r="MBM378" s="112"/>
      <c r="MBQ378" s="112"/>
      <c r="MBU378" s="112"/>
      <c r="MBY378" s="112"/>
      <c r="MCC378" s="112"/>
      <c r="MCG378" s="112"/>
      <c r="MCK378" s="112"/>
      <c r="MCO378" s="112"/>
      <c r="MCS378" s="112"/>
      <c r="MCW378" s="112"/>
      <c r="MDA378" s="112"/>
      <c r="MDE378" s="112"/>
      <c r="MDI378" s="112"/>
      <c r="MDM378" s="112"/>
      <c r="MDQ378" s="112"/>
      <c r="MDU378" s="112"/>
      <c r="MDY378" s="112"/>
      <c r="MEC378" s="112"/>
      <c r="MEG378" s="112"/>
      <c r="MEK378" s="112"/>
      <c r="MEO378" s="112"/>
      <c r="MES378" s="112"/>
      <c r="MEW378" s="112"/>
      <c r="MFA378" s="112"/>
      <c r="MFE378" s="112"/>
      <c r="MFI378" s="112"/>
      <c r="MFM378" s="112"/>
      <c r="MFQ378" s="112"/>
      <c r="MFU378" s="112"/>
      <c r="MFY378" s="112"/>
      <c r="MGC378" s="112"/>
      <c r="MGG378" s="112"/>
      <c r="MGK378" s="112"/>
      <c r="MGO378" s="112"/>
      <c r="MGS378" s="112"/>
      <c r="MGW378" s="112"/>
      <c r="MHA378" s="112"/>
      <c r="MHE378" s="112"/>
      <c r="MHI378" s="112"/>
      <c r="MHM378" s="112"/>
      <c r="MHQ378" s="112"/>
      <c r="MHU378" s="112"/>
      <c r="MHY378" s="112"/>
      <c r="MIC378" s="112"/>
      <c r="MIG378" s="112"/>
      <c r="MIK378" s="112"/>
      <c r="MIO378" s="112"/>
      <c r="MIS378" s="112"/>
      <c r="MIW378" s="112"/>
      <c r="MJA378" s="112"/>
      <c r="MJE378" s="112"/>
      <c r="MJI378" s="112"/>
      <c r="MJM378" s="112"/>
      <c r="MJQ378" s="112"/>
      <c r="MJU378" s="112"/>
      <c r="MJY378" s="112"/>
      <c r="MKC378" s="112"/>
      <c r="MKG378" s="112"/>
      <c r="MKK378" s="112"/>
      <c r="MKO378" s="112"/>
      <c r="MKS378" s="112"/>
      <c r="MKW378" s="112"/>
      <c r="MLA378" s="112"/>
      <c r="MLE378" s="112"/>
      <c r="MLI378" s="112"/>
      <c r="MLM378" s="112"/>
      <c r="MLQ378" s="112"/>
      <c r="MLU378" s="112"/>
      <c r="MLY378" s="112"/>
      <c r="MMC378" s="112"/>
      <c r="MMG378" s="112"/>
      <c r="MMK378" s="112"/>
      <c r="MMO378" s="112"/>
      <c r="MMS378" s="112"/>
      <c r="MMW378" s="112"/>
      <c r="MNA378" s="112"/>
      <c r="MNE378" s="112"/>
      <c r="MNI378" s="112"/>
      <c r="MNM378" s="112"/>
      <c r="MNQ378" s="112"/>
      <c r="MNU378" s="112"/>
      <c r="MNY378" s="112"/>
      <c r="MOC378" s="112"/>
      <c r="MOG378" s="112"/>
      <c r="MOK378" s="112"/>
      <c r="MOO378" s="112"/>
      <c r="MOS378" s="112"/>
      <c r="MOW378" s="112"/>
      <c r="MPA378" s="112"/>
      <c r="MPE378" s="112"/>
      <c r="MPI378" s="112"/>
      <c r="MPM378" s="112"/>
      <c r="MPQ378" s="112"/>
      <c r="MPU378" s="112"/>
      <c r="MPY378" s="112"/>
      <c r="MQC378" s="112"/>
      <c r="MQG378" s="112"/>
      <c r="MQK378" s="112"/>
      <c r="MQO378" s="112"/>
      <c r="MQS378" s="112"/>
      <c r="MQW378" s="112"/>
      <c r="MRA378" s="112"/>
      <c r="MRE378" s="112"/>
      <c r="MRI378" s="112"/>
      <c r="MRM378" s="112"/>
      <c r="MRQ378" s="112"/>
      <c r="MRU378" s="112"/>
      <c r="MRY378" s="112"/>
      <c r="MSC378" s="112"/>
      <c r="MSG378" s="112"/>
      <c r="MSK378" s="112"/>
      <c r="MSO378" s="112"/>
      <c r="MSS378" s="112"/>
      <c r="MSW378" s="112"/>
      <c r="MTA378" s="112"/>
      <c r="MTE378" s="112"/>
      <c r="MTI378" s="112"/>
      <c r="MTM378" s="112"/>
      <c r="MTQ378" s="112"/>
      <c r="MTU378" s="112"/>
      <c r="MTY378" s="112"/>
      <c r="MUC378" s="112"/>
      <c r="MUG378" s="112"/>
      <c r="MUK378" s="112"/>
      <c r="MUO378" s="112"/>
      <c r="MUS378" s="112"/>
      <c r="MUW378" s="112"/>
      <c r="MVA378" s="112"/>
      <c r="MVE378" s="112"/>
      <c r="MVI378" s="112"/>
      <c r="MVM378" s="112"/>
      <c r="MVQ378" s="112"/>
      <c r="MVU378" s="112"/>
      <c r="MVY378" s="112"/>
      <c r="MWC378" s="112"/>
      <c r="MWG378" s="112"/>
      <c r="MWK378" s="112"/>
      <c r="MWO378" s="112"/>
      <c r="MWS378" s="112"/>
      <c r="MWW378" s="112"/>
      <c r="MXA378" s="112"/>
      <c r="MXE378" s="112"/>
      <c r="MXI378" s="112"/>
      <c r="MXM378" s="112"/>
      <c r="MXQ378" s="112"/>
      <c r="MXU378" s="112"/>
      <c r="MXY378" s="112"/>
      <c r="MYC378" s="112"/>
      <c r="MYG378" s="112"/>
      <c r="MYK378" s="112"/>
      <c r="MYO378" s="112"/>
      <c r="MYS378" s="112"/>
      <c r="MYW378" s="112"/>
      <c r="MZA378" s="112"/>
      <c r="MZE378" s="112"/>
      <c r="MZI378" s="112"/>
      <c r="MZM378" s="112"/>
      <c r="MZQ378" s="112"/>
      <c r="MZU378" s="112"/>
      <c r="MZY378" s="112"/>
      <c r="NAC378" s="112"/>
      <c r="NAG378" s="112"/>
      <c r="NAK378" s="112"/>
      <c r="NAO378" s="112"/>
      <c r="NAS378" s="112"/>
      <c r="NAW378" s="112"/>
      <c r="NBA378" s="112"/>
      <c r="NBE378" s="112"/>
      <c r="NBI378" s="112"/>
      <c r="NBM378" s="112"/>
      <c r="NBQ378" s="112"/>
      <c r="NBU378" s="112"/>
      <c r="NBY378" s="112"/>
      <c r="NCC378" s="112"/>
      <c r="NCG378" s="112"/>
      <c r="NCK378" s="112"/>
      <c r="NCO378" s="112"/>
      <c r="NCS378" s="112"/>
      <c r="NCW378" s="112"/>
      <c r="NDA378" s="112"/>
      <c r="NDE378" s="112"/>
      <c r="NDI378" s="112"/>
      <c r="NDM378" s="112"/>
      <c r="NDQ378" s="112"/>
      <c r="NDU378" s="112"/>
      <c r="NDY378" s="112"/>
      <c r="NEC378" s="112"/>
      <c r="NEG378" s="112"/>
      <c r="NEK378" s="112"/>
      <c r="NEO378" s="112"/>
      <c r="NES378" s="112"/>
      <c r="NEW378" s="112"/>
      <c r="NFA378" s="112"/>
      <c r="NFE378" s="112"/>
      <c r="NFI378" s="112"/>
      <c r="NFM378" s="112"/>
      <c r="NFQ378" s="112"/>
      <c r="NFU378" s="112"/>
      <c r="NFY378" s="112"/>
      <c r="NGC378" s="112"/>
      <c r="NGG378" s="112"/>
      <c r="NGK378" s="112"/>
      <c r="NGO378" s="112"/>
      <c r="NGS378" s="112"/>
      <c r="NGW378" s="112"/>
      <c r="NHA378" s="112"/>
      <c r="NHE378" s="112"/>
      <c r="NHI378" s="112"/>
      <c r="NHM378" s="112"/>
      <c r="NHQ378" s="112"/>
      <c r="NHU378" s="112"/>
      <c r="NHY378" s="112"/>
      <c r="NIC378" s="112"/>
      <c r="NIG378" s="112"/>
      <c r="NIK378" s="112"/>
      <c r="NIO378" s="112"/>
      <c r="NIS378" s="112"/>
      <c r="NIW378" s="112"/>
      <c r="NJA378" s="112"/>
      <c r="NJE378" s="112"/>
      <c r="NJI378" s="112"/>
      <c r="NJM378" s="112"/>
      <c r="NJQ378" s="112"/>
      <c r="NJU378" s="112"/>
      <c r="NJY378" s="112"/>
      <c r="NKC378" s="112"/>
      <c r="NKG378" s="112"/>
      <c r="NKK378" s="112"/>
      <c r="NKO378" s="112"/>
      <c r="NKS378" s="112"/>
      <c r="NKW378" s="112"/>
      <c r="NLA378" s="112"/>
      <c r="NLE378" s="112"/>
      <c r="NLI378" s="112"/>
      <c r="NLM378" s="112"/>
      <c r="NLQ378" s="112"/>
      <c r="NLU378" s="112"/>
      <c r="NLY378" s="112"/>
      <c r="NMC378" s="112"/>
      <c r="NMG378" s="112"/>
      <c r="NMK378" s="112"/>
      <c r="NMO378" s="112"/>
      <c r="NMS378" s="112"/>
      <c r="NMW378" s="112"/>
      <c r="NNA378" s="112"/>
      <c r="NNE378" s="112"/>
      <c r="NNI378" s="112"/>
      <c r="NNM378" s="112"/>
      <c r="NNQ378" s="112"/>
      <c r="NNU378" s="112"/>
      <c r="NNY378" s="112"/>
      <c r="NOC378" s="112"/>
      <c r="NOG378" s="112"/>
      <c r="NOK378" s="112"/>
      <c r="NOO378" s="112"/>
      <c r="NOS378" s="112"/>
      <c r="NOW378" s="112"/>
      <c r="NPA378" s="112"/>
      <c r="NPE378" s="112"/>
      <c r="NPI378" s="112"/>
      <c r="NPM378" s="112"/>
      <c r="NPQ378" s="112"/>
      <c r="NPU378" s="112"/>
      <c r="NPY378" s="112"/>
      <c r="NQC378" s="112"/>
      <c r="NQG378" s="112"/>
      <c r="NQK378" s="112"/>
      <c r="NQO378" s="112"/>
      <c r="NQS378" s="112"/>
      <c r="NQW378" s="112"/>
      <c r="NRA378" s="112"/>
      <c r="NRE378" s="112"/>
      <c r="NRI378" s="112"/>
      <c r="NRM378" s="112"/>
      <c r="NRQ378" s="112"/>
      <c r="NRU378" s="112"/>
      <c r="NRY378" s="112"/>
      <c r="NSC378" s="112"/>
      <c r="NSG378" s="112"/>
      <c r="NSK378" s="112"/>
      <c r="NSO378" s="112"/>
      <c r="NSS378" s="112"/>
      <c r="NSW378" s="112"/>
      <c r="NTA378" s="112"/>
      <c r="NTE378" s="112"/>
      <c r="NTI378" s="112"/>
      <c r="NTM378" s="112"/>
      <c r="NTQ378" s="112"/>
      <c r="NTU378" s="112"/>
      <c r="NTY378" s="112"/>
      <c r="NUC378" s="112"/>
      <c r="NUG378" s="112"/>
      <c r="NUK378" s="112"/>
      <c r="NUO378" s="112"/>
      <c r="NUS378" s="112"/>
      <c r="NUW378" s="112"/>
      <c r="NVA378" s="112"/>
      <c r="NVE378" s="112"/>
      <c r="NVI378" s="112"/>
      <c r="NVM378" s="112"/>
      <c r="NVQ378" s="112"/>
      <c r="NVU378" s="112"/>
      <c r="NVY378" s="112"/>
      <c r="NWC378" s="112"/>
      <c r="NWG378" s="112"/>
      <c r="NWK378" s="112"/>
      <c r="NWO378" s="112"/>
      <c r="NWS378" s="112"/>
      <c r="NWW378" s="112"/>
      <c r="NXA378" s="112"/>
      <c r="NXE378" s="112"/>
      <c r="NXI378" s="112"/>
      <c r="NXM378" s="112"/>
      <c r="NXQ378" s="112"/>
      <c r="NXU378" s="112"/>
      <c r="NXY378" s="112"/>
      <c r="NYC378" s="112"/>
      <c r="NYG378" s="112"/>
      <c r="NYK378" s="112"/>
      <c r="NYO378" s="112"/>
      <c r="NYS378" s="112"/>
      <c r="NYW378" s="112"/>
      <c r="NZA378" s="112"/>
      <c r="NZE378" s="112"/>
      <c r="NZI378" s="112"/>
      <c r="NZM378" s="112"/>
      <c r="NZQ378" s="112"/>
      <c r="NZU378" s="112"/>
      <c r="NZY378" s="112"/>
      <c r="OAC378" s="112"/>
      <c r="OAG378" s="112"/>
      <c r="OAK378" s="112"/>
      <c r="OAO378" s="112"/>
      <c r="OAS378" s="112"/>
      <c r="OAW378" s="112"/>
      <c r="OBA378" s="112"/>
      <c r="OBE378" s="112"/>
      <c r="OBI378" s="112"/>
      <c r="OBM378" s="112"/>
      <c r="OBQ378" s="112"/>
      <c r="OBU378" s="112"/>
      <c r="OBY378" s="112"/>
      <c r="OCC378" s="112"/>
      <c r="OCG378" s="112"/>
      <c r="OCK378" s="112"/>
      <c r="OCO378" s="112"/>
      <c r="OCS378" s="112"/>
      <c r="OCW378" s="112"/>
      <c r="ODA378" s="112"/>
      <c r="ODE378" s="112"/>
      <c r="ODI378" s="112"/>
      <c r="ODM378" s="112"/>
      <c r="ODQ378" s="112"/>
      <c r="ODU378" s="112"/>
      <c r="ODY378" s="112"/>
      <c r="OEC378" s="112"/>
      <c r="OEG378" s="112"/>
      <c r="OEK378" s="112"/>
      <c r="OEO378" s="112"/>
      <c r="OES378" s="112"/>
      <c r="OEW378" s="112"/>
      <c r="OFA378" s="112"/>
      <c r="OFE378" s="112"/>
      <c r="OFI378" s="112"/>
      <c r="OFM378" s="112"/>
      <c r="OFQ378" s="112"/>
      <c r="OFU378" s="112"/>
      <c r="OFY378" s="112"/>
      <c r="OGC378" s="112"/>
      <c r="OGG378" s="112"/>
      <c r="OGK378" s="112"/>
      <c r="OGO378" s="112"/>
      <c r="OGS378" s="112"/>
      <c r="OGW378" s="112"/>
      <c r="OHA378" s="112"/>
      <c r="OHE378" s="112"/>
      <c r="OHI378" s="112"/>
      <c r="OHM378" s="112"/>
      <c r="OHQ378" s="112"/>
      <c r="OHU378" s="112"/>
      <c r="OHY378" s="112"/>
      <c r="OIC378" s="112"/>
      <c r="OIG378" s="112"/>
      <c r="OIK378" s="112"/>
      <c r="OIO378" s="112"/>
      <c r="OIS378" s="112"/>
      <c r="OIW378" s="112"/>
      <c r="OJA378" s="112"/>
      <c r="OJE378" s="112"/>
      <c r="OJI378" s="112"/>
      <c r="OJM378" s="112"/>
      <c r="OJQ378" s="112"/>
      <c r="OJU378" s="112"/>
      <c r="OJY378" s="112"/>
      <c r="OKC378" s="112"/>
      <c r="OKG378" s="112"/>
      <c r="OKK378" s="112"/>
      <c r="OKO378" s="112"/>
      <c r="OKS378" s="112"/>
      <c r="OKW378" s="112"/>
      <c r="OLA378" s="112"/>
      <c r="OLE378" s="112"/>
      <c r="OLI378" s="112"/>
      <c r="OLM378" s="112"/>
      <c r="OLQ378" s="112"/>
      <c r="OLU378" s="112"/>
      <c r="OLY378" s="112"/>
      <c r="OMC378" s="112"/>
      <c r="OMG378" s="112"/>
      <c r="OMK378" s="112"/>
      <c r="OMO378" s="112"/>
      <c r="OMS378" s="112"/>
      <c r="OMW378" s="112"/>
      <c r="ONA378" s="112"/>
      <c r="ONE378" s="112"/>
      <c r="ONI378" s="112"/>
      <c r="ONM378" s="112"/>
      <c r="ONQ378" s="112"/>
      <c r="ONU378" s="112"/>
      <c r="ONY378" s="112"/>
      <c r="OOC378" s="112"/>
      <c r="OOG378" s="112"/>
      <c r="OOK378" s="112"/>
      <c r="OOO378" s="112"/>
      <c r="OOS378" s="112"/>
      <c r="OOW378" s="112"/>
      <c r="OPA378" s="112"/>
      <c r="OPE378" s="112"/>
      <c r="OPI378" s="112"/>
      <c r="OPM378" s="112"/>
      <c r="OPQ378" s="112"/>
      <c r="OPU378" s="112"/>
      <c r="OPY378" s="112"/>
      <c r="OQC378" s="112"/>
      <c r="OQG378" s="112"/>
      <c r="OQK378" s="112"/>
      <c r="OQO378" s="112"/>
      <c r="OQS378" s="112"/>
      <c r="OQW378" s="112"/>
      <c r="ORA378" s="112"/>
      <c r="ORE378" s="112"/>
      <c r="ORI378" s="112"/>
      <c r="ORM378" s="112"/>
      <c r="ORQ378" s="112"/>
      <c r="ORU378" s="112"/>
      <c r="ORY378" s="112"/>
      <c r="OSC378" s="112"/>
      <c r="OSG378" s="112"/>
      <c r="OSK378" s="112"/>
      <c r="OSO378" s="112"/>
      <c r="OSS378" s="112"/>
      <c r="OSW378" s="112"/>
      <c r="OTA378" s="112"/>
      <c r="OTE378" s="112"/>
      <c r="OTI378" s="112"/>
      <c r="OTM378" s="112"/>
      <c r="OTQ378" s="112"/>
      <c r="OTU378" s="112"/>
      <c r="OTY378" s="112"/>
      <c r="OUC378" s="112"/>
      <c r="OUG378" s="112"/>
      <c r="OUK378" s="112"/>
      <c r="OUO378" s="112"/>
      <c r="OUS378" s="112"/>
      <c r="OUW378" s="112"/>
      <c r="OVA378" s="112"/>
      <c r="OVE378" s="112"/>
      <c r="OVI378" s="112"/>
      <c r="OVM378" s="112"/>
      <c r="OVQ378" s="112"/>
      <c r="OVU378" s="112"/>
      <c r="OVY378" s="112"/>
      <c r="OWC378" s="112"/>
      <c r="OWG378" s="112"/>
      <c r="OWK378" s="112"/>
      <c r="OWO378" s="112"/>
      <c r="OWS378" s="112"/>
      <c r="OWW378" s="112"/>
      <c r="OXA378" s="112"/>
      <c r="OXE378" s="112"/>
      <c r="OXI378" s="112"/>
      <c r="OXM378" s="112"/>
      <c r="OXQ378" s="112"/>
      <c r="OXU378" s="112"/>
      <c r="OXY378" s="112"/>
      <c r="OYC378" s="112"/>
      <c r="OYG378" s="112"/>
      <c r="OYK378" s="112"/>
      <c r="OYO378" s="112"/>
      <c r="OYS378" s="112"/>
      <c r="OYW378" s="112"/>
      <c r="OZA378" s="112"/>
      <c r="OZE378" s="112"/>
      <c r="OZI378" s="112"/>
      <c r="OZM378" s="112"/>
      <c r="OZQ378" s="112"/>
      <c r="OZU378" s="112"/>
      <c r="OZY378" s="112"/>
      <c r="PAC378" s="112"/>
      <c r="PAG378" s="112"/>
      <c r="PAK378" s="112"/>
      <c r="PAO378" s="112"/>
      <c r="PAS378" s="112"/>
      <c r="PAW378" s="112"/>
      <c r="PBA378" s="112"/>
      <c r="PBE378" s="112"/>
      <c r="PBI378" s="112"/>
      <c r="PBM378" s="112"/>
      <c r="PBQ378" s="112"/>
      <c r="PBU378" s="112"/>
      <c r="PBY378" s="112"/>
      <c r="PCC378" s="112"/>
      <c r="PCG378" s="112"/>
      <c r="PCK378" s="112"/>
      <c r="PCO378" s="112"/>
      <c r="PCS378" s="112"/>
      <c r="PCW378" s="112"/>
      <c r="PDA378" s="112"/>
      <c r="PDE378" s="112"/>
      <c r="PDI378" s="112"/>
      <c r="PDM378" s="112"/>
      <c r="PDQ378" s="112"/>
      <c r="PDU378" s="112"/>
      <c r="PDY378" s="112"/>
      <c r="PEC378" s="112"/>
      <c r="PEG378" s="112"/>
      <c r="PEK378" s="112"/>
      <c r="PEO378" s="112"/>
      <c r="PES378" s="112"/>
      <c r="PEW378" s="112"/>
      <c r="PFA378" s="112"/>
      <c r="PFE378" s="112"/>
      <c r="PFI378" s="112"/>
      <c r="PFM378" s="112"/>
      <c r="PFQ378" s="112"/>
      <c r="PFU378" s="112"/>
      <c r="PFY378" s="112"/>
      <c r="PGC378" s="112"/>
      <c r="PGG378" s="112"/>
      <c r="PGK378" s="112"/>
      <c r="PGO378" s="112"/>
      <c r="PGS378" s="112"/>
      <c r="PGW378" s="112"/>
      <c r="PHA378" s="112"/>
      <c r="PHE378" s="112"/>
      <c r="PHI378" s="112"/>
      <c r="PHM378" s="112"/>
      <c r="PHQ378" s="112"/>
      <c r="PHU378" s="112"/>
      <c r="PHY378" s="112"/>
      <c r="PIC378" s="112"/>
      <c r="PIG378" s="112"/>
      <c r="PIK378" s="112"/>
      <c r="PIO378" s="112"/>
      <c r="PIS378" s="112"/>
      <c r="PIW378" s="112"/>
      <c r="PJA378" s="112"/>
      <c r="PJE378" s="112"/>
      <c r="PJI378" s="112"/>
      <c r="PJM378" s="112"/>
      <c r="PJQ378" s="112"/>
      <c r="PJU378" s="112"/>
      <c r="PJY378" s="112"/>
      <c r="PKC378" s="112"/>
      <c r="PKG378" s="112"/>
      <c r="PKK378" s="112"/>
      <c r="PKO378" s="112"/>
      <c r="PKS378" s="112"/>
      <c r="PKW378" s="112"/>
      <c r="PLA378" s="112"/>
      <c r="PLE378" s="112"/>
      <c r="PLI378" s="112"/>
      <c r="PLM378" s="112"/>
      <c r="PLQ378" s="112"/>
      <c r="PLU378" s="112"/>
      <c r="PLY378" s="112"/>
      <c r="PMC378" s="112"/>
      <c r="PMG378" s="112"/>
      <c r="PMK378" s="112"/>
      <c r="PMO378" s="112"/>
      <c r="PMS378" s="112"/>
      <c r="PMW378" s="112"/>
      <c r="PNA378" s="112"/>
      <c r="PNE378" s="112"/>
      <c r="PNI378" s="112"/>
      <c r="PNM378" s="112"/>
      <c r="PNQ378" s="112"/>
      <c r="PNU378" s="112"/>
      <c r="PNY378" s="112"/>
      <c r="POC378" s="112"/>
      <c r="POG378" s="112"/>
      <c r="POK378" s="112"/>
      <c r="POO378" s="112"/>
      <c r="POS378" s="112"/>
      <c r="POW378" s="112"/>
      <c r="PPA378" s="112"/>
      <c r="PPE378" s="112"/>
      <c r="PPI378" s="112"/>
      <c r="PPM378" s="112"/>
      <c r="PPQ378" s="112"/>
      <c r="PPU378" s="112"/>
      <c r="PPY378" s="112"/>
      <c r="PQC378" s="112"/>
      <c r="PQG378" s="112"/>
      <c r="PQK378" s="112"/>
      <c r="PQO378" s="112"/>
      <c r="PQS378" s="112"/>
      <c r="PQW378" s="112"/>
      <c r="PRA378" s="112"/>
      <c r="PRE378" s="112"/>
      <c r="PRI378" s="112"/>
      <c r="PRM378" s="112"/>
      <c r="PRQ378" s="112"/>
      <c r="PRU378" s="112"/>
      <c r="PRY378" s="112"/>
      <c r="PSC378" s="112"/>
      <c r="PSG378" s="112"/>
      <c r="PSK378" s="112"/>
      <c r="PSO378" s="112"/>
      <c r="PSS378" s="112"/>
      <c r="PSW378" s="112"/>
      <c r="PTA378" s="112"/>
      <c r="PTE378" s="112"/>
      <c r="PTI378" s="112"/>
      <c r="PTM378" s="112"/>
      <c r="PTQ378" s="112"/>
      <c r="PTU378" s="112"/>
      <c r="PTY378" s="112"/>
      <c r="PUC378" s="112"/>
      <c r="PUG378" s="112"/>
      <c r="PUK378" s="112"/>
      <c r="PUO378" s="112"/>
      <c r="PUS378" s="112"/>
      <c r="PUW378" s="112"/>
      <c r="PVA378" s="112"/>
      <c r="PVE378" s="112"/>
      <c r="PVI378" s="112"/>
      <c r="PVM378" s="112"/>
      <c r="PVQ378" s="112"/>
      <c r="PVU378" s="112"/>
      <c r="PVY378" s="112"/>
      <c r="PWC378" s="112"/>
      <c r="PWG378" s="112"/>
      <c r="PWK378" s="112"/>
      <c r="PWO378" s="112"/>
      <c r="PWS378" s="112"/>
      <c r="PWW378" s="112"/>
      <c r="PXA378" s="112"/>
      <c r="PXE378" s="112"/>
      <c r="PXI378" s="112"/>
      <c r="PXM378" s="112"/>
      <c r="PXQ378" s="112"/>
      <c r="PXU378" s="112"/>
      <c r="PXY378" s="112"/>
      <c r="PYC378" s="112"/>
      <c r="PYG378" s="112"/>
      <c r="PYK378" s="112"/>
      <c r="PYO378" s="112"/>
      <c r="PYS378" s="112"/>
      <c r="PYW378" s="112"/>
      <c r="PZA378" s="112"/>
      <c r="PZE378" s="112"/>
      <c r="PZI378" s="112"/>
      <c r="PZM378" s="112"/>
      <c r="PZQ378" s="112"/>
      <c r="PZU378" s="112"/>
      <c r="PZY378" s="112"/>
      <c r="QAC378" s="112"/>
      <c r="QAG378" s="112"/>
      <c r="QAK378" s="112"/>
      <c r="QAO378" s="112"/>
      <c r="QAS378" s="112"/>
      <c r="QAW378" s="112"/>
      <c r="QBA378" s="112"/>
      <c r="QBE378" s="112"/>
      <c r="QBI378" s="112"/>
      <c r="QBM378" s="112"/>
      <c r="QBQ378" s="112"/>
      <c r="QBU378" s="112"/>
      <c r="QBY378" s="112"/>
      <c r="QCC378" s="112"/>
      <c r="QCG378" s="112"/>
      <c r="QCK378" s="112"/>
      <c r="QCO378" s="112"/>
      <c r="QCS378" s="112"/>
      <c r="QCW378" s="112"/>
      <c r="QDA378" s="112"/>
      <c r="QDE378" s="112"/>
      <c r="QDI378" s="112"/>
      <c r="QDM378" s="112"/>
      <c r="QDQ378" s="112"/>
      <c r="QDU378" s="112"/>
      <c r="QDY378" s="112"/>
      <c r="QEC378" s="112"/>
      <c r="QEG378" s="112"/>
      <c r="QEK378" s="112"/>
      <c r="QEO378" s="112"/>
      <c r="QES378" s="112"/>
      <c r="QEW378" s="112"/>
      <c r="QFA378" s="112"/>
      <c r="QFE378" s="112"/>
      <c r="QFI378" s="112"/>
      <c r="QFM378" s="112"/>
      <c r="QFQ378" s="112"/>
      <c r="QFU378" s="112"/>
      <c r="QFY378" s="112"/>
      <c r="QGC378" s="112"/>
      <c r="QGG378" s="112"/>
      <c r="QGK378" s="112"/>
      <c r="QGO378" s="112"/>
      <c r="QGS378" s="112"/>
      <c r="QGW378" s="112"/>
      <c r="QHA378" s="112"/>
      <c r="QHE378" s="112"/>
      <c r="QHI378" s="112"/>
      <c r="QHM378" s="112"/>
      <c r="QHQ378" s="112"/>
      <c r="QHU378" s="112"/>
      <c r="QHY378" s="112"/>
      <c r="QIC378" s="112"/>
      <c r="QIG378" s="112"/>
      <c r="QIK378" s="112"/>
      <c r="QIO378" s="112"/>
      <c r="QIS378" s="112"/>
      <c r="QIW378" s="112"/>
      <c r="QJA378" s="112"/>
      <c r="QJE378" s="112"/>
      <c r="QJI378" s="112"/>
      <c r="QJM378" s="112"/>
      <c r="QJQ378" s="112"/>
      <c r="QJU378" s="112"/>
      <c r="QJY378" s="112"/>
      <c r="QKC378" s="112"/>
      <c r="QKG378" s="112"/>
      <c r="QKK378" s="112"/>
      <c r="QKO378" s="112"/>
      <c r="QKS378" s="112"/>
      <c r="QKW378" s="112"/>
      <c r="QLA378" s="112"/>
      <c r="QLE378" s="112"/>
      <c r="QLI378" s="112"/>
      <c r="QLM378" s="112"/>
      <c r="QLQ378" s="112"/>
      <c r="QLU378" s="112"/>
      <c r="QLY378" s="112"/>
      <c r="QMC378" s="112"/>
      <c r="QMG378" s="112"/>
      <c r="QMK378" s="112"/>
      <c r="QMO378" s="112"/>
      <c r="QMS378" s="112"/>
      <c r="QMW378" s="112"/>
      <c r="QNA378" s="112"/>
      <c r="QNE378" s="112"/>
      <c r="QNI378" s="112"/>
      <c r="QNM378" s="112"/>
      <c r="QNQ378" s="112"/>
      <c r="QNU378" s="112"/>
      <c r="QNY378" s="112"/>
      <c r="QOC378" s="112"/>
      <c r="QOG378" s="112"/>
      <c r="QOK378" s="112"/>
      <c r="QOO378" s="112"/>
      <c r="QOS378" s="112"/>
      <c r="QOW378" s="112"/>
      <c r="QPA378" s="112"/>
      <c r="QPE378" s="112"/>
      <c r="QPI378" s="112"/>
      <c r="QPM378" s="112"/>
      <c r="QPQ378" s="112"/>
      <c r="QPU378" s="112"/>
      <c r="QPY378" s="112"/>
      <c r="QQC378" s="112"/>
      <c r="QQG378" s="112"/>
      <c r="QQK378" s="112"/>
      <c r="QQO378" s="112"/>
      <c r="QQS378" s="112"/>
      <c r="QQW378" s="112"/>
      <c r="QRA378" s="112"/>
      <c r="QRE378" s="112"/>
      <c r="QRI378" s="112"/>
      <c r="QRM378" s="112"/>
      <c r="QRQ378" s="112"/>
      <c r="QRU378" s="112"/>
      <c r="QRY378" s="112"/>
      <c r="QSC378" s="112"/>
      <c r="QSG378" s="112"/>
      <c r="QSK378" s="112"/>
      <c r="QSO378" s="112"/>
      <c r="QSS378" s="112"/>
      <c r="QSW378" s="112"/>
      <c r="QTA378" s="112"/>
      <c r="QTE378" s="112"/>
      <c r="QTI378" s="112"/>
      <c r="QTM378" s="112"/>
      <c r="QTQ378" s="112"/>
      <c r="QTU378" s="112"/>
      <c r="QTY378" s="112"/>
      <c r="QUC378" s="112"/>
      <c r="QUG378" s="112"/>
      <c r="QUK378" s="112"/>
      <c r="QUO378" s="112"/>
      <c r="QUS378" s="112"/>
      <c r="QUW378" s="112"/>
      <c r="QVA378" s="112"/>
      <c r="QVE378" s="112"/>
      <c r="QVI378" s="112"/>
      <c r="QVM378" s="112"/>
      <c r="QVQ378" s="112"/>
      <c r="QVU378" s="112"/>
      <c r="QVY378" s="112"/>
      <c r="QWC378" s="112"/>
      <c r="QWG378" s="112"/>
      <c r="QWK378" s="112"/>
      <c r="QWO378" s="112"/>
      <c r="QWS378" s="112"/>
      <c r="QWW378" s="112"/>
      <c r="QXA378" s="112"/>
      <c r="QXE378" s="112"/>
      <c r="QXI378" s="112"/>
      <c r="QXM378" s="112"/>
      <c r="QXQ378" s="112"/>
      <c r="QXU378" s="112"/>
      <c r="QXY378" s="112"/>
      <c r="QYC378" s="112"/>
      <c r="QYG378" s="112"/>
      <c r="QYK378" s="112"/>
      <c r="QYO378" s="112"/>
      <c r="QYS378" s="112"/>
      <c r="QYW378" s="112"/>
      <c r="QZA378" s="112"/>
      <c r="QZE378" s="112"/>
      <c r="QZI378" s="112"/>
      <c r="QZM378" s="112"/>
      <c r="QZQ378" s="112"/>
      <c r="QZU378" s="112"/>
      <c r="QZY378" s="112"/>
      <c r="RAC378" s="112"/>
      <c r="RAG378" s="112"/>
      <c r="RAK378" s="112"/>
      <c r="RAO378" s="112"/>
      <c r="RAS378" s="112"/>
      <c r="RAW378" s="112"/>
      <c r="RBA378" s="112"/>
      <c r="RBE378" s="112"/>
      <c r="RBI378" s="112"/>
      <c r="RBM378" s="112"/>
      <c r="RBQ378" s="112"/>
      <c r="RBU378" s="112"/>
      <c r="RBY378" s="112"/>
      <c r="RCC378" s="112"/>
      <c r="RCG378" s="112"/>
      <c r="RCK378" s="112"/>
      <c r="RCO378" s="112"/>
      <c r="RCS378" s="112"/>
      <c r="RCW378" s="112"/>
      <c r="RDA378" s="112"/>
      <c r="RDE378" s="112"/>
      <c r="RDI378" s="112"/>
      <c r="RDM378" s="112"/>
      <c r="RDQ378" s="112"/>
      <c r="RDU378" s="112"/>
      <c r="RDY378" s="112"/>
      <c r="REC378" s="112"/>
      <c r="REG378" s="112"/>
      <c r="REK378" s="112"/>
      <c r="REO378" s="112"/>
      <c r="RES378" s="112"/>
      <c r="REW378" s="112"/>
      <c r="RFA378" s="112"/>
      <c r="RFE378" s="112"/>
      <c r="RFI378" s="112"/>
      <c r="RFM378" s="112"/>
      <c r="RFQ378" s="112"/>
      <c r="RFU378" s="112"/>
      <c r="RFY378" s="112"/>
      <c r="RGC378" s="112"/>
      <c r="RGG378" s="112"/>
      <c r="RGK378" s="112"/>
      <c r="RGO378" s="112"/>
      <c r="RGS378" s="112"/>
      <c r="RGW378" s="112"/>
      <c r="RHA378" s="112"/>
      <c r="RHE378" s="112"/>
      <c r="RHI378" s="112"/>
      <c r="RHM378" s="112"/>
      <c r="RHQ378" s="112"/>
      <c r="RHU378" s="112"/>
      <c r="RHY378" s="112"/>
      <c r="RIC378" s="112"/>
      <c r="RIG378" s="112"/>
      <c r="RIK378" s="112"/>
      <c r="RIO378" s="112"/>
      <c r="RIS378" s="112"/>
      <c r="RIW378" s="112"/>
      <c r="RJA378" s="112"/>
      <c r="RJE378" s="112"/>
      <c r="RJI378" s="112"/>
      <c r="RJM378" s="112"/>
      <c r="RJQ378" s="112"/>
      <c r="RJU378" s="112"/>
      <c r="RJY378" s="112"/>
      <c r="RKC378" s="112"/>
      <c r="RKG378" s="112"/>
      <c r="RKK378" s="112"/>
      <c r="RKO378" s="112"/>
      <c r="RKS378" s="112"/>
      <c r="RKW378" s="112"/>
      <c r="RLA378" s="112"/>
      <c r="RLE378" s="112"/>
      <c r="RLI378" s="112"/>
      <c r="RLM378" s="112"/>
      <c r="RLQ378" s="112"/>
      <c r="RLU378" s="112"/>
      <c r="RLY378" s="112"/>
      <c r="RMC378" s="112"/>
      <c r="RMG378" s="112"/>
      <c r="RMK378" s="112"/>
      <c r="RMO378" s="112"/>
      <c r="RMS378" s="112"/>
      <c r="RMW378" s="112"/>
      <c r="RNA378" s="112"/>
      <c r="RNE378" s="112"/>
      <c r="RNI378" s="112"/>
      <c r="RNM378" s="112"/>
      <c r="RNQ378" s="112"/>
      <c r="RNU378" s="112"/>
      <c r="RNY378" s="112"/>
      <c r="ROC378" s="112"/>
      <c r="ROG378" s="112"/>
      <c r="ROK378" s="112"/>
      <c r="ROO378" s="112"/>
      <c r="ROS378" s="112"/>
      <c r="ROW378" s="112"/>
      <c r="RPA378" s="112"/>
      <c r="RPE378" s="112"/>
      <c r="RPI378" s="112"/>
      <c r="RPM378" s="112"/>
      <c r="RPQ378" s="112"/>
      <c r="RPU378" s="112"/>
      <c r="RPY378" s="112"/>
      <c r="RQC378" s="112"/>
      <c r="RQG378" s="112"/>
      <c r="RQK378" s="112"/>
      <c r="RQO378" s="112"/>
      <c r="RQS378" s="112"/>
      <c r="RQW378" s="112"/>
      <c r="RRA378" s="112"/>
      <c r="RRE378" s="112"/>
      <c r="RRI378" s="112"/>
      <c r="RRM378" s="112"/>
      <c r="RRQ378" s="112"/>
      <c r="RRU378" s="112"/>
      <c r="RRY378" s="112"/>
      <c r="RSC378" s="112"/>
      <c r="RSG378" s="112"/>
      <c r="RSK378" s="112"/>
      <c r="RSO378" s="112"/>
      <c r="RSS378" s="112"/>
      <c r="RSW378" s="112"/>
      <c r="RTA378" s="112"/>
      <c r="RTE378" s="112"/>
      <c r="RTI378" s="112"/>
      <c r="RTM378" s="112"/>
      <c r="RTQ378" s="112"/>
      <c r="RTU378" s="112"/>
      <c r="RTY378" s="112"/>
      <c r="RUC378" s="112"/>
      <c r="RUG378" s="112"/>
      <c r="RUK378" s="112"/>
      <c r="RUO378" s="112"/>
      <c r="RUS378" s="112"/>
      <c r="RUW378" s="112"/>
      <c r="RVA378" s="112"/>
      <c r="RVE378" s="112"/>
      <c r="RVI378" s="112"/>
      <c r="RVM378" s="112"/>
      <c r="RVQ378" s="112"/>
      <c r="RVU378" s="112"/>
      <c r="RVY378" s="112"/>
      <c r="RWC378" s="112"/>
      <c r="RWG378" s="112"/>
      <c r="RWK378" s="112"/>
      <c r="RWO378" s="112"/>
      <c r="RWS378" s="112"/>
      <c r="RWW378" s="112"/>
      <c r="RXA378" s="112"/>
      <c r="RXE378" s="112"/>
      <c r="RXI378" s="112"/>
      <c r="RXM378" s="112"/>
      <c r="RXQ378" s="112"/>
      <c r="RXU378" s="112"/>
      <c r="RXY378" s="112"/>
      <c r="RYC378" s="112"/>
      <c r="RYG378" s="112"/>
      <c r="RYK378" s="112"/>
      <c r="RYO378" s="112"/>
      <c r="RYS378" s="112"/>
      <c r="RYW378" s="112"/>
      <c r="RZA378" s="112"/>
      <c r="RZE378" s="112"/>
      <c r="RZI378" s="112"/>
      <c r="RZM378" s="112"/>
      <c r="RZQ378" s="112"/>
      <c r="RZU378" s="112"/>
      <c r="RZY378" s="112"/>
      <c r="SAC378" s="112"/>
      <c r="SAG378" s="112"/>
      <c r="SAK378" s="112"/>
      <c r="SAO378" s="112"/>
      <c r="SAS378" s="112"/>
      <c r="SAW378" s="112"/>
      <c r="SBA378" s="112"/>
      <c r="SBE378" s="112"/>
      <c r="SBI378" s="112"/>
      <c r="SBM378" s="112"/>
      <c r="SBQ378" s="112"/>
      <c r="SBU378" s="112"/>
      <c r="SBY378" s="112"/>
      <c r="SCC378" s="112"/>
      <c r="SCG378" s="112"/>
      <c r="SCK378" s="112"/>
      <c r="SCO378" s="112"/>
      <c r="SCS378" s="112"/>
      <c r="SCW378" s="112"/>
      <c r="SDA378" s="112"/>
      <c r="SDE378" s="112"/>
      <c r="SDI378" s="112"/>
      <c r="SDM378" s="112"/>
      <c r="SDQ378" s="112"/>
      <c r="SDU378" s="112"/>
      <c r="SDY378" s="112"/>
      <c r="SEC378" s="112"/>
      <c r="SEG378" s="112"/>
      <c r="SEK378" s="112"/>
      <c r="SEO378" s="112"/>
      <c r="SES378" s="112"/>
      <c r="SEW378" s="112"/>
      <c r="SFA378" s="112"/>
      <c r="SFE378" s="112"/>
      <c r="SFI378" s="112"/>
      <c r="SFM378" s="112"/>
      <c r="SFQ378" s="112"/>
      <c r="SFU378" s="112"/>
      <c r="SFY378" s="112"/>
      <c r="SGC378" s="112"/>
      <c r="SGG378" s="112"/>
      <c r="SGK378" s="112"/>
      <c r="SGO378" s="112"/>
      <c r="SGS378" s="112"/>
      <c r="SGW378" s="112"/>
      <c r="SHA378" s="112"/>
      <c r="SHE378" s="112"/>
      <c r="SHI378" s="112"/>
      <c r="SHM378" s="112"/>
      <c r="SHQ378" s="112"/>
      <c r="SHU378" s="112"/>
      <c r="SHY378" s="112"/>
      <c r="SIC378" s="112"/>
      <c r="SIG378" s="112"/>
      <c r="SIK378" s="112"/>
      <c r="SIO378" s="112"/>
      <c r="SIS378" s="112"/>
      <c r="SIW378" s="112"/>
      <c r="SJA378" s="112"/>
      <c r="SJE378" s="112"/>
      <c r="SJI378" s="112"/>
      <c r="SJM378" s="112"/>
      <c r="SJQ378" s="112"/>
      <c r="SJU378" s="112"/>
      <c r="SJY378" s="112"/>
      <c r="SKC378" s="112"/>
      <c r="SKG378" s="112"/>
      <c r="SKK378" s="112"/>
      <c r="SKO378" s="112"/>
      <c r="SKS378" s="112"/>
      <c r="SKW378" s="112"/>
      <c r="SLA378" s="112"/>
      <c r="SLE378" s="112"/>
      <c r="SLI378" s="112"/>
      <c r="SLM378" s="112"/>
      <c r="SLQ378" s="112"/>
      <c r="SLU378" s="112"/>
      <c r="SLY378" s="112"/>
      <c r="SMC378" s="112"/>
      <c r="SMG378" s="112"/>
      <c r="SMK378" s="112"/>
      <c r="SMO378" s="112"/>
      <c r="SMS378" s="112"/>
      <c r="SMW378" s="112"/>
      <c r="SNA378" s="112"/>
      <c r="SNE378" s="112"/>
      <c r="SNI378" s="112"/>
      <c r="SNM378" s="112"/>
      <c r="SNQ378" s="112"/>
      <c r="SNU378" s="112"/>
      <c r="SNY378" s="112"/>
      <c r="SOC378" s="112"/>
      <c r="SOG378" s="112"/>
      <c r="SOK378" s="112"/>
      <c r="SOO378" s="112"/>
      <c r="SOS378" s="112"/>
      <c r="SOW378" s="112"/>
      <c r="SPA378" s="112"/>
      <c r="SPE378" s="112"/>
      <c r="SPI378" s="112"/>
      <c r="SPM378" s="112"/>
      <c r="SPQ378" s="112"/>
      <c r="SPU378" s="112"/>
      <c r="SPY378" s="112"/>
      <c r="SQC378" s="112"/>
      <c r="SQG378" s="112"/>
      <c r="SQK378" s="112"/>
      <c r="SQO378" s="112"/>
      <c r="SQS378" s="112"/>
      <c r="SQW378" s="112"/>
      <c r="SRA378" s="112"/>
      <c r="SRE378" s="112"/>
      <c r="SRI378" s="112"/>
      <c r="SRM378" s="112"/>
      <c r="SRQ378" s="112"/>
      <c r="SRU378" s="112"/>
      <c r="SRY378" s="112"/>
      <c r="SSC378" s="112"/>
      <c r="SSG378" s="112"/>
      <c r="SSK378" s="112"/>
      <c r="SSO378" s="112"/>
      <c r="SSS378" s="112"/>
      <c r="SSW378" s="112"/>
      <c r="STA378" s="112"/>
      <c r="STE378" s="112"/>
      <c r="STI378" s="112"/>
      <c r="STM378" s="112"/>
      <c r="STQ378" s="112"/>
      <c r="STU378" s="112"/>
      <c r="STY378" s="112"/>
      <c r="SUC378" s="112"/>
      <c r="SUG378" s="112"/>
      <c r="SUK378" s="112"/>
      <c r="SUO378" s="112"/>
      <c r="SUS378" s="112"/>
      <c r="SUW378" s="112"/>
      <c r="SVA378" s="112"/>
      <c r="SVE378" s="112"/>
      <c r="SVI378" s="112"/>
      <c r="SVM378" s="112"/>
      <c r="SVQ378" s="112"/>
      <c r="SVU378" s="112"/>
      <c r="SVY378" s="112"/>
      <c r="SWC378" s="112"/>
      <c r="SWG378" s="112"/>
      <c r="SWK378" s="112"/>
      <c r="SWO378" s="112"/>
      <c r="SWS378" s="112"/>
      <c r="SWW378" s="112"/>
      <c r="SXA378" s="112"/>
      <c r="SXE378" s="112"/>
      <c r="SXI378" s="112"/>
      <c r="SXM378" s="112"/>
      <c r="SXQ378" s="112"/>
      <c r="SXU378" s="112"/>
      <c r="SXY378" s="112"/>
      <c r="SYC378" s="112"/>
      <c r="SYG378" s="112"/>
      <c r="SYK378" s="112"/>
      <c r="SYO378" s="112"/>
      <c r="SYS378" s="112"/>
      <c r="SYW378" s="112"/>
      <c r="SZA378" s="112"/>
      <c r="SZE378" s="112"/>
      <c r="SZI378" s="112"/>
      <c r="SZM378" s="112"/>
      <c r="SZQ378" s="112"/>
      <c r="SZU378" s="112"/>
      <c r="SZY378" s="112"/>
      <c r="TAC378" s="112"/>
      <c r="TAG378" s="112"/>
      <c r="TAK378" s="112"/>
      <c r="TAO378" s="112"/>
      <c r="TAS378" s="112"/>
      <c r="TAW378" s="112"/>
      <c r="TBA378" s="112"/>
      <c r="TBE378" s="112"/>
      <c r="TBI378" s="112"/>
      <c r="TBM378" s="112"/>
      <c r="TBQ378" s="112"/>
      <c r="TBU378" s="112"/>
      <c r="TBY378" s="112"/>
      <c r="TCC378" s="112"/>
      <c r="TCG378" s="112"/>
      <c r="TCK378" s="112"/>
      <c r="TCO378" s="112"/>
      <c r="TCS378" s="112"/>
      <c r="TCW378" s="112"/>
      <c r="TDA378" s="112"/>
      <c r="TDE378" s="112"/>
      <c r="TDI378" s="112"/>
      <c r="TDM378" s="112"/>
      <c r="TDQ378" s="112"/>
      <c r="TDU378" s="112"/>
      <c r="TDY378" s="112"/>
      <c r="TEC378" s="112"/>
      <c r="TEG378" s="112"/>
      <c r="TEK378" s="112"/>
      <c r="TEO378" s="112"/>
      <c r="TES378" s="112"/>
      <c r="TEW378" s="112"/>
      <c r="TFA378" s="112"/>
      <c r="TFE378" s="112"/>
      <c r="TFI378" s="112"/>
      <c r="TFM378" s="112"/>
      <c r="TFQ378" s="112"/>
      <c r="TFU378" s="112"/>
      <c r="TFY378" s="112"/>
      <c r="TGC378" s="112"/>
      <c r="TGG378" s="112"/>
      <c r="TGK378" s="112"/>
      <c r="TGO378" s="112"/>
      <c r="TGS378" s="112"/>
      <c r="TGW378" s="112"/>
      <c r="THA378" s="112"/>
      <c r="THE378" s="112"/>
      <c r="THI378" s="112"/>
      <c r="THM378" s="112"/>
      <c r="THQ378" s="112"/>
      <c r="THU378" s="112"/>
      <c r="THY378" s="112"/>
      <c r="TIC378" s="112"/>
      <c r="TIG378" s="112"/>
      <c r="TIK378" s="112"/>
      <c r="TIO378" s="112"/>
      <c r="TIS378" s="112"/>
      <c r="TIW378" s="112"/>
      <c r="TJA378" s="112"/>
      <c r="TJE378" s="112"/>
      <c r="TJI378" s="112"/>
      <c r="TJM378" s="112"/>
      <c r="TJQ378" s="112"/>
      <c r="TJU378" s="112"/>
      <c r="TJY378" s="112"/>
      <c r="TKC378" s="112"/>
      <c r="TKG378" s="112"/>
      <c r="TKK378" s="112"/>
      <c r="TKO378" s="112"/>
      <c r="TKS378" s="112"/>
      <c r="TKW378" s="112"/>
      <c r="TLA378" s="112"/>
      <c r="TLE378" s="112"/>
      <c r="TLI378" s="112"/>
      <c r="TLM378" s="112"/>
      <c r="TLQ378" s="112"/>
      <c r="TLU378" s="112"/>
      <c r="TLY378" s="112"/>
      <c r="TMC378" s="112"/>
      <c r="TMG378" s="112"/>
      <c r="TMK378" s="112"/>
      <c r="TMO378" s="112"/>
      <c r="TMS378" s="112"/>
      <c r="TMW378" s="112"/>
      <c r="TNA378" s="112"/>
      <c r="TNE378" s="112"/>
      <c r="TNI378" s="112"/>
      <c r="TNM378" s="112"/>
      <c r="TNQ378" s="112"/>
      <c r="TNU378" s="112"/>
      <c r="TNY378" s="112"/>
      <c r="TOC378" s="112"/>
      <c r="TOG378" s="112"/>
      <c r="TOK378" s="112"/>
      <c r="TOO378" s="112"/>
      <c r="TOS378" s="112"/>
      <c r="TOW378" s="112"/>
      <c r="TPA378" s="112"/>
      <c r="TPE378" s="112"/>
      <c r="TPI378" s="112"/>
      <c r="TPM378" s="112"/>
      <c r="TPQ378" s="112"/>
      <c r="TPU378" s="112"/>
      <c r="TPY378" s="112"/>
      <c r="TQC378" s="112"/>
      <c r="TQG378" s="112"/>
      <c r="TQK378" s="112"/>
      <c r="TQO378" s="112"/>
      <c r="TQS378" s="112"/>
      <c r="TQW378" s="112"/>
      <c r="TRA378" s="112"/>
      <c r="TRE378" s="112"/>
      <c r="TRI378" s="112"/>
      <c r="TRM378" s="112"/>
      <c r="TRQ378" s="112"/>
      <c r="TRU378" s="112"/>
      <c r="TRY378" s="112"/>
      <c r="TSC378" s="112"/>
      <c r="TSG378" s="112"/>
      <c r="TSK378" s="112"/>
      <c r="TSO378" s="112"/>
      <c r="TSS378" s="112"/>
      <c r="TSW378" s="112"/>
      <c r="TTA378" s="112"/>
      <c r="TTE378" s="112"/>
      <c r="TTI378" s="112"/>
      <c r="TTM378" s="112"/>
      <c r="TTQ378" s="112"/>
      <c r="TTU378" s="112"/>
      <c r="TTY378" s="112"/>
      <c r="TUC378" s="112"/>
      <c r="TUG378" s="112"/>
      <c r="TUK378" s="112"/>
      <c r="TUO378" s="112"/>
      <c r="TUS378" s="112"/>
      <c r="TUW378" s="112"/>
      <c r="TVA378" s="112"/>
      <c r="TVE378" s="112"/>
      <c r="TVI378" s="112"/>
      <c r="TVM378" s="112"/>
      <c r="TVQ378" s="112"/>
      <c r="TVU378" s="112"/>
      <c r="TVY378" s="112"/>
      <c r="TWC378" s="112"/>
      <c r="TWG378" s="112"/>
      <c r="TWK378" s="112"/>
      <c r="TWO378" s="112"/>
      <c r="TWS378" s="112"/>
      <c r="TWW378" s="112"/>
      <c r="TXA378" s="112"/>
      <c r="TXE378" s="112"/>
      <c r="TXI378" s="112"/>
      <c r="TXM378" s="112"/>
      <c r="TXQ378" s="112"/>
      <c r="TXU378" s="112"/>
      <c r="TXY378" s="112"/>
      <c r="TYC378" s="112"/>
      <c r="TYG378" s="112"/>
      <c r="TYK378" s="112"/>
      <c r="TYO378" s="112"/>
      <c r="TYS378" s="112"/>
      <c r="TYW378" s="112"/>
      <c r="TZA378" s="112"/>
      <c r="TZE378" s="112"/>
      <c r="TZI378" s="112"/>
      <c r="TZM378" s="112"/>
      <c r="TZQ378" s="112"/>
      <c r="TZU378" s="112"/>
      <c r="TZY378" s="112"/>
      <c r="UAC378" s="112"/>
      <c r="UAG378" s="112"/>
      <c r="UAK378" s="112"/>
      <c r="UAO378" s="112"/>
      <c r="UAS378" s="112"/>
      <c r="UAW378" s="112"/>
      <c r="UBA378" s="112"/>
      <c r="UBE378" s="112"/>
      <c r="UBI378" s="112"/>
      <c r="UBM378" s="112"/>
      <c r="UBQ378" s="112"/>
      <c r="UBU378" s="112"/>
      <c r="UBY378" s="112"/>
      <c r="UCC378" s="112"/>
      <c r="UCG378" s="112"/>
      <c r="UCK378" s="112"/>
      <c r="UCO378" s="112"/>
      <c r="UCS378" s="112"/>
      <c r="UCW378" s="112"/>
      <c r="UDA378" s="112"/>
      <c r="UDE378" s="112"/>
      <c r="UDI378" s="112"/>
      <c r="UDM378" s="112"/>
      <c r="UDQ378" s="112"/>
      <c r="UDU378" s="112"/>
      <c r="UDY378" s="112"/>
      <c r="UEC378" s="112"/>
      <c r="UEG378" s="112"/>
      <c r="UEK378" s="112"/>
      <c r="UEO378" s="112"/>
      <c r="UES378" s="112"/>
      <c r="UEW378" s="112"/>
      <c r="UFA378" s="112"/>
      <c r="UFE378" s="112"/>
      <c r="UFI378" s="112"/>
      <c r="UFM378" s="112"/>
      <c r="UFQ378" s="112"/>
      <c r="UFU378" s="112"/>
      <c r="UFY378" s="112"/>
      <c r="UGC378" s="112"/>
      <c r="UGG378" s="112"/>
      <c r="UGK378" s="112"/>
      <c r="UGO378" s="112"/>
      <c r="UGS378" s="112"/>
      <c r="UGW378" s="112"/>
      <c r="UHA378" s="112"/>
      <c r="UHE378" s="112"/>
      <c r="UHI378" s="112"/>
      <c r="UHM378" s="112"/>
      <c r="UHQ378" s="112"/>
      <c r="UHU378" s="112"/>
      <c r="UHY378" s="112"/>
      <c r="UIC378" s="112"/>
      <c r="UIG378" s="112"/>
      <c r="UIK378" s="112"/>
      <c r="UIO378" s="112"/>
      <c r="UIS378" s="112"/>
      <c r="UIW378" s="112"/>
      <c r="UJA378" s="112"/>
      <c r="UJE378" s="112"/>
      <c r="UJI378" s="112"/>
      <c r="UJM378" s="112"/>
      <c r="UJQ378" s="112"/>
      <c r="UJU378" s="112"/>
      <c r="UJY378" s="112"/>
      <c r="UKC378" s="112"/>
      <c r="UKG378" s="112"/>
      <c r="UKK378" s="112"/>
      <c r="UKO378" s="112"/>
      <c r="UKS378" s="112"/>
      <c r="UKW378" s="112"/>
      <c r="ULA378" s="112"/>
      <c r="ULE378" s="112"/>
      <c r="ULI378" s="112"/>
      <c r="ULM378" s="112"/>
      <c r="ULQ378" s="112"/>
      <c r="ULU378" s="112"/>
      <c r="ULY378" s="112"/>
      <c r="UMC378" s="112"/>
      <c r="UMG378" s="112"/>
      <c r="UMK378" s="112"/>
      <c r="UMO378" s="112"/>
      <c r="UMS378" s="112"/>
      <c r="UMW378" s="112"/>
      <c r="UNA378" s="112"/>
      <c r="UNE378" s="112"/>
      <c r="UNI378" s="112"/>
      <c r="UNM378" s="112"/>
      <c r="UNQ378" s="112"/>
      <c r="UNU378" s="112"/>
      <c r="UNY378" s="112"/>
      <c r="UOC378" s="112"/>
      <c r="UOG378" s="112"/>
      <c r="UOK378" s="112"/>
      <c r="UOO378" s="112"/>
      <c r="UOS378" s="112"/>
      <c r="UOW378" s="112"/>
      <c r="UPA378" s="112"/>
      <c r="UPE378" s="112"/>
      <c r="UPI378" s="112"/>
      <c r="UPM378" s="112"/>
      <c r="UPQ378" s="112"/>
      <c r="UPU378" s="112"/>
      <c r="UPY378" s="112"/>
      <c r="UQC378" s="112"/>
      <c r="UQG378" s="112"/>
      <c r="UQK378" s="112"/>
      <c r="UQO378" s="112"/>
      <c r="UQS378" s="112"/>
      <c r="UQW378" s="112"/>
      <c r="URA378" s="112"/>
      <c r="URE378" s="112"/>
      <c r="URI378" s="112"/>
      <c r="URM378" s="112"/>
      <c r="URQ378" s="112"/>
      <c r="URU378" s="112"/>
      <c r="URY378" s="112"/>
      <c r="USC378" s="112"/>
      <c r="USG378" s="112"/>
      <c r="USK378" s="112"/>
      <c r="USO378" s="112"/>
      <c r="USS378" s="112"/>
      <c r="USW378" s="112"/>
      <c r="UTA378" s="112"/>
      <c r="UTE378" s="112"/>
      <c r="UTI378" s="112"/>
      <c r="UTM378" s="112"/>
      <c r="UTQ378" s="112"/>
      <c r="UTU378" s="112"/>
      <c r="UTY378" s="112"/>
      <c r="UUC378" s="112"/>
      <c r="UUG378" s="112"/>
      <c r="UUK378" s="112"/>
      <c r="UUO378" s="112"/>
      <c r="UUS378" s="112"/>
      <c r="UUW378" s="112"/>
      <c r="UVA378" s="112"/>
      <c r="UVE378" s="112"/>
      <c r="UVI378" s="112"/>
      <c r="UVM378" s="112"/>
      <c r="UVQ378" s="112"/>
      <c r="UVU378" s="112"/>
      <c r="UVY378" s="112"/>
      <c r="UWC378" s="112"/>
      <c r="UWG378" s="112"/>
      <c r="UWK378" s="112"/>
      <c r="UWO378" s="112"/>
      <c r="UWS378" s="112"/>
      <c r="UWW378" s="112"/>
      <c r="UXA378" s="112"/>
      <c r="UXE378" s="112"/>
      <c r="UXI378" s="112"/>
      <c r="UXM378" s="112"/>
      <c r="UXQ378" s="112"/>
      <c r="UXU378" s="112"/>
      <c r="UXY378" s="112"/>
      <c r="UYC378" s="112"/>
      <c r="UYG378" s="112"/>
      <c r="UYK378" s="112"/>
      <c r="UYO378" s="112"/>
      <c r="UYS378" s="112"/>
      <c r="UYW378" s="112"/>
      <c r="UZA378" s="112"/>
      <c r="UZE378" s="112"/>
      <c r="UZI378" s="112"/>
      <c r="UZM378" s="112"/>
      <c r="UZQ378" s="112"/>
      <c r="UZU378" s="112"/>
      <c r="UZY378" s="112"/>
      <c r="VAC378" s="112"/>
      <c r="VAG378" s="112"/>
      <c r="VAK378" s="112"/>
      <c r="VAO378" s="112"/>
      <c r="VAS378" s="112"/>
      <c r="VAW378" s="112"/>
      <c r="VBA378" s="112"/>
      <c r="VBE378" s="112"/>
      <c r="VBI378" s="112"/>
      <c r="VBM378" s="112"/>
      <c r="VBQ378" s="112"/>
      <c r="VBU378" s="112"/>
      <c r="VBY378" s="112"/>
      <c r="VCC378" s="112"/>
      <c r="VCG378" s="112"/>
      <c r="VCK378" s="112"/>
      <c r="VCO378" s="112"/>
      <c r="VCS378" s="112"/>
      <c r="VCW378" s="112"/>
      <c r="VDA378" s="112"/>
      <c r="VDE378" s="112"/>
      <c r="VDI378" s="112"/>
      <c r="VDM378" s="112"/>
      <c r="VDQ378" s="112"/>
      <c r="VDU378" s="112"/>
      <c r="VDY378" s="112"/>
      <c r="VEC378" s="112"/>
      <c r="VEG378" s="112"/>
      <c r="VEK378" s="112"/>
      <c r="VEO378" s="112"/>
      <c r="VES378" s="112"/>
      <c r="VEW378" s="112"/>
      <c r="VFA378" s="112"/>
      <c r="VFE378" s="112"/>
      <c r="VFI378" s="112"/>
      <c r="VFM378" s="112"/>
      <c r="VFQ378" s="112"/>
      <c r="VFU378" s="112"/>
      <c r="VFY378" s="112"/>
      <c r="VGC378" s="112"/>
      <c r="VGG378" s="112"/>
      <c r="VGK378" s="112"/>
      <c r="VGO378" s="112"/>
      <c r="VGS378" s="112"/>
      <c r="VGW378" s="112"/>
      <c r="VHA378" s="112"/>
      <c r="VHE378" s="112"/>
      <c r="VHI378" s="112"/>
      <c r="VHM378" s="112"/>
      <c r="VHQ378" s="112"/>
      <c r="VHU378" s="112"/>
      <c r="VHY378" s="112"/>
      <c r="VIC378" s="112"/>
      <c r="VIG378" s="112"/>
      <c r="VIK378" s="112"/>
      <c r="VIO378" s="112"/>
      <c r="VIS378" s="112"/>
      <c r="VIW378" s="112"/>
      <c r="VJA378" s="112"/>
      <c r="VJE378" s="112"/>
      <c r="VJI378" s="112"/>
      <c r="VJM378" s="112"/>
      <c r="VJQ378" s="112"/>
      <c r="VJU378" s="112"/>
      <c r="VJY378" s="112"/>
      <c r="VKC378" s="112"/>
      <c r="VKG378" s="112"/>
      <c r="VKK378" s="112"/>
      <c r="VKO378" s="112"/>
      <c r="VKS378" s="112"/>
      <c r="VKW378" s="112"/>
      <c r="VLA378" s="112"/>
      <c r="VLE378" s="112"/>
      <c r="VLI378" s="112"/>
      <c r="VLM378" s="112"/>
      <c r="VLQ378" s="112"/>
      <c r="VLU378" s="112"/>
      <c r="VLY378" s="112"/>
      <c r="VMC378" s="112"/>
      <c r="VMG378" s="112"/>
      <c r="VMK378" s="112"/>
      <c r="VMO378" s="112"/>
      <c r="VMS378" s="112"/>
      <c r="VMW378" s="112"/>
      <c r="VNA378" s="112"/>
      <c r="VNE378" s="112"/>
      <c r="VNI378" s="112"/>
      <c r="VNM378" s="112"/>
      <c r="VNQ378" s="112"/>
      <c r="VNU378" s="112"/>
      <c r="VNY378" s="112"/>
      <c r="VOC378" s="112"/>
      <c r="VOG378" s="112"/>
      <c r="VOK378" s="112"/>
      <c r="VOO378" s="112"/>
      <c r="VOS378" s="112"/>
      <c r="VOW378" s="112"/>
      <c r="VPA378" s="112"/>
      <c r="VPE378" s="112"/>
      <c r="VPI378" s="112"/>
      <c r="VPM378" s="112"/>
      <c r="VPQ378" s="112"/>
      <c r="VPU378" s="112"/>
      <c r="VPY378" s="112"/>
      <c r="VQC378" s="112"/>
      <c r="VQG378" s="112"/>
      <c r="VQK378" s="112"/>
      <c r="VQO378" s="112"/>
      <c r="VQS378" s="112"/>
      <c r="VQW378" s="112"/>
      <c r="VRA378" s="112"/>
      <c r="VRE378" s="112"/>
      <c r="VRI378" s="112"/>
      <c r="VRM378" s="112"/>
      <c r="VRQ378" s="112"/>
      <c r="VRU378" s="112"/>
      <c r="VRY378" s="112"/>
      <c r="VSC378" s="112"/>
      <c r="VSG378" s="112"/>
      <c r="VSK378" s="112"/>
      <c r="VSO378" s="112"/>
      <c r="VSS378" s="112"/>
      <c r="VSW378" s="112"/>
      <c r="VTA378" s="112"/>
      <c r="VTE378" s="112"/>
      <c r="VTI378" s="112"/>
      <c r="VTM378" s="112"/>
      <c r="VTQ378" s="112"/>
      <c r="VTU378" s="112"/>
      <c r="VTY378" s="112"/>
      <c r="VUC378" s="112"/>
      <c r="VUG378" s="112"/>
      <c r="VUK378" s="112"/>
      <c r="VUO378" s="112"/>
      <c r="VUS378" s="112"/>
      <c r="VUW378" s="112"/>
      <c r="VVA378" s="112"/>
      <c r="VVE378" s="112"/>
      <c r="VVI378" s="112"/>
      <c r="VVM378" s="112"/>
      <c r="VVQ378" s="112"/>
      <c r="VVU378" s="112"/>
      <c r="VVY378" s="112"/>
      <c r="VWC378" s="112"/>
      <c r="VWG378" s="112"/>
      <c r="VWK378" s="112"/>
      <c r="VWO378" s="112"/>
      <c r="VWS378" s="112"/>
      <c r="VWW378" s="112"/>
      <c r="VXA378" s="112"/>
      <c r="VXE378" s="112"/>
      <c r="VXI378" s="112"/>
      <c r="VXM378" s="112"/>
      <c r="VXQ378" s="112"/>
      <c r="VXU378" s="112"/>
      <c r="VXY378" s="112"/>
      <c r="VYC378" s="112"/>
      <c r="VYG378" s="112"/>
      <c r="VYK378" s="112"/>
      <c r="VYO378" s="112"/>
      <c r="VYS378" s="112"/>
      <c r="VYW378" s="112"/>
      <c r="VZA378" s="112"/>
      <c r="VZE378" s="112"/>
      <c r="VZI378" s="112"/>
      <c r="VZM378" s="112"/>
      <c r="VZQ378" s="112"/>
      <c r="VZU378" s="112"/>
      <c r="VZY378" s="112"/>
      <c r="WAC378" s="112"/>
      <c r="WAG378" s="112"/>
      <c r="WAK378" s="112"/>
      <c r="WAO378" s="112"/>
      <c r="WAS378" s="112"/>
      <c r="WAW378" s="112"/>
      <c r="WBA378" s="112"/>
      <c r="WBE378" s="112"/>
      <c r="WBI378" s="112"/>
      <c r="WBM378" s="112"/>
      <c r="WBQ378" s="112"/>
      <c r="WBU378" s="112"/>
      <c r="WBY378" s="112"/>
      <c r="WCC378" s="112"/>
      <c r="WCG378" s="112"/>
      <c r="WCK378" s="112"/>
      <c r="WCO378" s="112"/>
      <c r="WCS378" s="112"/>
      <c r="WCW378" s="112"/>
      <c r="WDA378" s="112"/>
      <c r="WDE378" s="112"/>
      <c r="WDI378" s="112"/>
      <c r="WDM378" s="112"/>
      <c r="WDQ378" s="112"/>
      <c r="WDU378" s="112"/>
      <c r="WDY378" s="112"/>
      <c r="WEC378" s="112"/>
      <c r="WEG378" s="112"/>
      <c r="WEK378" s="112"/>
      <c r="WEO378" s="112"/>
      <c r="WES378" s="112"/>
      <c r="WEW378" s="112"/>
      <c r="WFA378" s="112"/>
      <c r="WFE378" s="112"/>
      <c r="WFI378" s="112"/>
      <c r="WFM378" s="112"/>
      <c r="WFQ378" s="112"/>
      <c r="WFU378" s="112"/>
      <c r="WFY378" s="112"/>
      <c r="WGC378" s="112"/>
      <c r="WGG378" s="112"/>
      <c r="WGK378" s="112"/>
      <c r="WGO378" s="112"/>
      <c r="WGS378" s="112"/>
      <c r="WGW378" s="112"/>
      <c r="WHA378" s="112"/>
      <c r="WHE378" s="112"/>
      <c r="WHI378" s="112"/>
      <c r="WHM378" s="112"/>
      <c r="WHQ378" s="112"/>
      <c r="WHU378" s="112"/>
      <c r="WHY378" s="112"/>
      <c r="WIC378" s="112"/>
      <c r="WIG378" s="112"/>
      <c r="WIK378" s="112"/>
      <c r="WIO378" s="112"/>
      <c r="WIS378" s="112"/>
      <c r="WIW378" s="112"/>
      <c r="WJA378" s="112"/>
      <c r="WJE378" s="112"/>
      <c r="WJI378" s="112"/>
      <c r="WJM378" s="112"/>
      <c r="WJQ378" s="112"/>
      <c r="WJU378" s="112"/>
      <c r="WJY378" s="112"/>
      <c r="WKC378" s="112"/>
      <c r="WKG378" s="112"/>
      <c r="WKK378" s="112"/>
      <c r="WKO378" s="112"/>
      <c r="WKS378" s="112"/>
      <c r="WKW378" s="112"/>
      <c r="WLA378" s="112"/>
      <c r="WLE378" s="112"/>
      <c r="WLI378" s="112"/>
      <c r="WLM378" s="112"/>
      <c r="WLQ378" s="112"/>
      <c r="WLU378" s="112"/>
      <c r="WLY378" s="112"/>
      <c r="WMC378" s="112"/>
      <c r="WMG378" s="112"/>
      <c r="WMK378" s="112"/>
      <c r="WMO378" s="112"/>
      <c r="WMS378" s="112"/>
      <c r="WMW378" s="112"/>
      <c r="WNA378" s="112"/>
      <c r="WNE378" s="112"/>
      <c r="WNI378" s="112"/>
      <c r="WNM378" s="112"/>
      <c r="WNQ378" s="112"/>
      <c r="WNU378" s="112"/>
      <c r="WNY378" s="112"/>
      <c r="WOC378" s="112"/>
      <c r="WOG378" s="112"/>
      <c r="WOK378" s="112"/>
      <c r="WOO378" s="112"/>
      <c r="WOS378" s="112"/>
      <c r="WOW378" s="112"/>
      <c r="WPA378" s="112"/>
      <c r="WPE378" s="112"/>
      <c r="WPI378" s="112"/>
      <c r="WPM378" s="112"/>
      <c r="WPQ378" s="112"/>
      <c r="WPU378" s="112"/>
      <c r="WPY378" s="112"/>
      <c r="WQC378" s="112"/>
      <c r="WQG378" s="112"/>
      <c r="WQK378" s="112"/>
      <c r="WQO378" s="112"/>
      <c r="WQS378" s="112"/>
      <c r="WQW378" s="112"/>
      <c r="WRA378" s="112"/>
      <c r="WRE378" s="112"/>
      <c r="WRI378" s="112"/>
      <c r="WRM378" s="112"/>
      <c r="WRQ378" s="112"/>
      <c r="WRU378" s="112"/>
      <c r="WRY378" s="112"/>
      <c r="WSC378" s="112"/>
      <c r="WSG378" s="112"/>
      <c r="WSK378" s="112"/>
      <c r="WSO378" s="112"/>
      <c r="WSS378" s="112"/>
      <c r="WSW378" s="112"/>
      <c r="WTA378" s="112"/>
      <c r="WTE378" s="112"/>
      <c r="WTI378" s="112"/>
      <c r="WTM378" s="112"/>
      <c r="WTQ378" s="112"/>
      <c r="WTU378" s="112"/>
      <c r="WTY378" s="112"/>
      <c r="WUC378" s="112"/>
      <c r="WUG378" s="112"/>
      <c r="WUK378" s="112"/>
      <c r="WUO378" s="112"/>
      <c r="WUS378" s="112"/>
      <c r="WUW378" s="112"/>
      <c r="WVA378" s="112"/>
      <c r="WVE378" s="112"/>
      <c r="WVI378" s="112"/>
      <c r="WVM378" s="112"/>
      <c r="WVQ378" s="112"/>
      <c r="WVU378" s="112"/>
      <c r="WVY378" s="112"/>
      <c r="WWC378" s="112"/>
      <c r="WWG378" s="112"/>
      <c r="WWK378" s="112"/>
      <c r="WWO378" s="112"/>
      <c r="WWS378" s="112"/>
      <c r="WWW378" s="112"/>
      <c r="WXA378" s="112"/>
      <c r="WXE378" s="112"/>
      <c r="WXI378" s="112"/>
      <c r="WXM378" s="112"/>
      <c r="WXQ378" s="112"/>
      <c r="WXU378" s="112"/>
      <c r="WXY378" s="112"/>
      <c r="WYC378" s="112"/>
      <c r="WYG378" s="112"/>
      <c r="WYK378" s="112"/>
      <c r="WYO378" s="112"/>
      <c r="WYS378" s="112"/>
      <c r="WYW378" s="112"/>
      <c r="WZA378" s="112"/>
      <c r="WZE378" s="112"/>
      <c r="WZI378" s="112"/>
      <c r="WZM378" s="112"/>
      <c r="WZQ378" s="112"/>
      <c r="WZU378" s="112"/>
      <c r="WZY378" s="112"/>
      <c r="XAC378" s="112"/>
      <c r="XAG378" s="112"/>
      <c r="XAK378" s="112"/>
      <c r="XAO378" s="112"/>
      <c r="XAS378" s="112"/>
      <c r="XAW378" s="112"/>
      <c r="XBA378" s="112"/>
      <c r="XBE378" s="112"/>
      <c r="XBI378" s="112"/>
      <c r="XBM378" s="112"/>
      <c r="XBQ378" s="112"/>
      <c r="XBU378" s="112"/>
      <c r="XBY378" s="112"/>
      <c r="XCC378" s="112"/>
      <c r="XCG378" s="112"/>
      <c r="XCK378" s="112"/>
      <c r="XCO378" s="112"/>
      <c r="XCS378" s="112"/>
      <c r="XCW378" s="112"/>
      <c r="XDA378" s="112"/>
      <c r="XDE378" s="112"/>
      <c r="XDI378" s="112"/>
      <c r="XDM378" s="112"/>
      <c r="XDQ378" s="112"/>
      <c r="XDU378" s="112"/>
      <c r="XDY378" s="112"/>
      <c r="XEC378" s="112"/>
      <c r="XEG378" s="112"/>
      <c r="XEK378" s="112"/>
      <c r="XEO378" s="112"/>
      <c r="XES378" s="112"/>
      <c r="XEW378" s="112"/>
      <c r="XFA378" s="112"/>
    </row>
    <row r="379" spans="1:1021 1025:2045 2049:3069 3073:4093 4097:5117 5121:6141 6145:7165 7169:8189 8193:9213 9217:10237 10241:11261 11265:12285 12289:13309 13313:14333 14337:15357 15361:16381">
      <c r="C379" s="112" t="s">
        <v>326</v>
      </c>
      <c r="D379" s="154">
        <v>237320066</v>
      </c>
      <c r="E379" s="154">
        <v>237320066</v>
      </c>
      <c r="F379" s="154">
        <v>0</v>
      </c>
    </row>
    <row r="380" spans="1:1021 1025:2045 2049:3069 3073:4093 4097:5117 5121:6141 6145:7165 7169:8189 8193:9213 9217:10237 10241:11261 11265:12285 12289:13309 13313:14333 14337:15357 15361:16381">
      <c r="C380" s="60" t="s">
        <v>609</v>
      </c>
      <c r="D380" s="154">
        <v>237320066</v>
      </c>
      <c r="E380" s="154">
        <v>237320066</v>
      </c>
      <c r="F380" s="154">
        <v>0</v>
      </c>
    </row>
    <row r="381" spans="1:1021 1025:2045 2049:3069 3073:4093 4097:5117 5121:6141 6145:7165 7169:8189 8193:9213 9217:10237 10241:11261 11265:12285 12289:13309 13313:14333 14337:15357 15361:16381">
      <c r="C381" s="112" t="s">
        <v>332</v>
      </c>
      <c r="D381" s="154">
        <v>145977140</v>
      </c>
      <c r="E381" s="154">
        <v>145977140</v>
      </c>
      <c r="F381" s="154">
        <v>0</v>
      </c>
    </row>
    <row r="382" spans="1:1021 1025:2045 2049:3069 3073:4093 4097:5117 5121:6141 6145:7165 7169:8189 8193:9213 9217:10237 10241:11261 11265:12285 12289:13309 13313:14333 14337:15357 15361:16381">
      <c r="C382" s="60" t="s">
        <v>608</v>
      </c>
      <c r="D382" s="154">
        <v>79372140</v>
      </c>
      <c r="E382" s="154">
        <v>79372140</v>
      </c>
      <c r="F382" s="154">
        <v>0</v>
      </c>
    </row>
    <row r="383" spans="1:1021 1025:2045 2049:3069 3073:4093 4097:5117 5121:6141 6145:7165 7169:8189 8193:9213 9217:10237 10241:11261 11265:12285 12289:13309 13313:14333 14337:15357 15361:16381">
      <c r="C383" s="60" t="s">
        <v>609</v>
      </c>
      <c r="D383" s="154">
        <v>66605000</v>
      </c>
      <c r="E383" s="154">
        <v>66605000</v>
      </c>
      <c r="F383" s="154">
        <v>0</v>
      </c>
    </row>
    <row r="384" spans="1:1021 1025:2045 2049:3069 3073:4093 4097:5117 5121:6141 6145:7165 7169:8189 8193:9213 9217:10237 10241:11261 11265:12285 12289:13309 13313:14333 14337:15357 15361:16381">
      <c r="C384" s="68" t="s">
        <v>333</v>
      </c>
      <c r="D384" s="170">
        <v>542758310</v>
      </c>
      <c r="E384" s="170">
        <v>1806122830.3000002</v>
      </c>
      <c r="F384" s="170">
        <v>1190848102.6500001</v>
      </c>
    </row>
    <row r="385" spans="3:6">
      <c r="C385" s="112" t="s">
        <v>323</v>
      </c>
      <c r="D385" s="154">
        <v>522690848</v>
      </c>
      <c r="E385" s="154">
        <v>1639367487.7800002</v>
      </c>
      <c r="F385" s="154">
        <v>1024980899.63</v>
      </c>
    </row>
    <row r="386" spans="3:6">
      <c r="C386" s="60" t="s">
        <v>677</v>
      </c>
      <c r="D386" s="154">
        <v>35501007</v>
      </c>
      <c r="E386" s="154">
        <v>27678598</v>
      </c>
      <c r="F386" s="154">
        <v>27635151.050000001</v>
      </c>
    </row>
    <row r="387" spans="3:6">
      <c r="C387" s="60" t="s">
        <v>678</v>
      </c>
      <c r="D387" s="154">
        <v>24367708</v>
      </c>
      <c r="E387" s="154">
        <v>27615290.469999999</v>
      </c>
      <c r="F387" s="154">
        <v>17637134.52</v>
      </c>
    </row>
    <row r="388" spans="3:6">
      <c r="C388" s="60" t="s">
        <v>679</v>
      </c>
      <c r="D388" s="154">
        <v>37821946</v>
      </c>
      <c r="E388" s="154">
        <v>30016423</v>
      </c>
      <c r="F388" s="154">
        <v>29955638</v>
      </c>
    </row>
    <row r="389" spans="3:6">
      <c r="C389" s="60" t="s">
        <v>680</v>
      </c>
      <c r="D389" s="154">
        <v>7036873</v>
      </c>
      <c r="E389" s="154">
        <v>294694</v>
      </c>
      <c r="F389" s="154">
        <v>0</v>
      </c>
    </row>
    <row r="390" spans="3:6">
      <c r="C390" s="60" t="s">
        <v>681</v>
      </c>
      <c r="D390" s="154">
        <v>2400521</v>
      </c>
      <c r="E390" s="154">
        <v>4139482</v>
      </c>
      <c r="F390" s="154">
        <v>3316375.28</v>
      </c>
    </row>
    <row r="391" spans="3:6">
      <c r="C391" s="60" t="s">
        <v>682</v>
      </c>
      <c r="D391" s="154">
        <v>2200407</v>
      </c>
      <c r="E391" s="154">
        <v>108808</v>
      </c>
      <c r="F391" s="154">
        <v>0</v>
      </c>
    </row>
    <row r="392" spans="3:6">
      <c r="C392" s="60" t="s">
        <v>683</v>
      </c>
      <c r="D392" s="154">
        <v>5848496</v>
      </c>
      <c r="E392" s="154">
        <v>113774.24</v>
      </c>
      <c r="F392" s="154">
        <v>0</v>
      </c>
    </row>
    <row r="393" spans="3:6">
      <c r="C393" s="60" t="s">
        <v>684</v>
      </c>
      <c r="D393" s="154">
        <v>57660333</v>
      </c>
      <c r="E393" s="154">
        <v>26445061</v>
      </c>
      <c r="F393" s="154">
        <v>5451228.1600000001</v>
      </c>
    </row>
    <row r="394" spans="3:6">
      <c r="C394" s="60" t="s">
        <v>685</v>
      </c>
      <c r="D394" s="154">
        <v>30000000</v>
      </c>
      <c r="E394" s="154">
        <v>30000000</v>
      </c>
      <c r="F394" s="154">
        <v>24746701.640000001</v>
      </c>
    </row>
    <row r="395" spans="3:6">
      <c r="C395" s="60" t="s">
        <v>686</v>
      </c>
      <c r="D395" s="154">
        <v>0</v>
      </c>
      <c r="E395" s="154">
        <v>1292687.92</v>
      </c>
      <c r="F395" s="154">
        <v>0</v>
      </c>
    </row>
    <row r="396" spans="3:6">
      <c r="C396" s="60" t="s">
        <v>1985</v>
      </c>
      <c r="D396" s="154">
        <v>0</v>
      </c>
      <c r="E396" s="154">
        <v>416849000</v>
      </c>
      <c r="F396" s="154">
        <v>338559320.89999998</v>
      </c>
    </row>
    <row r="397" spans="3:6">
      <c r="C397" s="60" t="s">
        <v>687</v>
      </c>
      <c r="D397" s="154">
        <v>55000000</v>
      </c>
      <c r="E397" s="154">
        <v>99346725</v>
      </c>
      <c r="F397" s="154">
        <v>99346722.640000001</v>
      </c>
    </row>
    <row r="398" spans="3:6">
      <c r="C398" s="60" t="s">
        <v>688</v>
      </c>
      <c r="D398" s="154">
        <v>0</v>
      </c>
      <c r="E398" s="154">
        <v>261967.95</v>
      </c>
      <c r="F398" s="154">
        <v>0</v>
      </c>
    </row>
    <row r="399" spans="3:6">
      <c r="C399" s="60" t="s">
        <v>689</v>
      </c>
      <c r="D399" s="154">
        <v>2000000</v>
      </c>
      <c r="E399" s="154">
        <v>2000000</v>
      </c>
      <c r="F399" s="154">
        <v>0</v>
      </c>
    </row>
    <row r="400" spans="3:6">
      <c r="C400" s="60" t="s">
        <v>690</v>
      </c>
      <c r="D400" s="154">
        <v>7331935</v>
      </c>
      <c r="E400" s="154">
        <v>103519.09</v>
      </c>
      <c r="F400" s="154">
        <v>0</v>
      </c>
    </row>
    <row r="401" spans="1:1021 1025:2045 2049:3069 3073:4093 4097:5117 5121:6141 6145:7165 7169:8189 8193:9213 9217:10237 10241:11261 11265:12285 12289:13309 13313:14333 14337:15357 15361:16381">
      <c r="C401" s="60" t="s">
        <v>691</v>
      </c>
      <c r="D401" s="154">
        <v>0</v>
      </c>
      <c r="E401" s="154">
        <v>3050194.41</v>
      </c>
      <c r="F401" s="154">
        <v>0</v>
      </c>
    </row>
    <row r="402" spans="1:1021 1025:2045 2049:3069 3073:4093 4097:5117 5121:6141 6145:7165 7169:8189 8193:9213 9217:10237 10241:11261 11265:12285 12289:13309 13313:14333 14337:15357 15361:16381">
      <c r="C402" s="60" t="s">
        <v>692</v>
      </c>
      <c r="D402" s="154">
        <v>30000000</v>
      </c>
      <c r="E402" s="154">
        <v>22900059.699999999</v>
      </c>
      <c r="F402" s="154">
        <v>0</v>
      </c>
    </row>
    <row r="403" spans="1:1021 1025:2045 2049:3069 3073:4093 4097:5117 5121:6141 6145:7165 7169:8189 8193:9213 9217:10237 10241:11261 11265:12285 12289:13309 13313:14333 14337:15357 15361:16381">
      <c r="C403" s="60" t="s">
        <v>693</v>
      </c>
      <c r="D403" s="154">
        <v>30581085</v>
      </c>
      <c r="E403" s="154">
        <v>23061008</v>
      </c>
      <c r="F403" s="154">
        <v>23000000</v>
      </c>
    </row>
    <row r="404" spans="1:1021 1025:2045 2049:3069 3073:4093 4097:5117 5121:6141 6145:7165 7169:8189 8193:9213 9217:10237 10241:11261 11265:12285 12289:13309 13313:14333 14337:15357 15361:16381">
      <c r="C404" s="60" t="s">
        <v>1875</v>
      </c>
      <c r="D404" s="154">
        <v>0</v>
      </c>
      <c r="E404" s="154">
        <v>2428108</v>
      </c>
      <c r="F404" s="154">
        <v>0</v>
      </c>
    </row>
    <row r="405" spans="1:1021 1025:2045 2049:3069 3073:4093 4097:5117 5121:6141 6145:7165 7169:8189 8193:9213 9217:10237 10241:11261 11265:12285 12289:13309 13313:14333 14337:15357 15361:16381">
      <c r="C405" s="60" t="s">
        <v>694</v>
      </c>
      <c r="D405" s="154">
        <v>33147489</v>
      </c>
      <c r="E405" s="154">
        <v>25715505</v>
      </c>
      <c r="F405" s="154">
        <v>25715505</v>
      </c>
    </row>
    <row r="406" spans="1:1021 1025:2045 2049:3069 3073:4093 4097:5117 5121:6141 6145:7165 7169:8189 8193:9213 9217:10237 10241:11261 11265:12285 12289:13309 13313:14333 14337:15357 15361:16381">
      <c r="C406" s="60" t="s">
        <v>695</v>
      </c>
      <c r="D406" s="154">
        <v>42313597</v>
      </c>
      <c r="E406" s="154">
        <v>36650994</v>
      </c>
      <c r="F406" s="154">
        <v>36639463.57</v>
      </c>
    </row>
    <row r="407" spans="1:1021 1025:2045 2049:3069 3073:4093 4097:5117 5121:6141 6145:7165 7169:8189 8193:9213 9217:10237 10241:11261 11265:12285 12289:13309 13313:14333 14337:15357 15361:16381">
      <c r="C407" s="60" t="s">
        <v>696</v>
      </c>
      <c r="D407" s="154">
        <v>9114710</v>
      </c>
      <c r="E407" s="154">
        <v>5114710</v>
      </c>
      <c r="F407" s="154">
        <v>1993343.39</v>
      </c>
    </row>
    <row r="408" spans="1:1021 1025:2045 2049:3069 3073:4093 4097:5117 5121:6141 6145:7165 7169:8189 8193:9213 9217:10237 10241:11261 11265:12285 12289:13309 13313:14333 14337:15357 15361:16381" s="154" customFormat="1" ht="12.75">
      <c r="A408" s="112"/>
      <c r="C408" s="60" t="s">
        <v>697</v>
      </c>
      <c r="D408" s="154">
        <v>1388002</v>
      </c>
      <c r="E408" s="154">
        <v>0</v>
      </c>
      <c r="F408" s="154">
        <v>0</v>
      </c>
      <c r="I408" s="112"/>
      <c r="M408" s="112"/>
      <c r="Q408" s="112"/>
      <c r="U408" s="112"/>
      <c r="Y408" s="112"/>
      <c r="AC408" s="112"/>
      <c r="AG408" s="112"/>
      <c r="AK408" s="112"/>
      <c r="AO408" s="112"/>
      <c r="AS408" s="112"/>
      <c r="AW408" s="112"/>
      <c r="BA408" s="112"/>
      <c r="BE408" s="112"/>
      <c r="BI408" s="112"/>
      <c r="BM408" s="112"/>
      <c r="BQ408" s="112"/>
      <c r="BU408" s="112"/>
      <c r="BY408" s="112"/>
      <c r="CC408" s="112"/>
      <c r="CG408" s="112"/>
      <c r="CK408" s="112"/>
      <c r="CO408" s="112"/>
      <c r="CS408" s="112"/>
      <c r="CW408" s="112"/>
      <c r="DA408" s="112"/>
      <c r="DE408" s="112"/>
      <c r="DI408" s="112"/>
      <c r="DM408" s="112"/>
      <c r="DQ408" s="112"/>
      <c r="DU408" s="112"/>
      <c r="DY408" s="112"/>
      <c r="EC408" s="112"/>
      <c r="EG408" s="112"/>
      <c r="EK408" s="112"/>
      <c r="EO408" s="112"/>
      <c r="ES408" s="112"/>
      <c r="EW408" s="112"/>
      <c r="FA408" s="112"/>
      <c r="FE408" s="112"/>
      <c r="FI408" s="112"/>
      <c r="FM408" s="112"/>
      <c r="FQ408" s="112"/>
      <c r="FU408" s="112"/>
      <c r="FY408" s="112"/>
      <c r="GC408" s="112"/>
      <c r="GG408" s="112"/>
      <c r="GK408" s="112"/>
      <c r="GO408" s="112"/>
      <c r="GS408" s="112"/>
      <c r="GW408" s="112"/>
      <c r="HA408" s="112"/>
      <c r="HE408" s="112"/>
      <c r="HI408" s="112"/>
      <c r="HM408" s="112"/>
      <c r="HQ408" s="112"/>
      <c r="HU408" s="112"/>
      <c r="HY408" s="112"/>
      <c r="IC408" s="112"/>
      <c r="IG408" s="112"/>
      <c r="IK408" s="112"/>
      <c r="IO408" s="112"/>
      <c r="IS408" s="112"/>
      <c r="IW408" s="112"/>
      <c r="JA408" s="112"/>
      <c r="JE408" s="112"/>
      <c r="JI408" s="112"/>
      <c r="JM408" s="112"/>
      <c r="JQ408" s="112"/>
      <c r="JU408" s="112"/>
      <c r="JY408" s="112"/>
      <c r="KC408" s="112"/>
      <c r="KG408" s="112"/>
      <c r="KK408" s="112"/>
      <c r="KO408" s="112"/>
      <c r="KS408" s="112"/>
      <c r="KW408" s="112"/>
      <c r="LA408" s="112"/>
      <c r="LE408" s="112"/>
      <c r="LI408" s="112"/>
      <c r="LM408" s="112"/>
      <c r="LQ408" s="112"/>
      <c r="LU408" s="112"/>
      <c r="LY408" s="112"/>
      <c r="MC408" s="112"/>
      <c r="MG408" s="112"/>
      <c r="MK408" s="112"/>
      <c r="MO408" s="112"/>
      <c r="MS408" s="112"/>
      <c r="MW408" s="112"/>
      <c r="NA408" s="112"/>
      <c r="NE408" s="112"/>
      <c r="NI408" s="112"/>
      <c r="NM408" s="112"/>
      <c r="NQ408" s="112"/>
      <c r="NU408" s="112"/>
      <c r="NY408" s="112"/>
      <c r="OC408" s="112"/>
      <c r="OG408" s="112"/>
      <c r="OK408" s="112"/>
      <c r="OO408" s="112"/>
      <c r="OS408" s="112"/>
      <c r="OW408" s="112"/>
      <c r="PA408" s="112"/>
      <c r="PE408" s="112"/>
      <c r="PI408" s="112"/>
      <c r="PM408" s="112"/>
      <c r="PQ408" s="112"/>
      <c r="PU408" s="112"/>
      <c r="PY408" s="112"/>
      <c r="QC408" s="112"/>
      <c r="QG408" s="112"/>
      <c r="QK408" s="112"/>
      <c r="QO408" s="112"/>
      <c r="QS408" s="112"/>
      <c r="QW408" s="112"/>
      <c r="RA408" s="112"/>
      <c r="RE408" s="112"/>
      <c r="RI408" s="112"/>
      <c r="RM408" s="112"/>
      <c r="RQ408" s="112"/>
      <c r="RU408" s="112"/>
      <c r="RY408" s="112"/>
      <c r="SC408" s="112"/>
      <c r="SG408" s="112"/>
      <c r="SK408" s="112"/>
      <c r="SO408" s="112"/>
      <c r="SS408" s="112"/>
      <c r="SW408" s="112"/>
      <c r="TA408" s="112"/>
      <c r="TE408" s="112"/>
      <c r="TI408" s="112"/>
      <c r="TM408" s="112"/>
      <c r="TQ408" s="112"/>
      <c r="TU408" s="112"/>
      <c r="TY408" s="112"/>
      <c r="UC408" s="112"/>
      <c r="UG408" s="112"/>
      <c r="UK408" s="112"/>
      <c r="UO408" s="112"/>
      <c r="US408" s="112"/>
      <c r="UW408" s="112"/>
      <c r="VA408" s="112"/>
      <c r="VE408" s="112"/>
      <c r="VI408" s="112"/>
      <c r="VM408" s="112"/>
      <c r="VQ408" s="112"/>
      <c r="VU408" s="112"/>
      <c r="VY408" s="112"/>
      <c r="WC408" s="112"/>
      <c r="WG408" s="112"/>
      <c r="WK408" s="112"/>
      <c r="WO408" s="112"/>
      <c r="WS408" s="112"/>
      <c r="WW408" s="112"/>
      <c r="XA408" s="112"/>
      <c r="XE408" s="112"/>
      <c r="XI408" s="112"/>
      <c r="XM408" s="112"/>
      <c r="XQ408" s="112"/>
      <c r="XU408" s="112"/>
      <c r="XY408" s="112"/>
      <c r="YC408" s="112"/>
      <c r="YG408" s="112"/>
      <c r="YK408" s="112"/>
      <c r="YO408" s="112"/>
      <c r="YS408" s="112"/>
      <c r="YW408" s="112"/>
      <c r="ZA408" s="112"/>
      <c r="ZE408" s="112"/>
      <c r="ZI408" s="112"/>
      <c r="ZM408" s="112"/>
      <c r="ZQ408" s="112"/>
      <c r="ZU408" s="112"/>
      <c r="ZY408" s="112"/>
      <c r="AAC408" s="112"/>
      <c r="AAG408" s="112"/>
      <c r="AAK408" s="112"/>
      <c r="AAO408" s="112"/>
      <c r="AAS408" s="112"/>
      <c r="AAW408" s="112"/>
      <c r="ABA408" s="112"/>
      <c r="ABE408" s="112"/>
      <c r="ABI408" s="112"/>
      <c r="ABM408" s="112"/>
      <c r="ABQ408" s="112"/>
      <c r="ABU408" s="112"/>
      <c r="ABY408" s="112"/>
      <c r="ACC408" s="112"/>
      <c r="ACG408" s="112"/>
      <c r="ACK408" s="112"/>
      <c r="ACO408" s="112"/>
      <c r="ACS408" s="112"/>
      <c r="ACW408" s="112"/>
      <c r="ADA408" s="112"/>
      <c r="ADE408" s="112"/>
      <c r="ADI408" s="112"/>
      <c r="ADM408" s="112"/>
      <c r="ADQ408" s="112"/>
      <c r="ADU408" s="112"/>
      <c r="ADY408" s="112"/>
      <c r="AEC408" s="112"/>
      <c r="AEG408" s="112"/>
      <c r="AEK408" s="112"/>
      <c r="AEO408" s="112"/>
      <c r="AES408" s="112"/>
      <c r="AEW408" s="112"/>
      <c r="AFA408" s="112"/>
      <c r="AFE408" s="112"/>
      <c r="AFI408" s="112"/>
      <c r="AFM408" s="112"/>
      <c r="AFQ408" s="112"/>
      <c r="AFU408" s="112"/>
      <c r="AFY408" s="112"/>
      <c r="AGC408" s="112"/>
      <c r="AGG408" s="112"/>
      <c r="AGK408" s="112"/>
      <c r="AGO408" s="112"/>
      <c r="AGS408" s="112"/>
      <c r="AGW408" s="112"/>
      <c r="AHA408" s="112"/>
      <c r="AHE408" s="112"/>
      <c r="AHI408" s="112"/>
      <c r="AHM408" s="112"/>
      <c r="AHQ408" s="112"/>
      <c r="AHU408" s="112"/>
      <c r="AHY408" s="112"/>
      <c r="AIC408" s="112"/>
      <c r="AIG408" s="112"/>
      <c r="AIK408" s="112"/>
      <c r="AIO408" s="112"/>
      <c r="AIS408" s="112"/>
      <c r="AIW408" s="112"/>
      <c r="AJA408" s="112"/>
      <c r="AJE408" s="112"/>
      <c r="AJI408" s="112"/>
      <c r="AJM408" s="112"/>
      <c r="AJQ408" s="112"/>
      <c r="AJU408" s="112"/>
      <c r="AJY408" s="112"/>
      <c r="AKC408" s="112"/>
      <c r="AKG408" s="112"/>
      <c r="AKK408" s="112"/>
      <c r="AKO408" s="112"/>
      <c r="AKS408" s="112"/>
      <c r="AKW408" s="112"/>
      <c r="ALA408" s="112"/>
      <c r="ALE408" s="112"/>
      <c r="ALI408" s="112"/>
      <c r="ALM408" s="112"/>
      <c r="ALQ408" s="112"/>
      <c r="ALU408" s="112"/>
      <c r="ALY408" s="112"/>
      <c r="AMC408" s="112"/>
      <c r="AMG408" s="112"/>
      <c r="AMK408" s="112"/>
      <c r="AMO408" s="112"/>
      <c r="AMS408" s="112"/>
      <c r="AMW408" s="112"/>
      <c r="ANA408" s="112"/>
      <c r="ANE408" s="112"/>
      <c r="ANI408" s="112"/>
      <c r="ANM408" s="112"/>
      <c r="ANQ408" s="112"/>
      <c r="ANU408" s="112"/>
      <c r="ANY408" s="112"/>
      <c r="AOC408" s="112"/>
      <c r="AOG408" s="112"/>
      <c r="AOK408" s="112"/>
      <c r="AOO408" s="112"/>
      <c r="AOS408" s="112"/>
      <c r="AOW408" s="112"/>
      <c r="APA408" s="112"/>
      <c r="APE408" s="112"/>
      <c r="API408" s="112"/>
      <c r="APM408" s="112"/>
      <c r="APQ408" s="112"/>
      <c r="APU408" s="112"/>
      <c r="APY408" s="112"/>
      <c r="AQC408" s="112"/>
      <c r="AQG408" s="112"/>
      <c r="AQK408" s="112"/>
      <c r="AQO408" s="112"/>
      <c r="AQS408" s="112"/>
      <c r="AQW408" s="112"/>
      <c r="ARA408" s="112"/>
      <c r="ARE408" s="112"/>
      <c r="ARI408" s="112"/>
      <c r="ARM408" s="112"/>
      <c r="ARQ408" s="112"/>
      <c r="ARU408" s="112"/>
      <c r="ARY408" s="112"/>
      <c r="ASC408" s="112"/>
      <c r="ASG408" s="112"/>
      <c r="ASK408" s="112"/>
      <c r="ASO408" s="112"/>
      <c r="ASS408" s="112"/>
      <c r="ASW408" s="112"/>
      <c r="ATA408" s="112"/>
      <c r="ATE408" s="112"/>
      <c r="ATI408" s="112"/>
      <c r="ATM408" s="112"/>
      <c r="ATQ408" s="112"/>
      <c r="ATU408" s="112"/>
      <c r="ATY408" s="112"/>
      <c r="AUC408" s="112"/>
      <c r="AUG408" s="112"/>
      <c r="AUK408" s="112"/>
      <c r="AUO408" s="112"/>
      <c r="AUS408" s="112"/>
      <c r="AUW408" s="112"/>
      <c r="AVA408" s="112"/>
      <c r="AVE408" s="112"/>
      <c r="AVI408" s="112"/>
      <c r="AVM408" s="112"/>
      <c r="AVQ408" s="112"/>
      <c r="AVU408" s="112"/>
      <c r="AVY408" s="112"/>
      <c r="AWC408" s="112"/>
      <c r="AWG408" s="112"/>
      <c r="AWK408" s="112"/>
      <c r="AWO408" s="112"/>
      <c r="AWS408" s="112"/>
      <c r="AWW408" s="112"/>
      <c r="AXA408" s="112"/>
      <c r="AXE408" s="112"/>
      <c r="AXI408" s="112"/>
      <c r="AXM408" s="112"/>
      <c r="AXQ408" s="112"/>
      <c r="AXU408" s="112"/>
      <c r="AXY408" s="112"/>
      <c r="AYC408" s="112"/>
      <c r="AYG408" s="112"/>
      <c r="AYK408" s="112"/>
      <c r="AYO408" s="112"/>
      <c r="AYS408" s="112"/>
      <c r="AYW408" s="112"/>
      <c r="AZA408" s="112"/>
      <c r="AZE408" s="112"/>
      <c r="AZI408" s="112"/>
      <c r="AZM408" s="112"/>
      <c r="AZQ408" s="112"/>
      <c r="AZU408" s="112"/>
      <c r="AZY408" s="112"/>
      <c r="BAC408" s="112"/>
      <c r="BAG408" s="112"/>
      <c r="BAK408" s="112"/>
      <c r="BAO408" s="112"/>
      <c r="BAS408" s="112"/>
      <c r="BAW408" s="112"/>
      <c r="BBA408" s="112"/>
      <c r="BBE408" s="112"/>
      <c r="BBI408" s="112"/>
      <c r="BBM408" s="112"/>
      <c r="BBQ408" s="112"/>
      <c r="BBU408" s="112"/>
      <c r="BBY408" s="112"/>
      <c r="BCC408" s="112"/>
      <c r="BCG408" s="112"/>
      <c r="BCK408" s="112"/>
      <c r="BCO408" s="112"/>
      <c r="BCS408" s="112"/>
      <c r="BCW408" s="112"/>
      <c r="BDA408" s="112"/>
      <c r="BDE408" s="112"/>
      <c r="BDI408" s="112"/>
      <c r="BDM408" s="112"/>
      <c r="BDQ408" s="112"/>
      <c r="BDU408" s="112"/>
      <c r="BDY408" s="112"/>
      <c r="BEC408" s="112"/>
      <c r="BEG408" s="112"/>
      <c r="BEK408" s="112"/>
      <c r="BEO408" s="112"/>
      <c r="BES408" s="112"/>
      <c r="BEW408" s="112"/>
      <c r="BFA408" s="112"/>
      <c r="BFE408" s="112"/>
      <c r="BFI408" s="112"/>
      <c r="BFM408" s="112"/>
      <c r="BFQ408" s="112"/>
      <c r="BFU408" s="112"/>
      <c r="BFY408" s="112"/>
      <c r="BGC408" s="112"/>
      <c r="BGG408" s="112"/>
      <c r="BGK408" s="112"/>
      <c r="BGO408" s="112"/>
      <c r="BGS408" s="112"/>
      <c r="BGW408" s="112"/>
      <c r="BHA408" s="112"/>
      <c r="BHE408" s="112"/>
      <c r="BHI408" s="112"/>
      <c r="BHM408" s="112"/>
      <c r="BHQ408" s="112"/>
      <c r="BHU408" s="112"/>
      <c r="BHY408" s="112"/>
      <c r="BIC408" s="112"/>
      <c r="BIG408" s="112"/>
      <c r="BIK408" s="112"/>
      <c r="BIO408" s="112"/>
      <c r="BIS408" s="112"/>
      <c r="BIW408" s="112"/>
      <c r="BJA408" s="112"/>
      <c r="BJE408" s="112"/>
      <c r="BJI408" s="112"/>
      <c r="BJM408" s="112"/>
      <c r="BJQ408" s="112"/>
      <c r="BJU408" s="112"/>
      <c r="BJY408" s="112"/>
      <c r="BKC408" s="112"/>
      <c r="BKG408" s="112"/>
      <c r="BKK408" s="112"/>
      <c r="BKO408" s="112"/>
      <c r="BKS408" s="112"/>
      <c r="BKW408" s="112"/>
      <c r="BLA408" s="112"/>
      <c r="BLE408" s="112"/>
      <c r="BLI408" s="112"/>
      <c r="BLM408" s="112"/>
      <c r="BLQ408" s="112"/>
      <c r="BLU408" s="112"/>
      <c r="BLY408" s="112"/>
      <c r="BMC408" s="112"/>
      <c r="BMG408" s="112"/>
      <c r="BMK408" s="112"/>
      <c r="BMO408" s="112"/>
      <c r="BMS408" s="112"/>
      <c r="BMW408" s="112"/>
      <c r="BNA408" s="112"/>
      <c r="BNE408" s="112"/>
      <c r="BNI408" s="112"/>
      <c r="BNM408" s="112"/>
      <c r="BNQ408" s="112"/>
      <c r="BNU408" s="112"/>
      <c r="BNY408" s="112"/>
      <c r="BOC408" s="112"/>
      <c r="BOG408" s="112"/>
      <c r="BOK408" s="112"/>
      <c r="BOO408" s="112"/>
      <c r="BOS408" s="112"/>
      <c r="BOW408" s="112"/>
      <c r="BPA408" s="112"/>
      <c r="BPE408" s="112"/>
      <c r="BPI408" s="112"/>
      <c r="BPM408" s="112"/>
      <c r="BPQ408" s="112"/>
      <c r="BPU408" s="112"/>
      <c r="BPY408" s="112"/>
      <c r="BQC408" s="112"/>
      <c r="BQG408" s="112"/>
      <c r="BQK408" s="112"/>
      <c r="BQO408" s="112"/>
      <c r="BQS408" s="112"/>
      <c r="BQW408" s="112"/>
      <c r="BRA408" s="112"/>
      <c r="BRE408" s="112"/>
      <c r="BRI408" s="112"/>
      <c r="BRM408" s="112"/>
      <c r="BRQ408" s="112"/>
      <c r="BRU408" s="112"/>
      <c r="BRY408" s="112"/>
      <c r="BSC408" s="112"/>
      <c r="BSG408" s="112"/>
      <c r="BSK408" s="112"/>
      <c r="BSO408" s="112"/>
      <c r="BSS408" s="112"/>
      <c r="BSW408" s="112"/>
      <c r="BTA408" s="112"/>
      <c r="BTE408" s="112"/>
      <c r="BTI408" s="112"/>
      <c r="BTM408" s="112"/>
      <c r="BTQ408" s="112"/>
      <c r="BTU408" s="112"/>
      <c r="BTY408" s="112"/>
      <c r="BUC408" s="112"/>
      <c r="BUG408" s="112"/>
      <c r="BUK408" s="112"/>
      <c r="BUO408" s="112"/>
      <c r="BUS408" s="112"/>
      <c r="BUW408" s="112"/>
      <c r="BVA408" s="112"/>
      <c r="BVE408" s="112"/>
      <c r="BVI408" s="112"/>
      <c r="BVM408" s="112"/>
      <c r="BVQ408" s="112"/>
      <c r="BVU408" s="112"/>
      <c r="BVY408" s="112"/>
      <c r="BWC408" s="112"/>
      <c r="BWG408" s="112"/>
      <c r="BWK408" s="112"/>
      <c r="BWO408" s="112"/>
      <c r="BWS408" s="112"/>
      <c r="BWW408" s="112"/>
      <c r="BXA408" s="112"/>
      <c r="BXE408" s="112"/>
      <c r="BXI408" s="112"/>
      <c r="BXM408" s="112"/>
      <c r="BXQ408" s="112"/>
      <c r="BXU408" s="112"/>
      <c r="BXY408" s="112"/>
      <c r="BYC408" s="112"/>
      <c r="BYG408" s="112"/>
      <c r="BYK408" s="112"/>
      <c r="BYO408" s="112"/>
      <c r="BYS408" s="112"/>
      <c r="BYW408" s="112"/>
      <c r="BZA408" s="112"/>
      <c r="BZE408" s="112"/>
      <c r="BZI408" s="112"/>
      <c r="BZM408" s="112"/>
      <c r="BZQ408" s="112"/>
      <c r="BZU408" s="112"/>
      <c r="BZY408" s="112"/>
      <c r="CAC408" s="112"/>
      <c r="CAG408" s="112"/>
      <c r="CAK408" s="112"/>
      <c r="CAO408" s="112"/>
      <c r="CAS408" s="112"/>
      <c r="CAW408" s="112"/>
      <c r="CBA408" s="112"/>
      <c r="CBE408" s="112"/>
      <c r="CBI408" s="112"/>
      <c r="CBM408" s="112"/>
      <c r="CBQ408" s="112"/>
      <c r="CBU408" s="112"/>
      <c r="CBY408" s="112"/>
      <c r="CCC408" s="112"/>
      <c r="CCG408" s="112"/>
      <c r="CCK408" s="112"/>
      <c r="CCO408" s="112"/>
      <c r="CCS408" s="112"/>
      <c r="CCW408" s="112"/>
      <c r="CDA408" s="112"/>
      <c r="CDE408" s="112"/>
      <c r="CDI408" s="112"/>
      <c r="CDM408" s="112"/>
      <c r="CDQ408" s="112"/>
      <c r="CDU408" s="112"/>
      <c r="CDY408" s="112"/>
      <c r="CEC408" s="112"/>
      <c r="CEG408" s="112"/>
      <c r="CEK408" s="112"/>
      <c r="CEO408" s="112"/>
      <c r="CES408" s="112"/>
      <c r="CEW408" s="112"/>
      <c r="CFA408" s="112"/>
      <c r="CFE408" s="112"/>
      <c r="CFI408" s="112"/>
      <c r="CFM408" s="112"/>
      <c r="CFQ408" s="112"/>
      <c r="CFU408" s="112"/>
      <c r="CFY408" s="112"/>
      <c r="CGC408" s="112"/>
      <c r="CGG408" s="112"/>
      <c r="CGK408" s="112"/>
      <c r="CGO408" s="112"/>
      <c r="CGS408" s="112"/>
      <c r="CGW408" s="112"/>
      <c r="CHA408" s="112"/>
      <c r="CHE408" s="112"/>
      <c r="CHI408" s="112"/>
      <c r="CHM408" s="112"/>
      <c r="CHQ408" s="112"/>
      <c r="CHU408" s="112"/>
      <c r="CHY408" s="112"/>
      <c r="CIC408" s="112"/>
      <c r="CIG408" s="112"/>
      <c r="CIK408" s="112"/>
      <c r="CIO408" s="112"/>
      <c r="CIS408" s="112"/>
      <c r="CIW408" s="112"/>
      <c r="CJA408" s="112"/>
      <c r="CJE408" s="112"/>
      <c r="CJI408" s="112"/>
      <c r="CJM408" s="112"/>
      <c r="CJQ408" s="112"/>
      <c r="CJU408" s="112"/>
      <c r="CJY408" s="112"/>
      <c r="CKC408" s="112"/>
      <c r="CKG408" s="112"/>
      <c r="CKK408" s="112"/>
      <c r="CKO408" s="112"/>
      <c r="CKS408" s="112"/>
      <c r="CKW408" s="112"/>
      <c r="CLA408" s="112"/>
      <c r="CLE408" s="112"/>
      <c r="CLI408" s="112"/>
      <c r="CLM408" s="112"/>
      <c r="CLQ408" s="112"/>
      <c r="CLU408" s="112"/>
      <c r="CLY408" s="112"/>
      <c r="CMC408" s="112"/>
      <c r="CMG408" s="112"/>
      <c r="CMK408" s="112"/>
      <c r="CMO408" s="112"/>
      <c r="CMS408" s="112"/>
      <c r="CMW408" s="112"/>
      <c r="CNA408" s="112"/>
      <c r="CNE408" s="112"/>
      <c r="CNI408" s="112"/>
      <c r="CNM408" s="112"/>
      <c r="CNQ408" s="112"/>
      <c r="CNU408" s="112"/>
      <c r="CNY408" s="112"/>
      <c r="COC408" s="112"/>
      <c r="COG408" s="112"/>
      <c r="COK408" s="112"/>
      <c r="COO408" s="112"/>
      <c r="COS408" s="112"/>
      <c r="COW408" s="112"/>
      <c r="CPA408" s="112"/>
      <c r="CPE408" s="112"/>
      <c r="CPI408" s="112"/>
      <c r="CPM408" s="112"/>
      <c r="CPQ408" s="112"/>
      <c r="CPU408" s="112"/>
      <c r="CPY408" s="112"/>
      <c r="CQC408" s="112"/>
      <c r="CQG408" s="112"/>
      <c r="CQK408" s="112"/>
      <c r="CQO408" s="112"/>
      <c r="CQS408" s="112"/>
      <c r="CQW408" s="112"/>
      <c r="CRA408" s="112"/>
      <c r="CRE408" s="112"/>
      <c r="CRI408" s="112"/>
      <c r="CRM408" s="112"/>
      <c r="CRQ408" s="112"/>
      <c r="CRU408" s="112"/>
      <c r="CRY408" s="112"/>
      <c r="CSC408" s="112"/>
      <c r="CSG408" s="112"/>
      <c r="CSK408" s="112"/>
      <c r="CSO408" s="112"/>
      <c r="CSS408" s="112"/>
      <c r="CSW408" s="112"/>
      <c r="CTA408" s="112"/>
      <c r="CTE408" s="112"/>
      <c r="CTI408" s="112"/>
      <c r="CTM408" s="112"/>
      <c r="CTQ408" s="112"/>
      <c r="CTU408" s="112"/>
      <c r="CTY408" s="112"/>
      <c r="CUC408" s="112"/>
      <c r="CUG408" s="112"/>
      <c r="CUK408" s="112"/>
      <c r="CUO408" s="112"/>
      <c r="CUS408" s="112"/>
      <c r="CUW408" s="112"/>
      <c r="CVA408" s="112"/>
      <c r="CVE408" s="112"/>
      <c r="CVI408" s="112"/>
      <c r="CVM408" s="112"/>
      <c r="CVQ408" s="112"/>
      <c r="CVU408" s="112"/>
      <c r="CVY408" s="112"/>
      <c r="CWC408" s="112"/>
      <c r="CWG408" s="112"/>
      <c r="CWK408" s="112"/>
      <c r="CWO408" s="112"/>
      <c r="CWS408" s="112"/>
      <c r="CWW408" s="112"/>
      <c r="CXA408" s="112"/>
      <c r="CXE408" s="112"/>
      <c r="CXI408" s="112"/>
      <c r="CXM408" s="112"/>
      <c r="CXQ408" s="112"/>
      <c r="CXU408" s="112"/>
      <c r="CXY408" s="112"/>
      <c r="CYC408" s="112"/>
      <c r="CYG408" s="112"/>
      <c r="CYK408" s="112"/>
      <c r="CYO408" s="112"/>
      <c r="CYS408" s="112"/>
      <c r="CYW408" s="112"/>
      <c r="CZA408" s="112"/>
      <c r="CZE408" s="112"/>
      <c r="CZI408" s="112"/>
      <c r="CZM408" s="112"/>
      <c r="CZQ408" s="112"/>
      <c r="CZU408" s="112"/>
      <c r="CZY408" s="112"/>
      <c r="DAC408" s="112"/>
      <c r="DAG408" s="112"/>
      <c r="DAK408" s="112"/>
      <c r="DAO408" s="112"/>
      <c r="DAS408" s="112"/>
      <c r="DAW408" s="112"/>
      <c r="DBA408" s="112"/>
      <c r="DBE408" s="112"/>
      <c r="DBI408" s="112"/>
      <c r="DBM408" s="112"/>
      <c r="DBQ408" s="112"/>
      <c r="DBU408" s="112"/>
      <c r="DBY408" s="112"/>
      <c r="DCC408" s="112"/>
      <c r="DCG408" s="112"/>
      <c r="DCK408" s="112"/>
      <c r="DCO408" s="112"/>
      <c r="DCS408" s="112"/>
      <c r="DCW408" s="112"/>
      <c r="DDA408" s="112"/>
      <c r="DDE408" s="112"/>
      <c r="DDI408" s="112"/>
      <c r="DDM408" s="112"/>
      <c r="DDQ408" s="112"/>
      <c r="DDU408" s="112"/>
      <c r="DDY408" s="112"/>
      <c r="DEC408" s="112"/>
      <c r="DEG408" s="112"/>
      <c r="DEK408" s="112"/>
      <c r="DEO408" s="112"/>
      <c r="DES408" s="112"/>
      <c r="DEW408" s="112"/>
      <c r="DFA408" s="112"/>
      <c r="DFE408" s="112"/>
      <c r="DFI408" s="112"/>
      <c r="DFM408" s="112"/>
      <c r="DFQ408" s="112"/>
      <c r="DFU408" s="112"/>
      <c r="DFY408" s="112"/>
      <c r="DGC408" s="112"/>
      <c r="DGG408" s="112"/>
      <c r="DGK408" s="112"/>
      <c r="DGO408" s="112"/>
      <c r="DGS408" s="112"/>
      <c r="DGW408" s="112"/>
      <c r="DHA408" s="112"/>
      <c r="DHE408" s="112"/>
      <c r="DHI408" s="112"/>
      <c r="DHM408" s="112"/>
      <c r="DHQ408" s="112"/>
      <c r="DHU408" s="112"/>
      <c r="DHY408" s="112"/>
      <c r="DIC408" s="112"/>
      <c r="DIG408" s="112"/>
      <c r="DIK408" s="112"/>
      <c r="DIO408" s="112"/>
      <c r="DIS408" s="112"/>
      <c r="DIW408" s="112"/>
      <c r="DJA408" s="112"/>
      <c r="DJE408" s="112"/>
      <c r="DJI408" s="112"/>
      <c r="DJM408" s="112"/>
      <c r="DJQ408" s="112"/>
      <c r="DJU408" s="112"/>
      <c r="DJY408" s="112"/>
      <c r="DKC408" s="112"/>
      <c r="DKG408" s="112"/>
      <c r="DKK408" s="112"/>
      <c r="DKO408" s="112"/>
      <c r="DKS408" s="112"/>
      <c r="DKW408" s="112"/>
      <c r="DLA408" s="112"/>
      <c r="DLE408" s="112"/>
      <c r="DLI408" s="112"/>
      <c r="DLM408" s="112"/>
      <c r="DLQ408" s="112"/>
      <c r="DLU408" s="112"/>
      <c r="DLY408" s="112"/>
      <c r="DMC408" s="112"/>
      <c r="DMG408" s="112"/>
      <c r="DMK408" s="112"/>
      <c r="DMO408" s="112"/>
      <c r="DMS408" s="112"/>
      <c r="DMW408" s="112"/>
      <c r="DNA408" s="112"/>
      <c r="DNE408" s="112"/>
      <c r="DNI408" s="112"/>
      <c r="DNM408" s="112"/>
      <c r="DNQ408" s="112"/>
      <c r="DNU408" s="112"/>
      <c r="DNY408" s="112"/>
      <c r="DOC408" s="112"/>
      <c r="DOG408" s="112"/>
      <c r="DOK408" s="112"/>
      <c r="DOO408" s="112"/>
      <c r="DOS408" s="112"/>
      <c r="DOW408" s="112"/>
      <c r="DPA408" s="112"/>
      <c r="DPE408" s="112"/>
      <c r="DPI408" s="112"/>
      <c r="DPM408" s="112"/>
      <c r="DPQ408" s="112"/>
      <c r="DPU408" s="112"/>
      <c r="DPY408" s="112"/>
      <c r="DQC408" s="112"/>
      <c r="DQG408" s="112"/>
      <c r="DQK408" s="112"/>
      <c r="DQO408" s="112"/>
      <c r="DQS408" s="112"/>
      <c r="DQW408" s="112"/>
      <c r="DRA408" s="112"/>
      <c r="DRE408" s="112"/>
      <c r="DRI408" s="112"/>
      <c r="DRM408" s="112"/>
      <c r="DRQ408" s="112"/>
      <c r="DRU408" s="112"/>
      <c r="DRY408" s="112"/>
      <c r="DSC408" s="112"/>
      <c r="DSG408" s="112"/>
      <c r="DSK408" s="112"/>
      <c r="DSO408" s="112"/>
      <c r="DSS408" s="112"/>
      <c r="DSW408" s="112"/>
      <c r="DTA408" s="112"/>
      <c r="DTE408" s="112"/>
      <c r="DTI408" s="112"/>
      <c r="DTM408" s="112"/>
      <c r="DTQ408" s="112"/>
      <c r="DTU408" s="112"/>
      <c r="DTY408" s="112"/>
      <c r="DUC408" s="112"/>
      <c r="DUG408" s="112"/>
      <c r="DUK408" s="112"/>
      <c r="DUO408" s="112"/>
      <c r="DUS408" s="112"/>
      <c r="DUW408" s="112"/>
      <c r="DVA408" s="112"/>
      <c r="DVE408" s="112"/>
      <c r="DVI408" s="112"/>
      <c r="DVM408" s="112"/>
      <c r="DVQ408" s="112"/>
      <c r="DVU408" s="112"/>
      <c r="DVY408" s="112"/>
      <c r="DWC408" s="112"/>
      <c r="DWG408" s="112"/>
      <c r="DWK408" s="112"/>
      <c r="DWO408" s="112"/>
      <c r="DWS408" s="112"/>
      <c r="DWW408" s="112"/>
      <c r="DXA408" s="112"/>
      <c r="DXE408" s="112"/>
      <c r="DXI408" s="112"/>
      <c r="DXM408" s="112"/>
      <c r="DXQ408" s="112"/>
      <c r="DXU408" s="112"/>
      <c r="DXY408" s="112"/>
      <c r="DYC408" s="112"/>
      <c r="DYG408" s="112"/>
      <c r="DYK408" s="112"/>
      <c r="DYO408" s="112"/>
      <c r="DYS408" s="112"/>
      <c r="DYW408" s="112"/>
      <c r="DZA408" s="112"/>
      <c r="DZE408" s="112"/>
      <c r="DZI408" s="112"/>
      <c r="DZM408" s="112"/>
      <c r="DZQ408" s="112"/>
      <c r="DZU408" s="112"/>
      <c r="DZY408" s="112"/>
      <c r="EAC408" s="112"/>
      <c r="EAG408" s="112"/>
      <c r="EAK408" s="112"/>
      <c r="EAO408" s="112"/>
      <c r="EAS408" s="112"/>
      <c r="EAW408" s="112"/>
      <c r="EBA408" s="112"/>
      <c r="EBE408" s="112"/>
      <c r="EBI408" s="112"/>
      <c r="EBM408" s="112"/>
      <c r="EBQ408" s="112"/>
      <c r="EBU408" s="112"/>
      <c r="EBY408" s="112"/>
      <c r="ECC408" s="112"/>
      <c r="ECG408" s="112"/>
      <c r="ECK408" s="112"/>
      <c r="ECO408" s="112"/>
      <c r="ECS408" s="112"/>
      <c r="ECW408" s="112"/>
      <c r="EDA408" s="112"/>
      <c r="EDE408" s="112"/>
      <c r="EDI408" s="112"/>
      <c r="EDM408" s="112"/>
      <c r="EDQ408" s="112"/>
      <c r="EDU408" s="112"/>
      <c r="EDY408" s="112"/>
      <c r="EEC408" s="112"/>
      <c r="EEG408" s="112"/>
      <c r="EEK408" s="112"/>
      <c r="EEO408" s="112"/>
      <c r="EES408" s="112"/>
      <c r="EEW408" s="112"/>
      <c r="EFA408" s="112"/>
      <c r="EFE408" s="112"/>
      <c r="EFI408" s="112"/>
      <c r="EFM408" s="112"/>
      <c r="EFQ408" s="112"/>
      <c r="EFU408" s="112"/>
      <c r="EFY408" s="112"/>
      <c r="EGC408" s="112"/>
      <c r="EGG408" s="112"/>
      <c r="EGK408" s="112"/>
      <c r="EGO408" s="112"/>
      <c r="EGS408" s="112"/>
      <c r="EGW408" s="112"/>
      <c r="EHA408" s="112"/>
      <c r="EHE408" s="112"/>
      <c r="EHI408" s="112"/>
      <c r="EHM408" s="112"/>
      <c r="EHQ408" s="112"/>
      <c r="EHU408" s="112"/>
      <c r="EHY408" s="112"/>
      <c r="EIC408" s="112"/>
      <c r="EIG408" s="112"/>
      <c r="EIK408" s="112"/>
      <c r="EIO408" s="112"/>
      <c r="EIS408" s="112"/>
      <c r="EIW408" s="112"/>
      <c r="EJA408" s="112"/>
      <c r="EJE408" s="112"/>
      <c r="EJI408" s="112"/>
      <c r="EJM408" s="112"/>
      <c r="EJQ408" s="112"/>
      <c r="EJU408" s="112"/>
      <c r="EJY408" s="112"/>
      <c r="EKC408" s="112"/>
      <c r="EKG408" s="112"/>
      <c r="EKK408" s="112"/>
      <c r="EKO408" s="112"/>
      <c r="EKS408" s="112"/>
      <c r="EKW408" s="112"/>
      <c r="ELA408" s="112"/>
      <c r="ELE408" s="112"/>
      <c r="ELI408" s="112"/>
      <c r="ELM408" s="112"/>
      <c r="ELQ408" s="112"/>
      <c r="ELU408" s="112"/>
      <c r="ELY408" s="112"/>
      <c r="EMC408" s="112"/>
      <c r="EMG408" s="112"/>
      <c r="EMK408" s="112"/>
      <c r="EMO408" s="112"/>
      <c r="EMS408" s="112"/>
      <c r="EMW408" s="112"/>
      <c r="ENA408" s="112"/>
      <c r="ENE408" s="112"/>
      <c r="ENI408" s="112"/>
      <c r="ENM408" s="112"/>
      <c r="ENQ408" s="112"/>
      <c r="ENU408" s="112"/>
      <c r="ENY408" s="112"/>
      <c r="EOC408" s="112"/>
      <c r="EOG408" s="112"/>
      <c r="EOK408" s="112"/>
      <c r="EOO408" s="112"/>
      <c r="EOS408" s="112"/>
      <c r="EOW408" s="112"/>
      <c r="EPA408" s="112"/>
      <c r="EPE408" s="112"/>
      <c r="EPI408" s="112"/>
      <c r="EPM408" s="112"/>
      <c r="EPQ408" s="112"/>
      <c r="EPU408" s="112"/>
      <c r="EPY408" s="112"/>
      <c r="EQC408" s="112"/>
      <c r="EQG408" s="112"/>
      <c r="EQK408" s="112"/>
      <c r="EQO408" s="112"/>
      <c r="EQS408" s="112"/>
      <c r="EQW408" s="112"/>
      <c r="ERA408" s="112"/>
      <c r="ERE408" s="112"/>
      <c r="ERI408" s="112"/>
      <c r="ERM408" s="112"/>
      <c r="ERQ408" s="112"/>
      <c r="ERU408" s="112"/>
      <c r="ERY408" s="112"/>
      <c r="ESC408" s="112"/>
      <c r="ESG408" s="112"/>
      <c r="ESK408" s="112"/>
      <c r="ESO408" s="112"/>
      <c r="ESS408" s="112"/>
      <c r="ESW408" s="112"/>
      <c r="ETA408" s="112"/>
      <c r="ETE408" s="112"/>
      <c r="ETI408" s="112"/>
      <c r="ETM408" s="112"/>
      <c r="ETQ408" s="112"/>
      <c r="ETU408" s="112"/>
      <c r="ETY408" s="112"/>
      <c r="EUC408" s="112"/>
      <c r="EUG408" s="112"/>
      <c r="EUK408" s="112"/>
      <c r="EUO408" s="112"/>
      <c r="EUS408" s="112"/>
      <c r="EUW408" s="112"/>
      <c r="EVA408" s="112"/>
      <c r="EVE408" s="112"/>
      <c r="EVI408" s="112"/>
      <c r="EVM408" s="112"/>
      <c r="EVQ408" s="112"/>
      <c r="EVU408" s="112"/>
      <c r="EVY408" s="112"/>
      <c r="EWC408" s="112"/>
      <c r="EWG408" s="112"/>
      <c r="EWK408" s="112"/>
      <c r="EWO408" s="112"/>
      <c r="EWS408" s="112"/>
      <c r="EWW408" s="112"/>
      <c r="EXA408" s="112"/>
      <c r="EXE408" s="112"/>
      <c r="EXI408" s="112"/>
      <c r="EXM408" s="112"/>
      <c r="EXQ408" s="112"/>
      <c r="EXU408" s="112"/>
      <c r="EXY408" s="112"/>
      <c r="EYC408" s="112"/>
      <c r="EYG408" s="112"/>
      <c r="EYK408" s="112"/>
      <c r="EYO408" s="112"/>
      <c r="EYS408" s="112"/>
      <c r="EYW408" s="112"/>
      <c r="EZA408" s="112"/>
      <c r="EZE408" s="112"/>
      <c r="EZI408" s="112"/>
      <c r="EZM408" s="112"/>
      <c r="EZQ408" s="112"/>
      <c r="EZU408" s="112"/>
      <c r="EZY408" s="112"/>
      <c r="FAC408" s="112"/>
      <c r="FAG408" s="112"/>
      <c r="FAK408" s="112"/>
      <c r="FAO408" s="112"/>
      <c r="FAS408" s="112"/>
      <c r="FAW408" s="112"/>
      <c r="FBA408" s="112"/>
      <c r="FBE408" s="112"/>
      <c r="FBI408" s="112"/>
      <c r="FBM408" s="112"/>
      <c r="FBQ408" s="112"/>
      <c r="FBU408" s="112"/>
      <c r="FBY408" s="112"/>
      <c r="FCC408" s="112"/>
      <c r="FCG408" s="112"/>
      <c r="FCK408" s="112"/>
      <c r="FCO408" s="112"/>
      <c r="FCS408" s="112"/>
      <c r="FCW408" s="112"/>
      <c r="FDA408" s="112"/>
      <c r="FDE408" s="112"/>
      <c r="FDI408" s="112"/>
      <c r="FDM408" s="112"/>
      <c r="FDQ408" s="112"/>
      <c r="FDU408" s="112"/>
      <c r="FDY408" s="112"/>
      <c r="FEC408" s="112"/>
      <c r="FEG408" s="112"/>
      <c r="FEK408" s="112"/>
      <c r="FEO408" s="112"/>
      <c r="FES408" s="112"/>
      <c r="FEW408" s="112"/>
      <c r="FFA408" s="112"/>
      <c r="FFE408" s="112"/>
      <c r="FFI408" s="112"/>
      <c r="FFM408" s="112"/>
      <c r="FFQ408" s="112"/>
      <c r="FFU408" s="112"/>
      <c r="FFY408" s="112"/>
      <c r="FGC408" s="112"/>
      <c r="FGG408" s="112"/>
      <c r="FGK408" s="112"/>
      <c r="FGO408" s="112"/>
      <c r="FGS408" s="112"/>
      <c r="FGW408" s="112"/>
      <c r="FHA408" s="112"/>
      <c r="FHE408" s="112"/>
      <c r="FHI408" s="112"/>
      <c r="FHM408" s="112"/>
      <c r="FHQ408" s="112"/>
      <c r="FHU408" s="112"/>
      <c r="FHY408" s="112"/>
      <c r="FIC408" s="112"/>
      <c r="FIG408" s="112"/>
      <c r="FIK408" s="112"/>
      <c r="FIO408" s="112"/>
      <c r="FIS408" s="112"/>
      <c r="FIW408" s="112"/>
      <c r="FJA408" s="112"/>
      <c r="FJE408" s="112"/>
      <c r="FJI408" s="112"/>
      <c r="FJM408" s="112"/>
      <c r="FJQ408" s="112"/>
      <c r="FJU408" s="112"/>
      <c r="FJY408" s="112"/>
      <c r="FKC408" s="112"/>
      <c r="FKG408" s="112"/>
      <c r="FKK408" s="112"/>
      <c r="FKO408" s="112"/>
      <c r="FKS408" s="112"/>
      <c r="FKW408" s="112"/>
      <c r="FLA408" s="112"/>
      <c r="FLE408" s="112"/>
      <c r="FLI408" s="112"/>
      <c r="FLM408" s="112"/>
      <c r="FLQ408" s="112"/>
      <c r="FLU408" s="112"/>
      <c r="FLY408" s="112"/>
      <c r="FMC408" s="112"/>
      <c r="FMG408" s="112"/>
      <c r="FMK408" s="112"/>
      <c r="FMO408" s="112"/>
      <c r="FMS408" s="112"/>
      <c r="FMW408" s="112"/>
      <c r="FNA408" s="112"/>
      <c r="FNE408" s="112"/>
      <c r="FNI408" s="112"/>
      <c r="FNM408" s="112"/>
      <c r="FNQ408" s="112"/>
      <c r="FNU408" s="112"/>
      <c r="FNY408" s="112"/>
      <c r="FOC408" s="112"/>
      <c r="FOG408" s="112"/>
      <c r="FOK408" s="112"/>
      <c r="FOO408" s="112"/>
      <c r="FOS408" s="112"/>
      <c r="FOW408" s="112"/>
      <c r="FPA408" s="112"/>
      <c r="FPE408" s="112"/>
      <c r="FPI408" s="112"/>
      <c r="FPM408" s="112"/>
      <c r="FPQ408" s="112"/>
      <c r="FPU408" s="112"/>
      <c r="FPY408" s="112"/>
      <c r="FQC408" s="112"/>
      <c r="FQG408" s="112"/>
      <c r="FQK408" s="112"/>
      <c r="FQO408" s="112"/>
      <c r="FQS408" s="112"/>
      <c r="FQW408" s="112"/>
      <c r="FRA408" s="112"/>
      <c r="FRE408" s="112"/>
      <c r="FRI408" s="112"/>
      <c r="FRM408" s="112"/>
      <c r="FRQ408" s="112"/>
      <c r="FRU408" s="112"/>
      <c r="FRY408" s="112"/>
      <c r="FSC408" s="112"/>
      <c r="FSG408" s="112"/>
      <c r="FSK408" s="112"/>
      <c r="FSO408" s="112"/>
      <c r="FSS408" s="112"/>
      <c r="FSW408" s="112"/>
      <c r="FTA408" s="112"/>
      <c r="FTE408" s="112"/>
      <c r="FTI408" s="112"/>
      <c r="FTM408" s="112"/>
      <c r="FTQ408" s="112"/>
      <c r="FTU408" s="112"/>
      <c r="FTY408" s="112"/>
      <c r="FUC408" s="112"/>
      <c r="FUG408" s="112"/>
      <c r="FUK408" s="112"/>
      <c r="FUO408" s="112"/>
      <c r="FUS408" s="112"/>
      <c r="FUW408" s="112"/>
      <c r="FVA408" s="112"/>
      <c r="FVE408" s="112"/>
      <c r="FVI408" s="112"/>
      <c r="FVM408" s="112"/>
      <c r="FVQ408" s="112"/>
      <c r="FVU408" s="112"/>
      <c r="FVY408" s="112"/>
      <c r="FWC408" s="112"/>
      <c r="FWG408" s="112"/>
      <c r="FWK408" s="112"/>
      <c r="FWO408" s="112"/>
      <c r="FWS408" s="112"/>
      <c r="FWW408" s="112"/>
      <c r="FXA408" s="112"/>
      <c r="FXE408" s="112"/>
      <c r="FXI408" s="112"/>
      <c r="FXM408" s="112"/>
      <c r="FXQ408" s="112"/>
      <c r="FXU408" s="112"/>
      <c r="FXY408" s="112"/>
      <c r="FYC408" s="112"/>
      <c r="FYG408" s="112"/>
      <c r="FYK408" s="112"/>
      <c r="FYO408" s="112"/>
      <c r="FYS408" s="112"/>
      <c r="FYW408" s="112"/>
      <c r="FZA408" s="112"/>
      <c r="FZE408" s="112"/>
      <c r="FZI408" s="112"/>
      <c r="FZM408" s="112"/>
      <c r="FZQ408" s="112"/>
      <c r="FZU408" s="112"/>
      <c r="FZY408" s="112"/>
      <c r="GAC408" s="112"/>
      <c r="GAG408" s="112"/>
      <c r="GAK408" s="112"/>
      <c r="GAO408" s="112"/>
      <c r="GAS408" s="112"/>
      <c r="GAW408" s="112"/>
      <c r="GBA408" s="112"/>
      <c r="GBE408" s="112"/>
      <c r="GBI408" s="112"/>
      <c r="GBM408" s="112"/>
      <c r="GBQ408" s="112"/>
      <c r="GBU408" s="112"/>
      <c r="GBY408" s="112"/>
      <c r="GCC408" s="112"/>
      <c r="GCG408" s="112"/>
      <c r="GCK408" s="112"/>
      <c r="GCO408" s="112"/>
      <c r="GCS408" s="112"/>
      <c r="GCW408" s="112"/>
      <c r="GDA408" s="112"/>
      <c r="GDE408" s="112"/>
      <c r="GDI408" s="112"/>
      <c r="GDM408" s="112"/>
      <c r="GDQ408" s="112"/>
      <c r="GDU408" s="112"/>
      <c r="GDY408" s="112"/>
      <c r="GEC408" s="112"/>
      <c r="GEG408" s="112"/>
      <c r="GEK408" s="112"/>
      <c r="GEO408" s="112"/>
      <c r="GES408" s="112"/>
      <c r="GEW408" s="112"/>
      <c r="GFA408" s="112"/>
      <c r="GFE408" s="112"/>
      <c r="GFI408" s="112"/>
      <c r="GFM408" s="112"/>
      <c r="GFQ408" s="112"/>
      <c r="GFU408" s="112"/>
      <c r="GFY408" s="112"/>
      <c r="GGC408" s="112"/>
      <c r="GGG408" s="112"/>
      <c r="GGK408" s="112"/>
      <c r="GGO408" s="112"/>
      <c r="GGS408" s="112"/>
      <c r="GGW408" s="112"/>
      <c r="GHA408" s="112"/>
      <c r="GHE408" s="112"/>
      <c r="GHI408" s="112"/>
      <c r="GHM408" s="112"/>
      <c r="GHQ408" s="112"/>
      <c r="GHU408" s="112"/>
      <c r="GHY408" s="112"/>
      <c r="GIC408" s="112"/>
      <c r="GIG408" s="112"/>
      <c r="GIK408" s="112"/>
      <c r="GIO408" s="112"/>
      <c r="GIS408" s="112"/>
      <c r="GIW408" s="112"/>
      <c r="GJA408" s="112"/>
      <c r="GJE408" s="112"/>
      <c r="GJI408" s="112"/>
      <c r="GJM408" s="112"/>
      <c r="GJQ408" s="112"/>
      <c r="GJU408" s="112"/>
      <c r="GJY408" s="112"/>
      <c r="GKC408" s="112"/>
      <c r="GKG408" s="112"/>
      <c r="GKK408" s="112"/>
      <c r="GKO408" s="112"/>
      <c r="GKS408" s="112"/>
      <c r="GKW408" s="112"/>
      <c r="GLA408" s="112"/>
      <c r="GLE408" s="112"/>
      <c r="GLI408" s="112"/>
      <c r="GLM408" s="112"/>
      <c r="GLQ408" s="112"/>
      <c r="GLU408" s="112"/>
      <c r="GLY408" s="112"/>
      <c r="GMC408" s="112"/>
      <c r="GMG408" s="112"/>
      <c r="GMK408" s="112"/>
      <c r="GMO408" s="112"/>
      <c r="GMS408" s="112"/>
      <c r="GMW408" s="112"/>
      <c r="GNA408" s="112"/>
      <c r="GNE408" s="112"/>
      <c r="GNI408" s="112"/>
      <c r="GNM408" s="112"/>
      <c r="GNQ408" s="112"/>
      <c r="GNU408" s="112"/>
      <c r="GNY408" s="112"/>
      <c r="GOC408" s="112"/>
      <c r="GOG408" s="112"/>
      <c r="GOK408" s="112"/>
      <c r="GOO408" s="112"/>
      <c r="GOS408" s="112"/>
      <c r="GOW408" s="112"/>
      <c r="GPA408" s="112"/>
      <c r="GPE408" s="112"/>
      <c r="GPI408" s="112"/>
      <c r="GPM408" s="112"/>
      <c r="GPQ408" s="112"/>
      <c r="GPU408" s="112"/>
      <c r="GPY408" s="112"/>
      <c r="GQC408" s="112"/>
      <c r="GQG408" s="112"/>
      <c r="GQK408" s="112"/>
      <c r="GQO408" s="112"/>
      <c r="GQS408" s="112"/>
      <c r="GQW408" s="112"/>
      <c r="GRA408" s="112"/>
      <c r="GRE408" s="112"/>
      <c r="GRI408" s="112"/>
      <c r="GRM408" s="112"/>
      <c r="GRQ408" s="112"/>
      <c r="GRU408" s="112"/>
      <c r="GRY408" s="112"/>
      <c r="GSC408" s="112"/>
      <c r="GSG408" s="112"/>
      <c r="GSK408" s="112"/>
      <c r="GSO408" s="112"/>
      <c r="GSS408" s="112"/>
      <c r="GSW408" s="112"/>
      <c r="GTA408" s="112"/>
      <c r="GTE408" s="112"/>
      <c r="GTI408" s="112"/>
      <c r="GTM408" s="112"/>
      <c r="GTQ408" s="112"/>
      <c r="GTU408" s="112"/>
      <c r="GTY408" s="112"/>
      <c r="GUC408" s="112"/>
      <c r="GUG408" s="112"/>
      <c r="GUK408" s="112"/>
      <c r="GUO408" s="112"/>
      <c r="GUS408" s="112"/>
      <c r="GUW408" s="112"/>
      <c r="GVA408" s="112"/>
      <c r="GVE408" s="112"/>
      <c r="GVI408" s="112"/>
      <c r="GVM408" s="112"/>
      <c r="GVQ408" s="112"/>
      <c r="GVU408" s="112"/>
      <c r="GVY408" s="112"/>
      <c r="GWC408" s="112"/>
      <c r="GWG408" s="112"/>
      <c r="GWK408" s="112"/>
      <c r="GWO408" s="112"/>
      <c r="GWS408" s="112"/>
      <c r="GWW408" s="112"/>
      <c r="GXA408" s="112"/>
      <c r="GXE408" s="112"/>
      <c r="GXI408" s="112"/>
      <c r="GXM408" s="112"/>
      <c r="GXQ408" s="112"/>
      <c r="GXU408" s="112"/>
      <c r="GXY408" s="112"/>
      <c r="GYC408" s="112"/>
      <c r="GYG408" s="112"/>
      <c r="GYK408" s="112"/>
      <c r="GYO408" s="112"/>
      <c r="GYS408" s="112"/>
      <c r="GYW408" s="112"/>
      <c r="GZA408" s="112"/>
      <c r="GZE408" s="112"/>
      <c r="GZI408" s="112"/>
      <c r="GZM408" s="112"/>
      <c r="GZQ408" s="112"/>
      <c r="GZU408" s="112"/>
      <c r="GZY408" s="112"/>
      <c r="HAC408" s="112"/>
      <c r="HAG408" s="112"/>
      <c r="HAK408" s="112"/>
      <c r="HAO408" s="112"/>
      <c r="HAS408" s="112"/>
      <c r="HAW408" s="112"/>
      <c r="HBA408" s="112"/>
      <c r="HBE408" s="112"/>
      <c r="HBI408" s="112"/>
      <c r="HBM408" s="112"/>
      <c r="HBQ408" s="112"/>
      <c r="HBU408" s="112"/>
      <c r="HBY408" s="112"/>
      <c r="HCC408" s="112"/>
      <c r="HCG408" s="112"/>
      <c r="HCK408" s="112"/>
      <c r="HCO408" s="112"/>
      <c r="HCS408" s="112"/>
      <c r="HCW408" s="112"/>
      <c r="HDA408" s="112"/>
      <c r="HDE408" s="112"/>
      <c r="HDI408" s="112"/>
      <c r="HDM408" s="112"/>
      <c r="HDQ408" s="112"/>
      <c r="HDU408" s="112"/>
      <c r="HDY408" s="112"/>
      <c r="HEC408" s="112"/>
      <c r="HEG408" s="112"/>
      <c r="HEK408" s="112"/>
      <c r="HEO408" s="112"/>
      <c r="HES408" s="112"/>
      <c r="HEW408" s="112"/>
      <c r="HFA408" s="112"/>
      <c r="HFE408" s="112"/>
      <c r="HFI408" s="112"/>
      <c r="HFM408" s="112"/>
      <c r="HFQ408" s="112"/>
      <c r="HFU408" s="112"/>
      <c r="HFY408" s="112"/>
      <c r="HGC408" s="112"/>
      <c r="HGG408" s="112"/>
      <c r="HGK408" s="112"/>
      <c r="HGO408" s="112"/>
      <c r="HGS408" s="112"/>
      <c r="HGW408" s="112"/>
      <c r="HHA408" s="112"/>
      <c r="HHE408" s="112"/>
      <c r="HHI408" s="112"/>
      <c r="HHM408" s="112"/>
      <c r="HHQ408" s="112"/>
      <c r="HHU408" s="112"/>
      <c r="HHY408" s="112"/>
      <c r="HIC408" s="112"/>
      <c r="HIG408" s="112"/>
      <c r="HIK408" s="112"/>
      <c r="HIO408" s="112"/>
      <c r="HIS408" s="112"/>
      <c r="HIW408" s="112"/>
      <c r="HJA408" s="112"/>
      <c r="HJE408" s="112"/>
      <c r="HJI408" s="112"/>
      <c r="HJM408" s="112"/>
      <c r="HJQ408" s="112"/>
      <c r="HJU408" s="112"/>
      <c r="HJY408" s="112"/>
      <c r="HKC408" s="112"/>
      <c r="HKG408" s="112"/>
      <c r="HKK408" s="112"/>
      <c r="HKO408" s="112"/>
      <c r="HKS408" s="112"/>
      <c r="HKW408" s="112"/>
      <c r="HLA408" s="112"/>
      <c r="HLE408" s="112"/>
      <c r="HLI408" s="112"/>
      <c r="HLM408" s="112"/>
      <c r="HLQ408" s="112"/>
      <c r="HLU408" s="112"/>
      <c r="HLY408" s="112"/>
      <c r="HMC408" s="112"/>
      <c r="HMG408" s="112"/>
      <c r="HMK408" s="112"/>
      <c r="HMO408" s="112"/>
      <c r="HMS408" s="112"/>
      <c r="HMW408" s="112"/>
      <c r="HNA408" s="112"/>
      <c r="HNE408" s="112"/>
      <c r="HNI408" s="112"/>
      <c r="HNM408" s="112"/>
      <c r="HNQ408" s="112"/>
      <c r="HNU408" s="112"/>
      <c r="HNY408" s="112"/>
      <c r="HOC408" s="112"/>
      <c r="HOG408" s="112"/>
      <c r="HOK408" s="112"/>
      <c r="HOO408" s="112"/>
      <c r="HOS408" s="112"/>
      <c r="HOW408" s="112"/>
      <c r="HPA408" s="112"/>
      <c r="HPE408" s="112"/>
      <c r="HPI408" s="112"/>
      <c r="HPM408" s="112"/>
      <c r="HPQ408" s="112"/>
      <c r="HPU408" s="112"/>
      <c r="HPY408" s="112"/>
      <c r="HQC408" s="112"/>
      <c r="HQG408" s="112"/>
      <c r="HQK408" s="112"/>
      <c r="HQO408" s="112"/>
      <c r="HQS408" s="112"/>
      <c r="HQW408" s="112"/>
      <c r="HRA408" s="112"/>
      <c r="HRE408" s="112"/>
      <c r="HRI408" s="112"/>
      <c r="HRM408" s="112"/>
      <c r="HRQ408" s="112"/>
      <c r="HRU408" s="112"/>
      <c r="HRY408" s="112"/>
      <c r="HSC408" s="112"/>
      <c r="HSG408" s="112"/>
      <c r="HSK408" s="112"/>
      <c r="HSO408" s="112"/>
      <c r="HSS408" s="112"/>
      <c r="HSW408" s="112"/>
      <c r="HTA408" s="112"/>
      <c r="HTE408" s="112"/>
      <c r="HTI408" s="112"/>
      <c r="HTM408" s="112"/>
      <c r="HTQ408" s="112"/>
      <c r="HTU408" s="112"/>
      <c r="HTY408" s="112"/>
      <c r="HUC408" s="112"/>
      <c r="HUG408" s="112"/>
      <c r="HUK408" s="112"/>
      <c r="HUO408" s="112"/>
      <c r="HUS408" s="112"/>
      <c r="HUW408" s="112"/>
      <c r="HVA408" s="112"/>
      <c r="HVE408" s="112"/>
      <c r="HVI408" s="112"/>
      <c r="HVM408" s="112"/>
      <c r="HVQ408" s="112"/>
      <c r="HVU408" s="112"/>
      <c r="HVY408" s="112"/>
      <c r="HWC408" s="112"/>
      <c r="HWG408" s="112"/>
      <c r="HWK408" s="112"/>
      <c r="HWO408" s="112"/>
      <c r="HWS408" s="112"/>
      <c r="HWW408" s="112"/>
      <c r="HXA408" s="112"/>
      <c r="HXE408" s="112"/>
      <c r="HXI408" s="112"/>
      <c r="HXM408" s="112"/>
      <c r="HXQ408" s="112"/>
      <c r="HXU408" s="112"/>
      <c r="HXY408" s="112"/>
      <c r="HYC408" s="112"/>
      <c r="HYG408" s="112"/>
      <c r="HYK408" s="112"/>
      <c r="HYO408" s="112"/>
      <c r="HYS408" s="112"/>
      <c r="HYW408" s="112"/>
      <c r="HZA408" s="112"/>
      <c r="HZE408" s="112"/>
      <c r="HZI408" s="112"/>
      <c r="HZM408" s="112"/>
      <c r="HZQ408" s="112"/>
      <c r="HZU408" s="112"/>
      <c r="HZY408" s="112"/>
      <c r="IAC408" s="112"/>
      <c r="IAG408" s="112"/>
      <c r="IAK408" s="112"/>
      <c r="IAO408" s="112"/>
      <c r="IAS408" s="112"/>
      <c r="IAW408" s="112"/>
      <c r="IBA408" s="112"/>
      <c r="IBE408" s="112"/>
      <c r="IBI408" s="112"/>
      <c r="IBM408" s="112"/>
      <c r="IBQ408" s="112"/>
      <c r="IBU408" s="112"/>
      <c r="IBY408" s="112"/>
      <c r="ICC408" s="112"/>
      <c r="ICG408" s="112"/>
      <c r="ICK408" s="112"/>
      <c r="ICO408" s="112"/>
      <c r="ICS408" s="112"/>
      <c r="ICW408" s="112"/>
      <c r="IDA408" s="112"/>
      <c r="IDE408" s="112"/>
      <c r="IDI408" s="112"/>
      <c r="IDM408" s="112"/>
      <c r="IDQ408" s="112"/>
      <c r="IDU408" s="112"/>
      <c r="IDY408" s="112"/>
      <c r="IEC408" s="112"/>
      <c r="IEG408" s="112"/>
      <c r="IEK408" s="112"/>
      <c r="IEO408" s="112"/>
      <c r="IES408" s="112"/>
      <c r="IEW408" s="112"/>
      <c r="IFA408" s="112"/>
      <c r="IFE408" s="112"/>
      <c r="IFI408" s="112"/>
      <c r="IFM408" s="112"/>
      <c r="IFQ408" s="112"/>
      <c r="IFU408" s="112"/>
      <c r="IFY408" s="112"/>
      <c r="IGC408" s="112"/>
      <c r="IGG408" s="112"/>
      <c r="IGK408" s="112"/>
      <c r="IGO408" s="112"/>
      <c r="IGS408" s="112"/>
      <c r="IGW408" s="112"/>
      <c r="IHA408" s="112"/>
      <c r="IHE408" s="112"/>
      <c r="IHI408" s="112"/>
      <c r="IHM408" s="112"/>
      <c r="IHQ408" s="112"/>
      <c r="IHU408" s="112"/>
      <c r="IHY408" s="112"/>
      <c r="IIC408" s="112"/>
      <c r="IIG408" s="112"/>
      <c r="IIK408" s="112"/>
      <c r="IIO408" s="112"/>
      <c r="IIS408" s="112"/>
      <c r="IIW408" s="112"/>
      <c r="IJA408" s="112"/>
      <c r="IJE408" s="112"/>
      <c r="IJI408" s="112"/>
      <c r="IJM408" s="112"/>
      <c r="IJQ408" s="112"/>
      <c r="IJU408" s="112"/>
      <c r="IJY408" s="112"/>
      <c r="IKC408" s="112"/>
      <c r="IKG408" s="112"/>
      <c r="IKK408" s="112"/>
      <c r="IKO408" s="112"/>
      <c r="IKS408" s="112"/>
      <c r="IKW408" s="112"/>
      <c r="ILA408" s="112"/>
      <c r="ILE408" s="112"/>
      <c r="ILI408" s="112"/>
      <c r="ILM408" s="112"/>
      <c r="ILQ408" s="112"/>
      <c r="ILU408" s="112"/>
      <c r="ILY408" s="112"/>
      <c r="IMC408" s="112"/>
      <c r="IMG408" s="112"/>
      <c r="IMK408" s="112"/>
      <c r="IMO408" s="112"/>
      <c r="IMS408" s="112"/>
      <c r="IMW408" s="112"/>
      <c r="INA408" s="112"/>
      <c r="INE408" s="112"/>
      <c r="INI408" s="112"/>
      <c r="INM408" s="112"/>
      <c r="INQ408" s="112"/>
      <c r="INU408" s="112"/>
      <c r="INY408" s="112"/>
      <c r="IOC408" s="112"/>
      <c r="IOG408" s="112"/>
      <c r="IOK408" s="112"/>
      <c r="IOO408" s="112"/>
      <c r="IOS408" s="112"/>
      <c r="IOW408" s="112"/>
      <c r="IPA408" s="112"/>
      <c r="IPE408" s="112"/>
      <c r="IPI408" s="112"/>
      <c r="IPM408" s="112"/>
      <c r="IPQ408" s="112"/>
      <c r="IPU408" s="112"/>
      <c r="IPY408" s="112"/>
      <c r="IQC408" s="112"/>
      <c r="IQG408" s="112"/>
      <c r="IQK408" s="112"/>
      <c r="IQO408" s="112"/>
      <c r="IQS408" s="112"/>
      <c r="IQW408" s="112"/>
      <c r="IRA408" s="112"/>
      <c r="IRE408" s="112"/>
      <c r="IRI408" s="112"/>
      <c r="IRM408" s="112"/>
      <c r="IRQ408" s="112"/>
      <c r="IRU408" s="112"/>
      <c r="IRY408" s="112"/>
      <c r="ISC408" s="112"/>
      <c r="ISG408" s="112"/>
      <c r="ISK408" s="112"/>
      <c r="ISO408" s="112"/>
      <c r="ISS408" s="112"/>
      <c r="ISW408" s="112"/>
      <c r="ITA408" s="112"/>
      <c r="ITE408" s="112"/>
      <c r="ITI408" s="112"/>
      <c r="ITM408" s="112"/>
      <c r="ITQ408" s="112"/>
      <c r="ITU408" s="112"/>
      <c r="ITY408" s="112"/>
      <c r="IUC408" s="112"/>
      <c r="IUG408" s="112"/>
      <c r="IUK408" s="112"/>
      <c r="IUO408" s="112"/>
      <c r="IUS408" s="112"/>
      <c r="IUW408" s="112"/>
      <c r="IVA408" s="112"/>
      <c r="IVE408" s="112"/>
      <c r="IVI408" s="112"/>
      <c r="IVM408" s="112"/>
      <c r="IVQ408" s="112"/>
      <c r="IVU408" s="112"/>
      <c r="IVY408" s="112"/>
      <c r="IWC408" s="112"/>
      <c r="IWG408" s="112"/>
      <c r="IWK408" s="112"/>
      <c r="IWO408" s="112"/>
      <c r="IWS408" s="112"/>
      <c r="IWW408" s="112"/>
      <c r="IXA408" s="112"/>
      <c r="IXE408" s="112"/>
      <c r="IXI408" s="112"/>
      <c r="IXM408" s="112"/>
      <c r="IXQ408" s="112"/>
      <c r="IXU408" s="112"/>
      <c r="IXY408" s="112"/>
      <c r="IYC408" s="112"/>
      <c r="IYG408" s="112"/>
      <c r="IYK408" s="112"/>
      <c r="IYO408" s="112"/>
      <c r="IYS408" s="112"/>
      <c r="IYW408" s="112"/>
      <c r="IZA408" s="112"/>
      <c r="IZE408" s="112"/>
      <c r="IZI408" s="112"/>
      <c r="IZM408" s="112"/>
      <c r="IZQ408" s="112"/>
      <c r="IZU408" s="112"/>
      <c r="IZY408" s="112"/>
      <c r="JAC408" s="112"/>
      <c r="JAG408" s="112"/>
      <c r="JAK408" s="112"/>
      <c r="JAO408" s="112"/>
      <c r="JAS408" s="112"/>
      <c r="JAW408" s="112"/>
      <c r="JBA408" s="112"/>
      <c r="JBE408" s="112"/>
      <c r="JBI408" s="112"/>
      <c r="JBM408" s="112"/>
      <c r="JBQ408" s="112"/>
      <c r="JBU408" s="112"/>
      <c r="JBY408" s="112"/>
      <c r="JCC408" s="112"/>
      <c r="JCG408" s="112"/>
      <c r="JCK408" s="112"/>
      <c r="JCO408" s="112"/>
      <c r="JCS408" s="112"/>
      <c r="JCW408" s="112"/>
      <c r="JDA408" s="112"/>
      <c r="JDE408" s="112"/>
      <c r="JDI408" s="112"/>
      <c r="JDM408" s="112"/>
      <c r="JDQ408" s="112"/>
      <c r="JDU408" s="112"/>
      <c r="JDY408" s="112"/>
      <c r="JEC408" s="112"/>
      <c r="JEG408" s="112"/>
      <c r="JEK408" s="112"/>
      <c r="JEO408" s="112"/>
      <c r="JES408" s="112"/>
      <c r="JEW408" s="112"/>
      <c r="JFA408" s="112"/>
      <c r="JFE408" s="112"/>
      <c r="JFI408" s="112"/>
      <c r="JFM408" s="112"/>
      <c r="JFQ408" s="112"/>
      <c r="JFU408" s="112"/>
      <c r="JFY408" s="112"/>
      <c r="JGC408" s="112"/>
      <c r="JGG408" s="112"/>
      <c r="JGK408" s="112"/>
      <c r="JGO408" s="112"/>
      <c r="JGS408" s="112"/>
      <c r="JGW408" s="112"/>
      <c r="JHA408" s="112"/>
      <c r="JHE408" s="112"/>
      <c r="JHI408" s="112"/>
      <c r="JHM408" s="112"/>
      <c r="JHQ408" s="112"/>
      <c r="JHU408" s="112"/>
      <c r="JHY408" s="112"/>
      <c r="JIC408" s="112"/>
      <c r="JIG408" s="112"/>
      <c r="JIK408" s="112"/>
      <c r="JIO408" s="112"/>
      <c r="JIS408" s="112"/>
      <c r="JIW408" s="112"/>
      <c r="JJA408" s="112"/>
      <c r="JJE408" s="112"/>
      <c r="JJI408" s="112"/>
      <c r="JJM408" s="112"/>
      <c r="JJQ408" s="112"/>
      <c r="JJU408" s="112"/>
      <c r="JJY408" s="112"/>
      <c r="JKC408" s="112"/>
      <c r="JKG408" s="112"/>
      <c r="JKK408" s="112"/>
      <c r="JKO408" s="112"/>
      <c r="JKS408" s="112"/>
      <c r="JKW408" s="112"/>
      <c r="JLA408" s="112"/>
      <c r="JLE408" s="112"/>
      <c r="JLI408" s="112"/>
      <c r="JLM408" s="112"/>
      <c r="JLQ408" s="112"/>
      <c r="JLU408" s="112"/>
      <c r="JLY408" s="112"/>
      <c r="JMC408" s="112"/>
      <c r="JMG408" s="112"/>
      <c r="JMK408" s="112"/>
      <c r="JMO408" s="112"/>
      <c r="JMS408" s="112"/>
      <c r="JMW408" s="112"/>
      <c r="JNA408" s="112"/>
      <c r="JNE408" s="112"/>
      <c r="JNI408" s="112"/>
      <c r="JNM408" s="112"/>
      <c r="JNQ408" s="112"/>
      <c r="JNU408" s="112"/>
      <c r="JNY408" s="112"/>
      <c r="JOC408" s="112"/>
      <c r="JOG408" s="112"/>
      <c r="JOK408" s="112"/>
      <c r="JOO408" s="112"/>
      <c r="JOS408" s="112"/>
      <c r="JOW408" s="112"/>
      <c r="JPA408" s="112"/>
      <c r="JPE408" s="112"/>
      <c r="JPI408" s="112"/>
      <c r="JPM408" s="112"/>
      <c r="JPQ408" s="112"/>
      <c r="JPU408" s="112"/>
      <c r="JPY408" s="112"/>
      <c r="JQC408" s="112"/>
      <c r="JQG408" s="112"/>
      <c r="JQK408" s="112"/>
      <c r="JQO408" s="112"/>
      <c r="JQS408" s="112"/>
      <c r="JQW408" s="112"/>
      <c r="JRA408" s="112"/>
      <c r="JRE408" s="112"/>
      <c r="JRI408" s="112"/>
      <c r="JRM408" s="112"/>
      <c r="JRQ408" s="112"/>
      <c r="JRU408" s="112"/>
      <c r="JRY408" s="112"/>
      <c r="JSC408" s="112"/>
      <c r="JSG408" s="112"/>
      <c r="JSK408" s="112"/>
      <c r="JSO408" s="112"/>
      <c r="JSS408" s="112"/>
      <c r="JSW408" s="112"/>
      <c r="JTA408" s="112"/>
      <c r="JTE408" s="112"/>
      <c r="JTI408" s="112"/>
      <c r="JTM408" s="112"/>
      <c r="JTQ408" s="112"/>
      <c r="JTU408" s="112"/>
      <c r="JTY408" s="112"/>
      <c r="JUC408" s="112"/>
      <c r="JUG408" s="112"/>
      <c r="JUK408" s="112"/>
      <c r="JUO408" s="112"/>
      <c r="JUS408" s="112"/>
      <c r="JUW408" s="112"/>
      <c r="JVA408" s="112"/>
      <c r="JVE408" s="112"/>
      <c r="JVI408" s="112"/>
      <c r="JVM408" s="112"/>
      <c r="JVQ408" s="112"/>
      <c r="JVU408" s="112"/>
      <c r="JVY408" s="112"/>
      <c r="JWC408" s="112"/>
      <c r="JWG408" s="112"/>
      <c r="JWK408" s="112"/>
      <c r="JWO408" s="112"/>
      <c r="JWS408" s="112"/>
      <c r="JWW408" s="112"/>
      <c r="JXA408" s="112"/>
      <c r="JXE408" s="112"/>
      <c r="JXI408" s="112"/>
      <c r="JXM408" s="112"/>
      <c r="JXQ408" s="112"/>
      <c r="JXU408" s="112"/>
      <c r="JXY408" s="112"/>
      <c r="JYC408" s="112"/>
      <c r="JYG408" s="112"/>
      <c r="JYK408" s="112"/>
      <c r="JYO408" s="112"/>
      <c r="JYS408" s="112"/>
      <c r="JYW408" s="112"/>
      <c r="JZA408" s="112"/>
      <c r="JZE408" s="112"/>
      <c r="JZI408" s="112"/>
      <c r="JZM408" s="112"/>
      <c r="JZQ408" s="112"/>
      <c r="JZU408" s="112"/>
      <c r="JZY408" s="112"/>
      <c r="KAC408" s="112"/>
      <c r="KAG408" s="112"/>
      <c r="KAK408" s="112"/>
      <c r="KAO408" s="112"/>
      <c r="KAS408" s="112"/>
      <c r="KAW408" s="112"/>
      <c r="KBA408" s="112"/>
      <c r="KBE408" s="112"/>
      <c r="KBI408" s="112"/>
      <c r="KBM408" s="112"/>
      <c r="KBQ408" s="112"/>
      <c r="KBU408" s="112"/>
      <c r="KBY408" s="112"/>
      <c r="KCC408" s="112"/>
      <c r="KCG408" s="112"/>
      <c r="KCK408" s="112"/>
      <c r="KCO408" s="112"/>
      <c r="KCS408" s="112"/>
      <c r="KCW408" s="112"/>
      <c r="KDA408" s="112"/>
      <c r="KDE408" s="112"/>
      <c r="KDI408" s="112"/>
      <c r="KDM408" s="112"/>
      <c r="KDQ408" s="112"/>
      <c r="KDU408" s="112"/>
      <c r="KDY408" s="112"/>
      <c r="KEC408" s="112"/>
      <c r="KEG408" s="112"/>
      <c r="KEK408" s="112"/>
      <c r="KEO408" s="112"/>
      <c r="KES408" s="112"/>
      <c r="KEW408" s="112"/>
      <c r="KFA408" s="112"/>
      <c r="KFE408" s="112"/>
      <c r="KFI408" s="112"/>
      <c r="KFM408" s="112"/>
      <c r="KFQ408" s="112"/>
      <c r="KFU408" s="112"/>
      <c r="KFY408" s="112"/>
      <c r="KGC408" s="112"/>
      <c r="KGG408" s="112"/>
      <c r="KGK408" s="112"/>
      <c r="KGO408" s="112"/>
      <c r="KGS408" s="112"/>
      <c r="KGW408" s="112"/>
      <c r="KHA408" s="112"/>
      <c r="KHE408" s="112"/>
      <c r="KHI408" s="112"/>
      <c r="KHM408" s="112"/>
      <c r="KHQ408" s="112"/>
      <c r="KHU408" s="112"/>
      <c r="KHY408" s="112"/>
      <c r="KIC408" s="112"/>
      <c r="KIG408" s="112"/>
      <c r="KIK408" s="112"/>
      <c r="KIO408" s="112"/>
      <c r="KIS408" s="112"/>
      <c r="KIW408" s="112"/>
      <c r="KJA408" s="112"/>
      <c r="KJE408" s="112"/>
      <c r="KJI408" s="112"/>
      <c r="KJM408" s="112"/>
      <c r="KJQ408" s="112"/>
      <c r="KJU408" s="112"/>
      <c r="KJY408" s="112"/>
      <c r="KKC408" s="112"/>
      <c r="KKG408" s="112"/>
      <c r="KKK408" s="112"/>
      <c r="KKO408" s="112"/>
      <c r="KKS408" s="112"/>
      <c r="KKW408" s="112"/>
      <c r="KLA408" s="112"/>
      <c r="KLE408" s="112"/>
      <c r="KLI408" s="112"/>
      <c r="KLM408" s="112"/>
      <c r="KLQ408" s="112"/>
      <c r="KLU408" s="112"/>
      <c r="KLY408" s="112"/>
      <c r="KMC408" s="112"/>
      <c r="KMG408" s="112"/>
      <c r="KMK408" s="112"/>
      <c r="KMO408" s="112"/>
      <c r="KMS408" s="112"/>
      <c r="KMW408" s="112"/>
      <c r="KNA408" s="112"/>
      <c r="KNE408" s="112"/>
      <c r="KNI408" s="112"/>
      <c r="KNM408" s="112"/>
      <c r="KNQ408" s="112"/>
      <c r="KNU408" s="112"/>
      <c r="KNY408" s="112"/>
      <c r="KOC408" s="112"/>
      <c r="KOG408" s="112"/>
      <c r="KOK408" s="112"/>
      <c r="KOO408" s="112"/>
      <c r="KOS408" s="112"/>
      <c r="KOW408" s="112"/>
      <c r="KPA408" s="112"/>
      <c r="KPE408" s="112"/>
      <c r="KPI408" s="112"/>
      <c r="KPM408" s="112"/>
      <c r="KPQ408" s="112"/>
      <c r="KPU408" s="112"/>
      <c r="KPY408" s="112"/>
      <c r="KQC408" s="112"/>
      <c r="KQG408" s="112"/>
      <c r="KQK408" s="112"/>
      <c r="KQO408" s="112"/>
      <c r="KQS408" s="112"/>
      <c r="KQW408" s="112"/>
      <c r="KRA408" s="112"/>
      <c r="KRE408" s="112"/>
      <c r="KRI408" s="112"/>
      <c r="KRM408" s="112"/>
      <c r="KRQ408" s="112"/>
      <c r="KRU408" s="112"/>
      <c r="KRY408" s="112"/>
      <c r="KSC408" s="112"/>
      <c r="KSG408" s="112"/>
      <c r="KSK408" s="112"/>
      <c r="KSO408" s="112"/>
      <c r="KSS408" s="112"/>
      <c r="KSW408" s="112"/>
      <c r="KTA408" s="112"/>
      <c r="KTE408" s="112"/>
      <c r="KTI408" s="112"/>
      <c r="KTM408" s="112"/>
      <c r="KTQ408" s="112"/>
      <c r="KTU408" s="112"/>
      <c r="KTY408" s="112"/>
      <c r="KUC408" s="112"/>
      <c r="KUG408" s="112"/>
      <c r="KUK408" s="112"/>
      <c r="KUO408" s="112"/>
      <c r="KUS408" s="112"/>
      <c r="KUW408" s="112"/>
      <c r="KVA408" s="112"/>
      <c r="KVE408" s="112"/>
      <c r="KVI408" s="112"/>
      <c r="KVM408" s="112"/>
      <c r="KVQ408" s="112"/>
      <c r="KVU408" s="112"/>
      <c r="KVY408" s="112"/>
      <c r="KWC408" s="112"/>
      <c r="KWG408" s="112"/>
      <c r="KWK408" s="112"/>
      <c r="KWO408" s="112"/>
      <c r="KWS408" s="112"/>
      <c r="KWW408" s="112"/>
      <c r="KXA408" s="112"/>
      <c r="KXE408" s="112"/>
      <c r="KXI408" s="112"/>
      <c r="KXM408" s="112"/>
      <c r="KXQ408" s="112"/>
      <c r="KXU408" s="112"/>
      <c r="KXY408" s="112"/>
      <c r="KYC408" s="112"/>
      <c r="KYG408" s="112"/>
      <c r="KYK408" s="112"/>
      <c r="KYO408" s="112"/>
      <c r="KYS408" s="112"/>
      <c r="KYW408" s="112"/>
      <c r="KZA408" s="112"/>
      <c r="KZE408" s="112"/>
      <c r="KZI408" s="112"/>
      <c r="KZM408" s="112"/>
      <c r="KZQ408" s="112"/>
      <c r="KZU408" s="112"/>
      <c r="KZY408" s="112"/>
      <c r="LAC408" s="112"/>
      <c r="LAG408" s="112"/>
      <c r="LAK408" s="112"/>
      <c r="LAO408" s="112"/>
      <c r="LAS408" s="112"/>
      <c r="LAW408" s="112"/>
      <c r="LBA408" s="112"/>
      <c r="LBE408" s="112"/>
      <c r="LBI408" s="112"/>
      <c r="LBM408" s="112"/>
      <c r="LBQ408" s="112"/>
      <c r="LBU408" s="112"/>
      <c r="LBY408" s="112"/>
      <c r="LCC408" s="112"/>
      <c r="LCG408" s="112"/>
      <c r="LCK408" s="112"/>
      <c r="LCO408" s="112"/>
      <c r="LCS408" s="112"/>
      <c r="LCW408" s="112"/>
      <c r="LDA408" s="112"/>
      <c r="LDE408" s="112"/>
      <c r="LDI408" s="112"/>
      <c r="LDM408" s="112"/>
      <c r="LDQ408" s="112"/>
      <c r="LDU408" s="112"/>
      <c r="LDY408" s="112"/>
      <c r="LEC408" s="112"/>
      <c r="LEG408" s="112"/>
      <c r="LEK408" s="112"/>
      <c r="LEO408" s="112"/>
      <c r="LES408" s="112"/>
      <c r="LEW408" s="112"/>
      <c r="LFA408" s="112"/>
      <c r="LFE408" s="112"/>
      <c r="LFI408" s="112"/>
      <c r="LFM408" s="112"/>
      <c r="LFQ408" s="112"/>
      <c r="LFU408" s="112"/>
      <c r="LFY408" s="112"/>
      <c r="LGC408" s="112"/>
      <c r="LGG408" s="112"/>
      <c r="LGK408" s="112"/>
      <c r="LGO408" s="112"/>
      <c r="LGS408" s="112"/>
      <c r="LGW408" s="112"/>
      <c r="LHA408" s="112"/>
      <c r="LHE408" s="112"/>
      <c r="LHI408" s="112"/>
      <c r="LHM408" s="112"/>
      <c r="LHQ408" s="112"/>
      <c r="LHU408" s="112"/>
      <c r="LHY408" s="112"/>
      <c r="LIC408" s="112"/>
      <c r="LIG408" s="112"/>
      <c r="LIK408" s="112"/>
      <c r="LIO408" s="112"/>
      <c r="LIS408" s="112"/>
      <c r="LIW408" s="112"/>
      <c r="LJA408" s="112"/>
      <c r="LJE408" s="112"/>
      <c r="LJI408" s="112"/>
      <c r="LJM408" s="112"/>
      <c r="LJQ408" s="112"/>
      <c r="LJU408" s="112"/>
      <c r="LJY408" s="112"/>
      <c r="LKC408" s="112"/>
      <c r="LKG408" s="112"/>
      <c r="LKK408" s="112"/>
      <c r="LKO408" s="112"/>
      <c r="LKS408" s="112"/>
      <c r="LKW408" s="112"/>
      <c r="LLA408" s="112"/>
      <c r="LLE408" s="112"/>
      <c r="LLI408" s="112"/>
      <c r="LLM408" s="112"/>
      <c r="LLQ408" s="112"/>
      <c r="LLU408" s="112"/>
      <c r="LLY408" s="112"/>
      <c r="LMC408" s="112"/>
      <c r="LMG408" s="112"/>
      <c r="LMK408" s="112"/>
      <c r="LMO408" s="112"/>
      <c r="LMS408" s="112"/>
      <c r="LMW408" s="112"/>
      <c r="LNA408" s="112"/>
      <c r="LNE408" s="112"/>
      <c r="LNI408" s="112"/>
      <c r="LNM408" s="112"/>
      <c r="LNQ408" s="112"/>
      <c r="LNU408" s="112"/>
      <c r="LNY408" s="112"/>
      <c r="LOC408" s="112"/>
      <c r="LOG408" s="112"/>
      <c r="LOK408" s="112"/>
      <c r="LOO408" s="112"/>
      <c r="LOS408" s="112"/>
      <c r="LOW408" s="112"/>
      <c r="LPA408" s="112"/>
      <c r="LPE408" s="112"/>
      <c r="LPI408" s="112"/>
      <c r="LPM408" s="112"/>
      <c r="LPQ408" s="112"/>
      <c r="LPU408" s="112"/>
      <c r="LPY408" s="112"/>
      <c r="LQC408" s="112"/>
      <c r="LQG408" s="112"/>
      <c r="LQK408" s="112"/>
      <c r="LQO408" s="112"/>
      <c r="LQS408" s="112"/>
      <c r="LQW408" s="112"/>
      <c r="LRA408" s="112"/>
      <c r="LRE408" s="112"/>
      <c r="LRI408" s="112"/>
      <c r="LRM408" s="112"/>
      <c r="LRQ408" s="112"/>
      <c r="LRU408" s="112"/>
      <c r="LRY408" s="112"/>
      <c r="LSC408" s="112"/>
      <c r="LSG408" s="112"/>
      <c r="LSK408" s="112"/>
      <c r="LSO408" s="112"/>
      <c r="LSS408" s="112"/>
      <c r="LSW408" s="112"/>
      <c r="LTA408" s="112"/>
      <c r="LTE408" s="112"/>
      <c r="LTI408" s="112"/>
      <c r="LTM408" s="112"/>
      <c r="LTQ408" s="112"/>
      <c r="LTU408" s="112"/>
      <c r="LTY408" s="112"/>
      <c r="LUC408" s="112"/>
      <c r="LUG408" s="112"/>
      <c r="LUK408" s="112"/>
      <c r="LUO408" s="112"/>
      <c r="LUS408" s="112"/>
      <c r="LUW408" s="112"/>
      <c r="LVA408" s="112"/>
      <c r="LVE408" s="112"/>
      <c r="LVI408" s="112"/>
      <c r="LVM408" s="112"/>
      <c r="LVQ408" s="112"/>
      <c r="LVU408" s="112"/>
      <c r="LVY408" s="112"/>
      <c r="LWC408" s="112"/>
      <c r="LWG408" s="112"/>
      <c r="LWK408" s="112"/>
      <c r="LWO408" s="112"/>
      <c r="LWS408" s="112"/>
      <c r="LWW408" s="112"/>
      <c r="LXA408" s="112"/>
      <c r="LXE408" s="112"/>
      <c r="LXI408" s="112"/>
      <c r="LXM408" s="112"/>
      <c r="LXQ408" s="112"/>
      <c r="LXU408" s="112"/>
      <c r="LXY408" s="112"/>
      <c r="LYC408" s="112"/>
      <c r="LYG408" s="112"/>
      <c r="LYK408" s="112"/>
      <c r="LYO408" s="112"/>
      <c r="LYS408" s="112"/>
      <c r="LYW408" s="112"/>
      <c r="LZA408" s="112"/>
      <c r="LZE408" s="112"/>
      <c r="LZI408" s="112"/>
      <c r="LZM408" s="112"/>
      <c r="LZQ408" s="112"/>
      <c r="LZU408" s="112"/>
      <c r="LZY408" s="112"/>
      <c r="MAC408" s="112"/>
      <c r="MAG408" s="112"/>
      <c r="MAK408" s="112"/>
      <c r="MAO408" s="112"/>
      <c r="MAS408" s="112"/>
      <c r="MAW408" s="112"/>
      <c r="MBA408" s="112"/>
      <c r="MBE408" s="112"/>
      <c r="MBI408" s="112"/>
      <c r="MBM408" s="112"/>
      <c r="MBQ408" s="112"/>
      <c r="MBU408" s="112"/>
      <c r="MBY408" s="112"/>
      <c r="MCC408" s="112"/>
      <c r="MCG408" s="112"/>
      <c r="MCK408" s="112"/>
      <c r="MCO408" s="112"/>
      <c r="MCS408" s="112"/>
      <c r="MCW408" s="112"/>
      <c r="MDA408" s="112"/>
      <c r="MDE408" s="112"/>
      <c r="MDI408" s="112"/>
      <c r="MDM408" s="112"/>
      <c r="MDQ408" s="112"/>
      <c r="MDU408" s="112"/>
      <c r="MDY408" s="112"/>
      <c r="MEC408" s="112"/>
      <c r="MEG408" s="112"/>
      <c r="MEK408" s="112"/>
      <c r="MEO408" s="112"/>
      <c r="MES408" s="112"/>
      <c r="MEW408" s="112"/>
      <c r="MFA408" s="112"/>
      <c r="MFE408" s="112"/>
      <c r="MFI408" s="112"/>
      <c r="MFM408" s="112"/>
      <c r="MFQ408" s="112"/>
      <c r="MFU408" s="112"/>
      <c r="MFY408" s="112"/>
      <c r="MGC408" s="112"/>
      <c r="MGG408" s="112"/>
      <c r="MGK408" s="112"/>
      <c r="MGO408" s="112"/>
      <c r="MGS408" s="112"/>
      <c r="MGW408" s="112"/>
      <c r="MHA408" s="112"/>
      <c r="MHE408" s="112"/>
      <c r="MHI408" s="112"/>
      <c r="MHM408" s="112"/>
      <c r="MHQ408" s="112"/>
      <c r="MHU408" s="112"/>
      <c r="MHY408" s="112"/>
      <c r="MIC408" s="112"/>
      <c r="MIG408" s="112"/>
      <c r="MIK408" s="112"/>
      <c r="MIO408" s="112"/>
      <c r="MIS408" s="112"/>
      <c r="MIW408" s="112"/>
      <c r="MJA408" s="112"/>
      <c r="MJE408" s="112"/>
      <c r="MJI408" s="112"/>
      <c r="MJM408" s="112"/>
      <c r="MJQ408" s="112"/>
      <c r="MJU408" s="112"/>
      <c r="MJY408" s="112"/>
      <c r="MKC408" s="112"/>
      <c r="MKG408" s="112"/>
      <c r="MKK408" s="112"/>
      <c r="MKO408" s="112"/>
      <c r="MKS408" s="112"/>
      <c r="MKW408" s="112"/>
      <c r="MLA408" s="112"/>
      <c r="MLE408" s="112"/>
      <c r="MLI408" s="112"/>
      <c r="MLM408" s="112"/>
      <c r="MLQ408" s="112"/>
      <c r="MLU408" s="112"/>
      <c r="MLY408" s="112"/>
      <c r="MMC408" s="112"/>
      <c r="MMG408" s="112"/>
      <c r="MMK408" s="112"/>
      <c r="MMO408" s="112"/>
      <c r="MMS408" s="112"/>
      <c r="MMW408" s="112"/>
      <c r="MNA408" s="112"/>
      <c r="MNE408" s="112"/>
      <c r="MNI408" s="112"/>
      <c r="MNM408" s="112"/>
      <c r="MNQ408" s="112"/>
      <c r="MNU408" s="112"/>
      <c r="MNY408" s="112"/>
      <c r="MOC408" s="112"/>
      <c r="MOG408" s="112"/>
      <c r="MOK408" s="112"/>
      <c r="MOO408" s="112"/>
      <c r="MOS408" s="112"/>
      <c r="MOW408" s="112"/>
      <c r="MPA408" s="112"/>
      <c r="MPE408" s="112"/>
      <c r="MPI408" s="112"/>
      <c r="MPM408" s="112"/>
      <c r="MPQ408" s="112"/>
      <c r="MPU408" s="112"/>
      <c r="MPY408" s="112"/>
      <c r="MQC408" s="112"/>
      <c r="MQG408" s="112"/>
      <c r="MQK408" s="112"/>
      <c r="MQO408" s="112"/>
      <c r="MQS408" s="112"/>
      <c r="MQW408" s="112"/>
      <c r="MRA408" s="112"/>
      <c r="MRE408" s="112"/>
      <c r="MRI408" s="112"/>
      <c r="MRM408" s="112"/>
      <c r="MRQ408" s="112"/>
      <c r="MRU408" s="112"/>
      <c r="MRY408" s="112"/>
      <c r="MSC408" s="112"/>
      <c r="MSG408" s="112"/>
      <c r="MSK408" s="112"/>
      <c r="MSO408" s="112"/>
      <c r="MSS408" s="112"/>
      <c r="MSW408" s="112"/>
      <c r="MTA408" s="112"/>
      <c r="MTE408" s="112"/>
      <c r="MTI408" s="112"/>
      <c r="MTM408" s="112"/>
      <c r="MTQ408" s="112"/>
      <c r="MTU408" s="112"/>
      <c r="MTY408" s="112"/>
      <c r="MUC408" s="112"/>
      <c r="MUG408" s="112"/>
      <c r="MUK408" s="112"/>
      <c r="MUO408" s="112"/>
      <c r="MUS408" s="112"/>
      <c r="MUW408" s="112"/>
      <c r="MVA408" s="112"/>
      <c r="MVE408" s="112"/>
      <c r="MVI408" s="112"/>
      <c r="MVM408" s="112"/>
      <c r="MVQ408" s="112"/>
      <c r="MVU408" s="112"/>
      <c r="MVY408" s="112"/>
      <c r="MWC408" s="112"/>
      <c r="MWG408" s="112"/>
      <c r="MWK408" s="112"/>
      <c r="MWO408" s="112"/>
      <c r="MWS408" s="112"/>
      <c r="MWW408" s="112"/>
      <c r="MXA408" s="112"/>
      <c r="MXE408" s="112"/>
      <c r="MXI408" s="112"/>
      <c r="MXM408" s="112"/>
      <c r="MXQ408" s="112"/>
      <c r="MXU408" s="112"/>
      <c r="MXY408" s="112"/>
      <c r="MYC408" s="112"/>
      <c r="MYG408" s="112"/>
      <c r="MYK408" s="112"/>
      <c r="MYO408" s="112"/>
      <c r="MYS408" s="112"/>
      <c r="MYW408" s="112"/>
      <c r="MZA408" s="112"/>
      <c r="MZE408" s="112"/>
      <c r="MZI408" s="112"/>
      <c r="MZM408" s="112"/>
      <c r="MZQ408" s="112"/>
      <c r="MZU408" s="112"/>
      <c r="MZY408" s="112"/>
      <c r="NAC408" s="112"/>
      <c r="NAG408" s="112"/>
      <c r="NAK408" s="112"/>
      <c r="NAO408" s="112"/>
      <c r="NAS408" s="112"/>
      <c r="NAW408" s="112"/>
      <c r="NBA408" s="112"/>
      <c r="NBE408" s="112"/>
      <c r="NBI408" s="112"/>
      <c r="NBM408" s="112"/>
      <c r="NBQ408" s="112"/>
      <c r="NBU408" s="112"/>
      <c r="NBY408" s="112"/>
      <c r="NCC408" s="112"/>
      <c r="NCG408" s="112"/>
      <c r="NCK408" s="112"/>
      <c r="NCO408" s="112"/>
      <c r="NCS408" s="112"/>
      <c r="NCW408" s="112"/>
      <c r="NDA408" s="112"/>
      <c r="NDE408" s="112"/>
      <c r="NDI408" s="112"/>
      <c r="NDM408" s="112"/>
      <c r="NDQ408" s="112"/>
      <c r="NDU408" s="112"/>
      <c r="NDY408" s="112"/>
      <c r="NEC408" s="112"/>
      <c r="NEG408" s="112"/>
      <c r="NEK408" s="112"/>
      <c r="NEO408" s="112"/>
      <c r="NES408" s="112"/>
      <c r="NEW408" s="112"/>
      <c r="NFA408" s="112"/>
      <c r="NFE408" s="112"/>
      <c r="NFI408" s="112"/>
      <c r="NFM408" s="112"/>
      <c r="NFQ408" s="112"/>
      <c r="NFU408" s="112"/>
      <c r="NFY408" s="112"/>
      <c r="NGC408" s="112"/>
      <c r="NGG408" s="112"/>
      <c r="NGK408" s="112"/>
      <c r="NGO408" s="112"/>
      <c r="NGS408" s="112"/>
      <c r="NGW408" s="112"/>
      <c r="NHA408" s="112"/>
      <c r="NHE408" s="112"/>
      <c r="NHI408" s="112"/>
      <c r="NHM408" s="112"/>
      <c r="NHQ408" s="112"/>
      <c r="NHU408" s="112"/>
      <c r="NHY408" s="112"/>
      <c r="NIC408" s="112"/>
      <c r="NIG408" s="112"/>
      <c r="NIK408" s="112"/>
      <c r="NIO408" s="112"/>
      <c r="NIS408" s="112"/>
      <c r="NIW408" s="112"/>
      <c r="NJA408" s="112"/>
      <c r="NJE408" s="112"/>
      <c r="NJI408" s="112"/>
      <c r="NJM408" s="112"/>
      <c r="NJQ408" s="112"/>
      <c r="NJU408" s="112"/>
      <c r="NJY408" s="112"/>
      <c r="NKC408" s="112"/>
      <c r="NKG408" s="112"/>
      <c r="NKK408" s="112"/>
      <c r="NKO408" s="112"/>
      <c r="NKS408" s="112"/>
      <c r="NKW408" s="112"/>
      <c r="NLA408" s="112"/>
      <c r="NLE408" s="112"/>
      <c r="NLI408" s="112"/>
      <c r="NLM408" s="112"/>
      <c r="NLQ408" s="112"/>
      <c r="NLU408" s="112"/>
      <c r="NLY408" s="112"/>
      <c r="NMC408" s="112"/>
      <c r="NMG408" s="112"/>
      <c r="NMK408" s="112"/>
      <c r="NMO408" s="112"/>
      <c r="NMS408" s="112"/>
      <c r="NMW408" s="112"/>
      <c r="NNA408" s="112"/>
      <c r="NNE408" s="112"/>
      <c r="NNI408" s="112"/>
      <c r="NNM408" s="112"/>
      <c r="NNQ408" s="112"/>
      <c r="NNU408" s="112"/>
      <c r="NNY408" s="112"/>
      <c r="NOC408" s="112"/>
      <c r="NOG408" s="112"/>
      <c r="NOK408" s="112"/>
      <c r="NOO408" s="112"/>
      <c r="NOS408" s="112"/>
      <c r="NOW408" s="112"/>
      <c r="NPA408" s="112"/>
      <c r="NPE408" s="112"/>
      <c r="NPI408" s="112"/>
      <c r="NPM408" s="112"/>
      <c r="NPQ408" s="112"/>
      <c r="NPU408" s="112"/>
      <c r="NPY408" s="112"/>
      <c r="NQC408" s="112"/>
      <c r="NQG408" s="112"/>
      <c r="NQK408" s="112"/>
      <c r="NQO408" s="112"/>
      <c r="NQS408" s="112"/>
      <c r="NQW408" s="112"/>
      <c r="NRA408" s="112"/>
      <c r="NRE408" s="112"/>
      <c r="NRI408" s="112"/>
      <c r="NRM408" s="112"/>
      <c r="NRQ408" s="112"/>
      <c r="NRU408" s="112"/>
      <c r="NRY408" s="112"/>
      <c r="NSC408" s="112"/>
      <c r="NSG408" s="112"/>
      <c r="NSK408" s="112"/>
      <c r="NSO408" s="112"/>
      <c r="NSS408" s="112"/>
      <c r="NSW408" s="112"/>
      <c r="NTA408" s="112"/>
      <c r="NTE408" s="112"/>
      <c r="NTI408" s="112"/>
      <c r="NTM408" s="112"/>
      <c r="NTQ408" s="112"/>
      <c r="NTU408" s="112"/>
      <c r="NTY408" s="112"/>
      <c r="NUC408" s="112"/>
      <c r="NUG408" s="112"/>
      <c r="NUK408" s="112"/>
      <c r="NUO408" s="112"/>
      <c r="NUS408" s="112"/>
      <c r="NUW408" s="112"/>
      <c r="NVA408" s="112"/>
      <c r="NVE408" s="112"/>
      <c r="NVI408" s="112"/>
      <c r="NVM408" s="112"/>
      <c r="NVQ408" s="112"/>
      <c r="NVU408" s="112"/>
      <c r="NVY408" s="112"/>
      <c r="NWC408" s="112"/>
      <c r="NWG408" s="112"/>
      <c r="NWK408" s="112"/>
      <c r="NWO408" s="112"/>
      <c r="NWS408" s="112"/>
      <c r="NWW408" s="112"/>
      <c r="NXA408" s="112"/>
      <c r="NXE408" s="112"/>
      <c r="NXI408" s="112"/>
      <c r="NXM408" s="112"/>
      <c r="NXQ408" s="112"/>
      <c r="NXU408" s="112"/>
      <c r="NXY408" s="112"/>
      <c r="NYC408" s="112"/>
      <c r="NYG408" s="112"/>
      <c r="NYK408" s="112"/>
      <c r="NYO408" s="112"/>
      <c r="NYS408" s="112"/>
      <c r="NYW408" s="112"/>
      <c r="NZA408" s="112"/>
      <c r="NZE408" s="112"/>
      <c r="NZI408" s="112"/>
      <c r="NZM408" s="112"/>
      <c r="NZQ408" s="112"/>
      <c r="NZU408" s="112"/>
      <c r="NZY408" s="112"/>
      <c r="OAC408" s="112"/>
      <c r="OAG408" s="112"/>
      <c r="OAK408" s="112"/>
      <c r="OAO408" s="112"/>
      <c r="OAS408" s="112"/>
      <c r="OAW408" s="112"/>
      <c r="OBA408" s="112"/>
      <c r="OBE408" s="112"/>
      <c r="OBI408" s="112"/>
      <c r="OBM408" s="112"/>
      <c r="OBQ408" s="112"/>
      <c r="OBU408" s="112"/>
      <c r="OBY408" s="112"/>
      <c r="OCC408" s="112"/>
      <c r="OCG408" s="112"/>
      <c r="OCK408" s="112"/>
      <c r="OCO408" s="112"/>
      <c r="OCS408" s="112"/>
      <c r="OCW408" s="112"/>
      <c r="ODA408" s="112"/>
      <c r="ODE408" s="112"/>
      <c r="ODI408" s="112"/>
      <c r="ODM408" s="112"/>
      <c r="ODQ408" s="112"/>
      <c r="ODU408" s="112"/>
      <c r="ODY408" s="112"/>
      <c r="OEC408" s="112"/>
      <c r="OEG408" s="112"/>
      <c r="OEK408" s="112"/>
      <c r="OEO408" s="112"/>
      <c r="OES408" s="112"/>
      <c r="OEW408" s="112"/>
      <c r="OFA408" s="112"/>
      <c r="OFE408" s="112"/>
      <c r="OFI408" s="112"/>
      <c r="OFM408" s="112"/>
      <c r="OFQ408" s="112"/>
      <c r="OFU408" s="112"/>
      <c r="OFY408" s="112"/>
      <c r="OGC408" s="112"/>
      <c r="OGG408" s="112"/>
      <c r="OGK408" s="112"/>
      <c r="OGO408" s="112"/>
      <c r="OGS408" s="112"/>
      <c r="OGW408" s="112"/>
      <c r="OHA408" s="112"/>
      <c r="OHE408" s="112"/>
      <c r="OHI408" s="112"/>
      <c r="OHM408" s="112"/>
      <c r="OHQ408" s="112"/>
      <c r="OHU408" s="112"/>
      <c r="OHY408" s="112"/>
      <c r="OIC408" s="112"/>
      <c r="OIG408" s="112"/>
      <c r="OIK408" s="112"/>
      <c r="OIO408" s="112"/>
      <c r="OIS408" s="112"/>
      <c r="OIW408" s="112"/>
      <c r="OJA408" s="112"/>
      <c r="OJE408" s="112"/>
      <c r="OJI408" s="112"/>
      <c r="OJM408" s="112"/>
      <c r="OJQ408" s="112"/>
      <c r="OJU408" s="112"/>
      <c r="OJY408" s="112"/>
      <c r="OKC408" s="112"/>
      <c r="OKG408" s="112"/>
      <c r="OKK408" s="112"/>
      <c r="OKO408" s="112"/>
      <c r="OKS408" s="112"/>
      <c r="OKW408" s="112"/>
      <c r="OLA408" s="112"/>
      <c r="OLE408" s="112"/>
      <c r="OLI408" s="112"/>
      <c r="OLM408" s="112"/>
      <c r="OLQ408" s="112"/>
      <c r="OLU408" s="112"/>
      <c r="OLY408" s="112"/>
      <c r="OMC408" s="112"/>
      <c r="OMG408" s="112"/>
      <c r="OMK408" s="112"/>
      <c r="OMO408" s="112"/>
      <c r="OMS408" s="112"/>
      <c r="OMW408" s="112"/>
      <c r="ONA408" s="112"/>
      <c r="ONE408" s="112"/>
      <c r="ONI408" s="112"/>
      <c r="ONM408" s="112"/>
      <c r="ONQ408" s="112"/>
      <c r="ONU408" s="112"/>
      <c r="ONY408" s="112"/>
      <c r="OOC408" s="112"/>
      <c r="OOG408" s="112"/>
      <c r="OOK408" s="112"/>
      <c r="OOO408" s="112"/>
      <c r="OOS408" s="112"/>
      <c r="OOW408" s="112"/>
      <c r="OPA408" s="112"/>
      <c r="OPE408" s="112"/>
      <c r="OPI408" s="112"/>
      <c r="OPM408" s="112"/>
      <c r="OPQ408" s="112"/>
      <c r="OPU408" s="112"/>
      <c r="OPY408" s="112"/>
      <c r="OQC408" s="112"/>
      <c r="OQG408" s="112"/>
      <c r="OQK408" s="112"/>
      <c r="OQO408" s="112"/>
      <c r="OQS408" s="112"/>
      <c r="OQW408" s="112"/>
      <c r="ORA408" s="112"/>
      <c r="ORE408" s="112"/>
      <c r="ORI408" s="112"/>
      <c r="ORM408" s="112"/>
      <c r="ORQ408" s="112"/>
      <c r="ORU408" s="112"/>
      <c r="ORY408" s="112"/>
      <c r="OSC408" s="112"/>
      <c r="OSG408" s="112"/>
      <c r="OSK408" s="112"/>
      <c r="OSO408" s="112"/>
      <c r="OSS408" s="112"/>
      <c r="OSW408" s="112"/>
      <c r="OTA408" s="112"/>
      <c r="OTE408" s="112"/>
      <c r="OTI408" s="112"/>
      <c r="OTM408" s="112"/>
      <c r="OTQ408" s="112"/>
      <c r="OTU408" s="112"/>
      <c r="OTY408" s="112"/>
      <c r="OUC408" s="112"/>
      <c r="OUG408" s="112"/>
      <c r="OUK408" s="112"/>
      <c r="OUO408" s="112"/>
      <c r="OUS408" s="112"/>
      <c r="OUW408" s="112"/>
      <c r="OVA408" s="112"/>
      <c r="OVE408" s="112"/>
      <c r="OVI408" s="112"/>
      <c r="OVM408" s="112"/>
      <c r="OVQ408" s="112"/>
      <c r="OVU408" s="112"/>
      <c r="OVY408" s="112"/>
      <c r="OWC408" s="112"/>
      <c r="OWG408" s="112"/>
      <c r="OWK408" s="112"/>
      <c r="OWO408" s="112"/>
      <c r="OWS408" s="112"/>
      <c r="OWW408" s="112"/>
      <c r="OXA408" s="112"/>
      <c r="OXE408" s="112"/>
      <c r="OXI408" s="112"/>
      <c r="OXM408" s="112"/>
      <c r="OXQ408" s="112"/>
      <c r="OXU408" s="112"/>
      <c r="OXY408" s="112"/>
      <c r="OYC408" s="112"/>
      <c r="OYG408" s="112"/>
      <c r="OYK408" s="112"/>
      <c r="OYO408" s="112"/>
      <c r="OYS408" s="112"/>
      <c r="OYW408" s="112"/>
      <c r="OZA408" s="112"/>
      <c r="OZE408" s="112"/>
      <c r="OZI408" s="112"/>
      <c r="OZM408" s="112"/>
      <c r="OZQ408" s="112"/>
      <c r="OZU408" s="112"/>
      <c r="OZY408" s="112"/>
      <c r="PAC408" s="112"/>
      <c r="PAG408" s="112"/>
      <c r="PAK408" s="112"/>
      <c r="PAO408" s="112"/>
      <c r="PAS408" s="112"/>
      <c r="PAW408" s="112"/>
      <c r="PBA408" s="112"/>
      <c r="PBE408" s="112"/>
      <c r="PBI408" s="112"/>
      <c r="PBM408" s="112"/>
      <c r="PBQ408" s="112"/>
      <c r="PBU408" s="112"/>
      <c r="PBY408" s="112"/>
      <c r="PCC408" s="112"/>
      <c r="PCG408" s="112"/>
      <c r="PCK408" s="112"/>
      <c r="PCO408" s="112"/>
      <c r="PCS408" s="112"/>
      <c r="PCW408" s="112"/>
      <c r="PDA408" s="112"/>
      <c r="PDE408" s="112"/>
      <c r="PDI408" s="112"/>
      <c r="PDM408" s="112"/>
      <c r="PDQ408" s="112"/>
      <c r="PDU408" s="112"/>
      <c r="PDY408" s="112"/>
      <c r="PEC408" s="112"/>
      <c r="PEG408" s="112"/>
      <c r="PEK408" s="112"/>
      <c r="PEO408" s="112"/>
      <c r="PES408" s="112"/>
      <c r="PEW408" s="112"/>
      <c r="PFA408" s="112"/>
      <c r="PFE408" s="112"/>
      <c r="PFI408" s="112"/>
      <c r="PFM408" s="112"/>
      <c r="PFQ408" s="112"/>
      <c r="PFU408" s="112"/>
      <c r="PFY408" s="112"/>
      <c r="PGC408" s="112"/>
      <c r="PGG408" s="112"/>
      <c r="PGK408" s="112"/>
      <c r="PGO408" s="112"/>
      <c r="PGS408" s="112"/>
      <c r="PGW408" s="112"/>
      <c r="PHA408" s="112"/>
      <c r="PHE408" s="112"/>
      <c r="PHI408" s="112"/>
      <c r="PHM408" s="112"/>
      <c r="PHQ408" s="112"/>
      <c r="PHU408" s="112"/>
      <c r="PHY408" s="112"/>
      <c r="PIC408" s="112"/>
      <c r="PIG408" s="112"/>
      <c r="PIK408" s="112"/>
      <c r="PIO408" s="112"/>
      <c r="PIS408" s="112"/>
      <c r="PIW408" s="112"/>
      <c r="PJA408" s="112"/>
      <c r="PJE408" s="112"/>
      <c r="PJI408" s="112"/>
      <c r="PJM408" s="112"/>
      <c r="PJQ408" s="112"/>
      <c r="PJU408" s="112"/>
      <c r="PJY408" s="112"/>
      <c r="PKC408" s="112"/>
      <c r="PKG408" s="112"/>
      <c r="PKK408" s="112"/>
      <c r="PKO408" s="112"/>
      <c r="PKS408" s="112"/>
      <c r="PKW408" s="112"/>
      <c r="PLA408" s="112"/>
      <c r="PLE408" s="112"/>
      <c r="PLI408" s="112"/>
      <c r="PLM408" s="112"/>
      <c r="PLQ408" s="112"/>
      <c r="PLU408" s="112"/>
      <c r="PLY408" s="112"/>
      <c r="PMC408" s="112"/>
      <c r="PMG408" s="112"/>
      <c r="PMK408" s="112"/>
      <c r="PMO408" s="112"/>
      <c r="PMS408" s="112"/>
      <c r="PMW408" s="112"/>
      <c r="PNA408" s="112"/>
      <c r="PNE408" s="112"/>
      <c r="PNI408" s="112"/>
      <c r="PNM408" s="112"/>
      <c r="PNQ408" s="112"/>
      <c r="PNU408" s="112"/>
      <c r="PNY408" s="112"/>
      <c r="POC408" s="112"/>
      <c r="POG408" s="112"/>
      <c r="POK408" s="112"/>
      <c r="POO408" s="112"/>
      <c r="POS408" s="112"/>
      <c r="POW408" s="112"/>
      <c r="PPA408" s="112"/>
      <c r="PPE408" s="112"/>
      <c r="PPI408" s="112"/>
      <c r="PPM408" s="112"/>
      <c r="PPQ408" s="112"/>
      <c r="PPU408" s="112"/>
      <c r="PPY408" s="112"/>
      <c r="PQC408" s="112"/>
      <c r="PQG408" s="112"/>
      <c r="PQK408" s="112"/>
      <c r="PQO408" s="112"/>
      <c r="PQS408" s="112"/>
      <c r="PQW408" s="112"/>
      <c r="PRA408" s="112"/>
      <c r="PRE408" s="112"/>
      <c r="PRI408" s="112"/>
      <c r="PRM408" s="112"/>
      <c r="PRQ408" s="112"/>
      <c r="PRU408" s="112"/>
      <c r="PRY408" s="112"/>
      <c r="PSC408" s="112"/>
      <c r="PSG408" s="112"/>
      <c r="PSK408" s="112"/>
      <c r="PSO408" s="112"/>
      <c r="PSS408" s="112"/>
      <c r="PSW408" s="112"/>
      <c r="PTA408" s="112"/>
      <c r="PTE408" s="112"/>
      <c r="PTI408" s="112"/>
      <c r="PTM408" s="112"/>
      <c r="PTQ408" s="112"/>
      <c r="PTU408" s="112"/>
      <c r="PTY408" s="112"/>
      <c r="PUC408" s="112"/>
      <c r="PUG408" s="112"/>
      <c r="PUK408" s="112"/>
      <c r="PUO408" s="112"/>
      <c r="PUS408" s="112"/>
      <c r="PUW408" s="112"/>
      <c r="PVA408" s="112"/>
      <c r="PVE408" s="112"/>
      <c r="PVI408" s="112"/>
      <c r="PVM408" s="112"/>
      <c r="PVQ408" s="112"/>
      <c r="PVU408" s="112"/>
      <c r="PVY408" s="112"/>
      <c r="PWC408" s="112"/>
      <c r="PWG408" s="112"/>
      <c r="PWK408" s="112"/>
      <c r="PWO408" s="112"/>
      <c r="PWS408" s="112"/>
      <c r="PWW408" s="112"/>
      <c r="PXA408" s="112"/>
      <c r="PXE408" s="112"/>
      <c r="PXI408" s="112"/>
      <c r="PXM408" s="112"/>
      <c r="PXQ408" s="112"/>
      <c r="PXU408" s="112"/>
      <c r="PXY408" s="112"/>
      <c r="PYC408" s="112"/>
      <c r="PYG408" s="112"/>
      <c r="PYK408" s="112"/>
      <c r="PYO408" s="112"/>
      <c r="PYS408" s="112"/>
      <c r="PYW408" s="112"/>
      <c r="PZA408" s="112"/>
      <c r="PZE408" s="112"/>
      <c r="PZI408" s="112"/>
      <c r="PZM408" s="112"/>
      <c r="PZQ408" s="112"/>
      <c r="PZU408" s="112"/>
      <c r="PZY408" s="112"/>
      <c r="QAC408" s="112"/>
      <c r="QAG408" s="112"/>
      <c r="QAK408" s="112"/>
      <c r="QAO408" s="112"/>
      <c r="QAS408" s="112"/>
      <c r="QAW408" s="112"/>
      <c r="QBA408" s="112"/>
      <c r="QBE408" s="112"/>
      <c r="QBI408" s="112"/>
      <c r="QBM408" s="112"/>
      <c r="QBQ408" s="112"/>
      <c r="QBU408" s="112"/>
      <c r="QBY408" s="112"/>
      <c r="QCC408" s="112"/>
      <c r="QCG408" s="112"/>
      <c r="QCK408" s="112"/>
      <c r="QCO408" s="112"/>
      <c r="QCS408" s="112"/>
      <c r="QCW408" s="112"/>
      <c r="QDA408" s="112"/>
      <c r="QDE408" s="112"/>
      <c r="QDI408" s="112"/>
      <c r="QDM408" s="112"/>
      <c r="QDQ408" s="112"/>
      <c r="QDU408" s="112"/>
      <c r="QDY408" s="112"/>
      <c r="QEC408" s="112"/>
      <c r="QEG408" s="112"/>
      <c r="QEK408" s="112"/>
      <c r="QEO408" s="112"/>
      <c r="QES408" s="112"/>
      <c r="QEW408" s="112"/>
      <c r="QFA408" s="112"/>
      <c r="QFE408" s="112"/>
      <c r="QFI408" s="112"/>
      <c r="QFM408" s="112"/>
      <c r="QFQ408" s="112"/>
      <c r="QFU408" s="112"/>
      <c r="QFY408" s="112"/>
      <c r="QGC408" s="112"/>
      <c r="QGG408" s="112"/>
      <c r="QGK408" s="112"/>
      <c r="QGO408" s="112"/>
      <c r="QGS408" s="112"/>
      <c r="QGW408" s="112"/>
      <c r="QHA408" s="112"/>
      <c r="QHE408" s="112"/>
      <c r="QHI408" s="112"/>
      <c r="QHM408" s="112"/>
      <c r="QHQ408" s="112"/>
      <c r="QHU408" s="112"/>
      <c r="QHY408" s="112"/>
      <c r="QIC408" s="112"/>
      <c r="QIG408" s="112"/>
      <c r="QIK408" s="112"/>
      <c r="QIO408" s="112"/>
      <c r="QIS408" s="112"/>
      <c r="QIW408" s="112"/>
      <c r="QJA408" s="112"/>
      <c r="QJE408" s="112"/>
      <c r="QJI408" s="112"/>
      <c r="QJM408" s="112"/>
      <c r="QJQ408" s="112"/>
      <c r="QJU408" s="112"/>
      <c r="QJY408" s="112"/>
      <c r="QKC408" s="112"/>
      <c r="QKG408" s="112"/>
      <c r="QKK408" s="112"/>
      <c r="QKO408" s="112"/>
      <c r="QKS408" s="112"/>
      <c r="QKW408" s="112"/>
      <c r="QLA408" s="112"/>
      <c r="QLE408" s="112"/>
      <c r="QLI408" s="112"/>
      <c r="QLM408" s="112"/>
      <c r="QLQ408" s="112"/>
      <c r="QLU408" s="112"/>
      <c r="QLY408" s="112"/>
      <c r="QMC408" s="112"/>
      <c r="QMG408" s="112"/>
      <c r="QMK408" s="112"/>
      <c r="QMO408" s="112"/>
      <c r="QMS408" s="112"/>
      <c r="QMW408" s="112"/>
      <c r="QNA408" s="112"/>
      <c r="QNE408" s="112"/>
      <c r="QNI408" s="112"/>
      <c r="QNM408" s="112"/>
      <c r="QNQ408" s="112"/>
      <c r="QNU408" s="112"/>
      <c r="QNY408" s="112"/>
      <c r="QOC408" s="112"/>
      <c r="QOG408" s="112"/>
      <c r="QOK408" s="112"/>
      <c r="QOO408" s="112"/>
      <c r="QOS408" s="112"/>
      <c r="QOW408" s="112"/>
      <c r="QPA408" s="112"/>
      <c r="QPE408" s="112"/>
      <c r="QPI408" s="112"/>
      <c r="QPM408" s="112"/>
      <c r="QPQ408" s="112"/>
      <c r="QPU408" s="112"/>
      <c r="QPY408" s="112"/>
      <c r="QQC408" s="112"/>
      <c r="QQG408" s="112"/>
      <c r="QQK408" s="112"/>
      <c r="QQO408" s="112"/>
      <c r="QQS408" s="112"/>
      <c r="QQW408" s="112"/>
      <c r="QRA408" s="112"/>
      <c r="QRE408" s="112"/>
      <c r="QRI408" s="112"/>
      <c r="QRM408" s="112"/>
      <c r="QRQ408" s="112"/>
      <c r="QRU408" s="112"/>
      <c r="QRY408" s="112"/>
      <c r="QSC408" s="112"/>
      <c r="QSG408" s="112"/>
      <c r="QSK408" s="112"/>
      <c r="QSO408" s="112"/>
      <c r="QSS408" s="112"/>
      <c r="QSW408" s="112"/>
      <c r="QTA408" s="112"/>
      <c r="QTE408" s="112"/>
      <c r="QTI408" s="112"/>
      <c r="QTM408" s="112"/>
      <c r="QTQ408" s="112"/>
      <c r="QTU408" s="112"/>
      <c r="QTY408" s="112"/>
      <c r="QUC408" s="112"/>
      <c r="QUG408" s="112"/>
      <c r="QUK408" s="112"/>
      <c r="QUO408" s="112"/>
      <c r="QUS408" s="112"/>
      <c r="QUW408" s="112"/>
      <c r="QVA408" s="112"/>
      <c r="QVE408" s="112"/>
      <c r="QVI408" s="112"/>
      <c r="QVM408" s="112"/>
      <c r="QVQ408" s="112"/>
      <c r="QVU408" s="112"/>
      <c r="QVY408" s="112"/>
      <c r="QWC408" s="112"/>
      <c r="QWG408" s="112"/>
      <c r="QWK408" s="112"/>
      <c r="QWO408" s="112"/>
      <c r="QWS408" s="112"/>
      <c r="QWW408" s="112"/>
      <c r="QXA408" s="112"/>
      <c r="QXE408" s="112"/>
      <c r="QXI408" s="112"/>
      <c r="QXM408" s="112"/>
      <c r="QXQ408" s="112"/>
      <c r="QXU408" s="112"/>
      <c r="QXY408" s="112"/>
      <c r="QYC408" s="112"/>
      <c r="QYG408" s="112"/>
      <c r="QYK408" s="112"/>
      <c r="QYO408" s="112"/>
      <c r="QYS408" s="112"/>
      <c r="QYW408" s="112"/>
      <c r="QZA408" s="112"/>
      <c r="QZE408" s="112"/>
      <c r="QZI408" s="112"/>
      <c r="QZM408" s="112"/>
      <c r="QZQ408" s="112"/>
      <c r="QZU408" s="112"/>
      <c r="QZY408" s="112"/>
      <c r="RAC408" s="112"/>
      <c r="RAG408" s="112"/>
      <c r="RAK408" s="112"/>
      <c r="RAO408" s="112"/>
      <c r="RAS408" s="112"/>
      <c r="RAW408" s="112"/>
      <c r="RBA408" s="112"/>
      <c r="RBE408" s="112"/>
      <c r="RBI408" s="112"/>
      <c r="RBM408" s="112"/>
      <c r="RBQ408" s="112"/>
      <c r="RBU408" s="112"/>
      <c r="RBY408" s="112"/>
      <c r="RCC408" s="112"/>
      <c r="RCG408" s="112"/>
      <c r="RCK408" s="112"/>
      <c r="RCO408" s="112"/>
      <c r="RCS408" s="112"/>
      <c r="RCW408" s="112"/>
      <c r="RDA408" s="112"/>
      <c r="RDE408" s="112"/>
      <c r="RDI408" s="112"/>
      <c r="RDM408" s="112"/>
      <c r="RDQ408" s="112"/>
      <c r="RDU408" s="112"/>
      <c r="RDY408" s="112"/>
      <c r="REC408" s="112"/>
      <c r="REG408" s="112"/>
      <c r="REK408" s="112"/>
      <c r="REO408" s="112"/>
      <c r="RES408" s="112"/>
      <c r="REW408" s="112"/>
      <c r="RFA408" s="112"/>
      <c r="RFE408" s="112"/>
      <c r="RFI408" s="112"/>
      <c r="RFM408" s="112"/>
      <c r="RFQ408" s="112"/>
      <c r="RFU408" s="112"/>
      <c r="RFY408" s="112"/>
      <c r="RGC408" s="112"/>
      <c r="RGG408" s="112"/>
      <c r="RGK408" s="112"/>
      <c r="RGO408" s="112"/>
      <c r="RGS408" s="112"/>
      <c r="RGW408" s="112"/>
      <c r="RHA408" s="112"/>
      <c r="RHE408" s="112"/>
      <c r="RHI408" s="112"/>
      <c r="RHM408" s="112"/>
      <c r="RHQ408" s="112"/>
      <c r="RHU408" s="112"/>
      <c r="RHY408" s="112"/>
      <c r="RIC408" s="112"/>
      <c r="RIG408" s="112"/>
      <c r="RIK408" s="112"/>
      <c r="RIO408" s="112"/>
      <c r="RIS408" s="112"/>
      <c r="RIW408" s="112"/>
      <c r="RJA408" s="112"/>
      <c r="RJE408" s="112"/>
      <c r="RJI408" s="112"/>
      <c r="RJM408" s="112"/>
      <c r="RJQ408" s="112"/>
      <c r="RJU408" s="112"/>
      <c r="RJY408" s="112"/>
      <c r="RKC408" s="112"/>
      <c r="RKG408" s="112"/>
      <c r="RKK408" s="112"/>
      <c r="RKO408" s="112"/>
      <c r="RKS408" s="112"/>
      <c r="RKW408" s="112"/>
      <c r="RLA408" s="112"/>
      <c r="RLE408" s="112"/>
      <c r="RLI408" s="112"/>
      <c r="RLM408" s="112"/>
      <c r="RLQ408" s="112"/>
      <c r="RLU408" s="112"/>
      <c r="RLY408" s="112"/>
      <c r="RMC408" s="112"/>
      <c r="RMG408" s="112"/>
      <c r="RMK408" s="112"/>
      <c r="RMO408" s="112"/>
      <c r="RMS408" s="112"/>
      <c r="RMW408" s="112"/>
      <c r="RNA408" s="112"/>
      <c r="RNE408" s="112"/>
      <c r="RNI408" s="112"/>
      <c r="RNM408" s="112"/>
      <c r="RNQ408" s="112"/>
      <c r="RNU408" s="112"/>
      <c r="RNY408" s="112"/>
      <c r="ROC408" s="112"/>
      <c r="ROG408" s="112"/>
      <c r="ROK408" s="112"/>
      <c r="ROO408" s="112"/>
      <c r="ROS408" s="112"/>
      <c r="ROW408" s="112"/>
      <c r="RPA408" s="112"/>
      <c r="RPE408" s="112"/>
      <c r="RPI408" s="112"/>
      <c r="RPM408" s="112"/>
      <c r="RPQ408" s="112"/>
      <c r="RPU408" s="112"/>
      <c r="RPY408" s="112"/>
      <c r="RQC408" s="112"/>
      <c r="RQG408" s="112"/>
      <c r="RQK408" s="112"/>
      <c r="RQO408" s="112"/>
      <c r="RQS408" s="112"/>
      <c r="RQW408" s="112"/>
      <c r="RRA408" s="112"/>
      <c r="RRE408" s="112"/>
      <c r="RRI408" s="112"/>
      <c r="RRM408" s="112"/>
      <c r="RRQ408" s="112"/>
      <c r="RRU408" s="112"/>
      <c r="RRY408" s="112"/>
      <c r="RSC408" s="112"/>
      <c r="RSG408" s="112"/>
      <c r="RSK408" s="112"/>
      <c r="RSO408" s="112"/>
      <c r="RSS408" s="112"/>
      <c r="RSW408" s="112"/>
      <c r="RTA408" s="112"/>
      <c r="RTE408" s="112"/>
      <c r="RTI408" s="112"/>
      <c r="RTM408" s="112"/>
      <c r="RTQ408" s="112"/>
      <c r="RTU408" s="112"/>
      <c r="RTY408" s="112"/>
      <c r="RUC408" s="112"/>
      <c r="RUG408" s="112"/>
      <c r="RUK408" s="112"/>
      <c r="RUO408" s="112"/>
      <c r="RUS408" s="112"/>
      <c r="RUW408" s="112"/>
      <c r="RVA408" s="112"/>
      <c r="RVE408" s="112"/>
      <c r="RVI408" s="112"/>
      <c r="RVM408" s="112"/>
      <c r="RVQ408" s="112"/>
      <c r="RVU408" s="112"/>
      <c r="RVY408" s="112"/>
      <c r="RWC408" s="112"/>
      <c r="RWG408" s="112"/>
      <c r="RWK408" s="112"/>
      <c r="RWO408" s="112"/>
      <c r="RWS408" s="112"/>
      <c r="RWW408" s="112"/>
      <c r="RXA408" s="112"/>
      <c r="RXE408" s="112"/>
      <c r="RXI408" s="112"/>
      <c r="RXM408" s="112"/>
      <c r="RXQ408" s="112"/>
      <c r="RXU408" s="112"/>
      <c r="RXY408" s="112"/>
      <c r="RYC408" s="112"/>
      <c r="RYG408" s="112"/>
      <c r="RYK408" s="112"/>
      <c r="RYO408" s="112"/>
      <c r="RYS408" s="112"/>
      <c r="RYW408" s="112"/>
      <c r="RZA408" s="112"/>
      <c r="RZE408" s="112"/>
      <c r="RZI408" s="112"/>
      <c r="RZM408" s="112"/>
      <c r="RZQ408" s="112"/>
      <c r="RZU408" s="112"/>
      <c r="RZY408" s="112"/>
      <c r="SAC408" s="112"/>
      <c r="SAG408" s="112"/>
      <c r="SAK408" s="112"/>
      <c r="SAO408" s="112"/>
      <c r="SAS408" s="112"/>
      <c r="SAW408" s="112"/>
      <c r="SBA408" s="112"/>
      <c r="SBE408" s="112"/>
      <c r="SBI408" s="112"/>
      <c r="SBM408" s="112"/>
      <c r="SBQ408" s="112"/>
      <c r="SBU408" s="112"/>
      <c r="SBY408" s="112"/>
      <c r="SCC408" s="112"/>
      <c r="SCG408" s="112"/>
      <c r="SCK408" s="112"/>
      <c r="SCO408" s="112"/>
      <c r="SCS408" s="112"/>
      <c r="SCW408" s="112"/>
      <c r="SDA408" s="112"/>
      <c r="SDE408" s="112"/>
      <c r="SDI408" s="112"/>
      <c r="SDM408" s="112"/>
      <c r="SDQ408" s="112"/>
      <c r="SDU408" s="112"/>
      <c r="SDY408" s="112"/>
      <c r="SEC408" s="112"/>
      <c r="SEG408" s="112"/>
      <c r="SEK408" s="112"/>
      <c r="SEO408" s="112"/>
      <c r="SES408" s="112"/>
      <c r="SEW408" s="112"/>
      <c r="SFA408" s="112"/>
      <c r="SFE408" s="112"/>
      <c r="SFI408" s="112"/>
      <c r="SFM408" s="112"/>
      <c r="SFQ408" s="112"/>
      <c r="SFU408" s="112"/>
      <c r="SFY408" s="112"/>
      <c r="SGC408" s="112"/>
      <c r="SGG408" s="112"/>
      <c r="SGK408" s="112"/>
      <c r="SGO408" s="112"/>
      <c r="SGS408" s="112"/>
      <c r="SGW408" s="112"/>
      <c r="SHA408" s="112"/>
      <c r="SHE408" s="112"/>
      <c r="SHI408" s="112"/>
      <c r="SHM408" s="112"/>
      <c r="SHQ408" s="112"/>
      <c r="SHU408" s="112"/>
      <c r="SHY408" s="112"/>
      <c r="SIC408" s="112"/>
      <c r="SIG408" s="112"/>
      <c r="SIK408" s="112"/>
      <c r="SIO408" s="112"/>
      <c r="SIS408" s="112"/>
      <c r="SIW408" s="112"/>
      <c r="SJA408" s="112"/>
      <c r="SJE408" s="112"/>
      <c r="SJI408" s="112"/>
      <c r="SJM408" s="112"/>
      <c r="SJQ408" s="112"/>
      <c r="SJU408" s="112"/>
      <c r="SJY408" s="112"/>
      <c r="SKC408" s="112"/>
      <c r="SKG408" s="112"/>
      <c r="SKK408" s="112"/>
      <c r="SKO408" s="112"/>
      <c r="SKS408" s="112"/>
      <c r="SKW408" s="112"/>
      <c r="SLA408" s="112"/>
      <c r="SLE408" s="112"/>
      <c r="SLI408" s="112"/>
      <c r="SLM408" s="112"/>
      <c r="SLQ408" s="112"/>
      <c r="SLU408" s="112"/>
      <c r="SLY408" s="112"/>
      <c r="SMC408" s="112"/>
      <c r="SMG408" s="112"/>
      <c r="SMK408" s="112"/>
      <c r="SMO408" s="112"/>
      <c r="SMS408" s="112"/>
      <c r="SMW408" s="112"/>
      <c r="SNA408" s="112"/>
      <c r="SNE408" s="112"/>
      <c r="SNI408" s="112"/>
      <c r="SNM408" s="112"/>
      <c r="SNQ408" s="112"/>
      <c r="SNU408" s="112"/>
      <c r="SNY408" s="112"/>
      <c r="SOC408" s="112"/>
      <c r="SOG408" s="112"/>
      <c r="SOK408" s="112"/>
      <c r="SOO408" s="112"/>
      <c r="SOS408" s="112"/>
      <c r="SOW408" s="112"/>
      <c r="SPA408" s="112"/>
      <c r="SPE408" s="112"/>
      <c r="SPI408" s="112"/>
      <c r="SPM408" s="112"/>
      <c r="SPQ408" s="112"/>
      <c r="SPU408" s="112"/>
      <c r="SPY408" s="112"/>
      <c r="SQC408" s="112"/>
      <c r="SQG408" s="112"/>
      <c r="SQK408" s="112"/>
      <c r="SQO408" s="112"/>
      <c r="SQS408" s="112"/>
      <c r="SQW408" s="112"/>
      <c r="SRA408" s="112"/>
      <c r="SRE408" s="112"/>
      <c r="SRI408" s="112"/>
      <c r="SRM408" s="112"/>
      <c r="SRQ408" s="112"/>
      <c r="SRU408" s="112"/>
      <c r="SRY408" s="112"/>
      <c r="SSC408" s="112"/>
      <c r="SSG408" s="112"/>
      <c r="SSK408" s="112"/>
      <c r="SSO408" s="112"/>
      <c r="SSS408" s="112"/>
      <c r="SSW408" s="112"/>
      <c r="STA408" s="112"/>
      <c r="STE408" s="112"/>
      <c r="STI408" s="112"/>
      <c r="STM408" s="112"/>
      <c r="STQ408" s="112"/>
      <c r="STU408" s="112"/>
      <c r="STY408" s="112"/>
      <c r="SUC408" s="112"/>
      <c r="SUG408" s="112"/>
      <c r="SUK408" s="112"/>
      <c r="SUO408" s="112"/>
      <c r="SUS408" s="112"/>
      <c r="SUW408" s="112"/>
      <c r="SVA408" s="112"/>
      <c r="SVE408" s="112"/>
      <c r="SVI408" s="112"/>
      <c r="SVM408" s="112"/>
      <c r="SVQ408" s="112"/>
      <c r="SVU408" s="112"/>
      <c r="SVY408" s="112"/>
      <c r="SWC408" s="112"/>
      <c r="SWG408" s="112"/>
      <c r="SWK408" s="112"/>
      <c r="SWO408" s="112"/>
      <c r="SWS408" s="112"/>
      <c r="SWW408" s="112"/>
      <c r="SXA408" s="112"/>
      <c r="SXE408" s="112"/>
      <c r="SXI408" s="112"/>
      <c r="SXM408" s="112"/>
      <c r="SXQ408" s="112"/>
      <c r="SXU408" s="112"/>
      <c r="SXY408" s="112"/>
      <c r="SYC408" s="112"/>
      <c r="SYG408" s="112"/>
      <c r="SYK408" s="112"/>
      <c r="SYO408" s="112"/>
      <c r="SYS408" s="112"/>
      <c r="SYW408" s="112"/>
      <c r="SZA408" s="112"/>
      <c r="SZE408" s="112"/>
      <c r="SZI408" s="112"/>
      <c r="SZM408" s="112"/>
      <c r="SZQ408" s="112"/>
      <c r="SZU408" s="112"/>
      <c r="SZY408" s="112"/>
      <c r="TAC408" s="112"/>
      <c r="TAG408" s="112"/>
      <c r="TAK408" s="112"/>
      <c r="TAO408" s="112"/>
      <c r="TAS408" s="112"/>
      <c r="TAW408" s="112"/>
      <c r="TBA408" s="112"/>
      <c r="TBE408" s="112"/>
      <c r="TBI408" s="112"/>
      <c r="TBM408" s="112"/>
      <c r="TBQ408" s="112"/>
      <c r="TBU408" s="112"/>
      <c r="TBY408" s="112"/>
      <c r="TCC408" s="112"/>
      <c r="TCG408" s="112"/>
      <c r="TCK408" s="112"/>
      <c r="TCO408" s="112"/>
      <c r="TCS408" s="112"/>
      <c r="TCW408" s="112"/>
      <c r="TDA408" s="112"/>
      <c r="TDE408" s="112"/>
      <c r="TDI408" s="112"/>
      <c r="TDM408" s="112"/>
      <c r="TDQ408" s="112"/>
      <c r="TDU408" s="112"/>
      <c r="TDY408" s="112"/>
      <c r="TEC408" s="112"/>
      <c r="TEG408" s="112"/>
      <c r="TEK408" s="112"/>
      <c r="TEO408" s="112"/>
      <c r="TES408" s="112"/>
      <c r="TEW408" s="112"/>
      <c r="TFA408" s="112"/>
      <c r="TFE408" s="112"/>
      <c r="TFI408" s="112"/>
      <c r="TFM408" s="112"/>
      <c r="TFQ408" s="112"/>
      <c r="TFU408" s="112"/>
      <c r="TFY408" s="112"/>
      <c r="TGC408" s="112"/>
      <c r="TGG408" s="112"/>
      <c r="TGK408" s="112"/>
      <c r="TGO408" s="112"/>
      <c r="TGS408" s="112"/>
      <c r="TGW408" s="112"/>
      <c r="THA408" s="112"/>
      <c r="THE408" s="112"/>
      <c r="THI408" s="112"/>
      <c r="THM408" s="112"/>
      <c r="THQ408" s="112"/>
      <c r="THU408" s="112"/>
      <c r="THY408" s="112"/>
      <c r="TIC408" s="112"/>
      <c r="TIG408" s="112"/>
      <c r="TIK408" s="112"/>
      <c r="TIO408" s="112"/>
      <c r="TIS408" s="112"/>
      <c r="TIW408" s="112"/>
      <c r="TJA408" s="112"/>
      <c r="TJE408" s="112"/>
      <c r="TJI408" s="112"/>
      <c r="TJM408" s="112"/>
      <c r="TJQ408" s="112"/>
      <c r="TJU408" s="112"/>
      <c r="TJY408" s="112"/>
      <c r="TKC408" s="112"/>
      <c r="TKG408" s="112"/>
      <c r="TKK408" s="112"/>
      <c r="TKO408" s="112"/>
      <c r="TKS408" s="112"/>
      <c r="TKW408" s="112"/>
      <c r="TLA408" s="112"/>
      <c r="TLE408" s="112"/>
      <c r="TLI408" s="112"/>
      <c r="TLM408" s="112"/>
      <c r="TLQ408" s="112"/>
      <c r="TLU408" s="112"/>
      <c r="TLY408" s="112"/>
      <c r="TMC408" s="112"/>
      <c r="TMG408" s="112"/>
      <c r="TMK408" s="112"/>
      <c r="TMO408" s="112"/>
      <c r="TMS408" s="112"/>
      <c r="TMW408" s="112"/>
      <c r="TNA408" s="112"/>
      <c r="TNE408" s="112"/>
      <c r="TNI408" s="112"/>
      <c r="TNM408" s="112"/>
      <c r="TNQ408" s="112"/>
      <c r="TNU408" s="112"/>
      <c r="TNY408" s="112"/>
      <c r="TOC408" s="112"/>
      <c r="TOG408" s="112"/>
      <c r="TOK408" s="112"/>
      <c r="TOO408" s="112"/>
      <c r="TOS408" s="112"/>
      <c r="TOW408" s="112"/>
      <c r="TPA408" s="112"/>
      <c r="TPE408" s="112"/>
      <c r="TPI408" s="112"/>
      <c r="TPM408" s="112"/>
      <c r="TPQ408" s="112"/>
      <c r="TPU408" s="112"/>
      <c r="TPY408" s="112"/>
      <c r="TQC408" s="112"/>
      <c r="TQG408" s="112"/>
      <c r="TQK408" s="112"/>
      <c r="TQO408" s="112"/>
      <c r="TQS408" s="112"/>
      <c r="TQW408" s="112"/>
      <c r="TRA408" s="112"/>
      <c r="TRE408" s="112"/>
      <c r="TRI408" s="112"/>
      <c r="TRM408" s="112"/>
      <c r="TRQ408" s="112"/>
      <c r="TRU408" s="112"/>
      <c r="TRY408" s="112"/>
      <c r="TSC408" s="112"/>
      <c r="TSG408" s="112"/>
      <c r="TSK408" s="112"/>
      <c r="TSO408" s="112"/>
      <c r="TSS408" s="112"/>
      <c r="TSW408" s="112"/>
      <c r="TTA408" s="112"/>
      <c r="TTE408" s="112"/>
      <c r="TTI408" s="112"/>
      <c r="TTM408" s="112"/>
      <c r="TTQ408" s="112"/>
      <c r="TTU408" s="112"/>
      <c r="TTY408" s="112"/>
      <c r="TUC408" s="112"/>
      <c r="TUG408" s="112"/>
      <c r="TUK408" s="112"/>
      <c r="TUO408" s="112"/>
      <c r="TUS408" s="112"/>
      <c r="TUW408" s="112"/>
      <c r="TVA408" s="112"/>
      <c r="TVE408" s="112"/>
      <c r="TVI408" s="112"/>
      <c r="TVM408" s="112"/>
      <c r="TVQ408" s="112"/>
      <c r="TVU408" s="112"/>
      <c r="TVY408" s="112"/>
      <c r="TWC408" s="112"/>
      <c r="TWG408" s="112"/>
      <c r="TWK408" s="112"/>
      <c r="TWO408" s="112"/>
      <c r="TWS408" s="112"/>
      <c r="TWW408" s="112"/>
      <c r="TXA408" s="112"/>
      <c r="TXE408" s="112"/>
      <c r="TXI408" s="112"/>
      <c r="TXM408" s="112"/>
      <c r="TXQ408" s="112"/>
      <c r="TXU408" s="112"/>
      <c r="TXY408" s="112"/>
      <c r="TYC408" s="112"/>
      <c r="TYG408" s="112"/>
      <c r="TYK408" s="112"/>
      <c r="TYO408" s="112"/>
      <c r="TYS408" s="112"/>
      <c r="TYW408" s="112"/>
      <c r="TZA408" s="112"/>
      <c r="TZE408" s="112"/>
      <c r="TZI408" s="112"/>
      <c r="TZM408" s="112"/>
      <c r="TZQ408" s="112"/>
      <c r="TZU408" s="112"/>
      <c r="TZY408" s="112"/>
      <c r="UAC408" s="112"/>
      <c r="UAG408" s="112"/>
      <c r="UAK408" s="112"/>
      <c r="UAO408" s="112"/>
      <c r="UAS408" s="112"/>
      <c r="UAW408" s="112"/>
      <c r="UBA408" s="112"/>
      <c r="UBE408" s="112"/>
      <c r="UBI408" s="112"/>
      <c r="UBM408" s="112"/>
      <c r="UBQ408" s="112"/>
      <c r="UBU408" s="112"/>
      <c r="UBY408" s="112"/>
      <c r="UCC408" s="112"/>
      <c r="UCG408" s="112"/>
      <c r="UCK408" s="112"/>
      <c r="UCO408" s="112"/>
      <c r="UCS408" s="112"/>
      <c r="UCW408" s="112"/>
      <c r="UDA408" s="112"/>
      <c r="UDE408" s="112"/>
      <c r="UDI408" s="112"/>
      <c r="UDM408" s="112"/>
      <c r="UDQ408" s="112"/>
      <c r="UDU408" s="112"/>
      <c r="UDY408" s="112"/>
      <c r="UEC408" s="112"/>
      <c r="UEG408" s="112"/>
      <c r="UEK408" s="112"/>
      <c r="UEO408" s="112"/>
      <c r="UES408" s="112"/>
      <c r="UEW408" s="112"/>
      <c r="UFA408" s="112"/>
      <c r="UFE408" s="112"/>
      <c r="UFI408" s="112"/>
      <c r="UFM408" s="112"/>
      <c r="UFQ408" s="112"/>
      <c r="UFU408" s="112"/>
      <c r="UFY408" s="112"/>
      <c r="UGC408" s="112"/>
      <c r="UGG408" s="112"/>
      <c r="UGK408" s="112"/>
      <c r="UGO408" s="112"/>
      <c r="UGS408" s="112"/>
      <c r="UGW408" s="112"/>
      <c r="UHA408" s="112"/>
      <c r="UHE408" s="112"/>
      <c r="UHI408" s="112"/>
      <c r="UHM408" s="112"/>
      <c r="UHQ408" s="112"/>
      <c r="UHU408" s="112"/>
      <c r="UHY408" s="112"/>
      <c r="UIC408" s="112"/>
      <c r="UIG408" s="112"/>
      <c r="UIK408" s="112"/>
      <c r="UIO408" s="112"/>
      <c r="UIS408" s="112"/>
      <c r="UIW408" s="112"/>
      <c r="UJA408" s="112"/>
      <c r="UJE408" s="112"/>
      <c r="UJI408" s="112"/>
      <c r="UJM408" s="112"/>
      <c r="UJQ408" s="112"/>
      <c r="UJU408" s="112"/>
      <c r="UJY408" s="112"/>
      <c r="UKC408" s="112"/>
      <c r="UKG408" s="112"/>
      <c r="UKK408" s="112"/>
      <c r="UKO408" s="112"/>
      <c r="UKS408" s="112"/>
      <c r="UKW408" s="112"/>
      <c r="ULA408" s="112"/>
      <c r="ULE408" s="112"/>
      <c r="ULI408" s="112"/>
      <c r="ULM408" s="112"/>
      <c r="ULQ408" s="112"/>
      <c r="ULU408" s="112"/>
      <c r="ULY408" s="112"/>
      <c r="UMC408" s="112"/>
      <c r="UMG408" s="112"/>
      <c r="UMK408" s="112"/>
      <c r="UMO408" s="112"/>
      <c r="UMS408" s="112"/>
      <c r="UMW408" s="112"/>
      <c r="UNA408" s="112"/>
      <c r="UNE408" s="112"/>
      <c r="UNI408" s="112"/>
      <c r="UNM408" s="112"/>
      <c r="UNQ408" s="112"/>
      <c r="UNU408" s="112"/>
      <c r="UNY408" s="112"/>
      <c r="UOC408" s="112"/>
      <c r="UOG408" s="112"/>
      <c r="UOK408" s="112"/>
      <c r="UOO408" s="112"/>
      <c r="UOS408" s="112"/>
      <c r="UOW408" s="112"/>
      <c r="UPA408" s="112"/>
      <c r="UPE408" s="112"/>
      <c r="UPI408" s="112"/>
      <c r="UPM408" s="112"/>
      <c r="UPQ408" s="112"/>
      <c r="UPU408" s="112"/>
      <c r="UPY408" s="112"/>
      <c r="UQC408" s="112"/>
      <c r="UQG408" s="112"/>
      <c r="UQK408" s="112"/>
      <c r="UQO408" s="112"/>
      <c r="UQS408" s="112"/>
      <c r="UQW408" s="112"/>
      <c r="URA408" s="112"/>
      <c r="URE408" s="112"/>
      <c r="URI408" s="112"/>
      <c r="URM408" s="112"/>
      <c r="URQ408" s="112"/>
      <c r="URU408" s="112"/>
      <c r="URY408" s="112"/>
      <c r="USC408" s="112"/>
      <c r="USG408" s="112"/>
      <c r="USK408" s="112"/>
      <c r="USO408" s="112"/>
      <c r="USS408" s="112"/>
      <c r="USW408" s="112"/>
      <c r="UTA408" s="112"/>
      <c r="UTE408" s="112"/>
      <c r="UTI408" s="112"/>
      <c r="UTM408" s="112"/>
      <c r="UTQ408" s="112"/>
      <c r="UTU408" s="112"/>
      <c r="UTY408" s="112"/>
      <c r="UUC408" s="112"/>
      <c r="UUG408" s="112"/>
      <c r="UUK408" s="112"/>
      <c r="UUO408" s="112"/>
      <c r="UUS408" s="112"/>
      <c r="UUW408" s="112"/>
      <c r="UVA408" s="112"/>
      <c r="UVE408" s="112"/>
      <c r="UVI408" s="112"/>
      <c r="UVM408" s="112"/>
      <c r="UVQ408" s="112"/>
      <c r="UVU408" s="112"/>
      <c r="UVY408" s="112"/>
      <c r="UWC408" s="112"/>
      <c r="UWG408" s="112"/>
      <c r="UWK408" s="112"/>
      <c r="UWO408" s="112"/>
      <c r="UWS408" s="112"/>
      <c r="UWW408" s="112"/>
      <c r="UXA408" s="112"/>
      <c r="UXE408" s="112"/>
      <c r="UXI408" s="112"/>
      <c r="UXM408" s="112"/>
      <c r="UXQ408" s="112"/>
      <c r="UXU408" s="112"/>
      <c r="UXY408" s="112"/>
      <c r="UYC408" s="112"/>
      <c r="UYG408" s="112"/>
      <c r="UYK408" s="112"/>
      <c r="UYO408" s="112"/>
      <c r="UYS408" s="112"/>
      <c r="UYW408" s="112"/>
      <c r="UZA408" s="112"/>
      <c r="UZE408" s="112"/>
      <c r="UZI408" s="112"/>
      <c r="UZM408" s="112"/>
      <c r="UZQ408" s="112"/>
      <c r="UZU408" s="112"/>
      <c r="UZY408" s="112"/>
      <c r="VAC408" s="112"/>
      <c r="VAG408" s="112"/>
      <c r="VAK408" s="112"/>
      <c r="VAO408" s="112"/>
      <c r="VAS408" s="112"/>
      <c r="VAW408" s="112"/>
      <c r="VBA408" s="112"/>
      <c r="VBE408" s="112"/>
      <c r="VBI408" s="112"/>
      <c r="VBM408" s="112"/>
      <c r="VBQ408" s="112"/>
      <c r="VBU408" s="112"/>
      <c r="VBY408" s="112"/>
      <c r="VCC408" s="112"/>
      <c r="VCG408" s="112"/>
      <c r="VCK408" s="112"/>
      <c r="VCO408" s="112"/>
      <c r="VCS408" s="112"/>
      <c r="VCW408" s="112"/>
      <c r="VDA408" s="112"/>
      <c r="VDE408" s="112"/>
      <c r="VDI408" s="112"/>
      <c r="VDM408" s="112"/>
      <c r="VDQ408" s="112"/>
      <c r="VDU408" s="112"/>
      <c r="VDY408" s="112"/>
      <c r="VEC408" s="112"/>
      <c r="VEG408" s="112"/>
      <c r="VEK408" s="112"/>
      <c r="VEO408" s="112"/>
      <c r="VES408" s="112"/>
      <c r="VEW408" s="112"/>
      <c r="VFA408" s="112"/>
      <c r="VFE408" s="112"/>
      <c r="VFI408" s="112"/>
      <c r="VFM408" s="112"/>
      <c r="VFQ408" s="112"/>
      <c r="VFU408" s="112"/>
      <c r="VFY408" s="112"/>
      <c r="VGC408" s="112"/>
      <c r="VGG408" s="112"/>
      <c r="VGK408" s="112"/>
      <c r="VGO408" s="112"/>
      <c r="VGS408" s="112"/>
      <c r="VGW408" s="112"/>
      <c r="VHA408" s="112"/>
      <c r="VHE408" s="112"/>
      <c r="VHI408" s="112"/>
      <c r="VHM408" s="112"/>
      <c r="VHQ408" s="112"/>
      <c r="VHU408" s="112"/>
      <c r="VHY408" s="112"/>
      <c r="VIC408" s="112"/>
      <c r="VIG408" s="112"/>
      <c r="VIK408" s="112"/>
      <c r="VIO408" s="112"/>
      <c r="VIS408" s="112"/>
      <c r="VIW408" s="112"/>
      <c r="VJA408" s="112"/>
      <c r="VJE408" s="112"/>
      <c r="VJI408" s="112"/>
      <c r="VJM408" s="112"/>
      <c r="VJQ408" s="112"/>
      <c r="VJU408" s="112"/>
      <c r="VJY408" s="112"/>
      <c r="VKC408" s="112"/>
      <c r="VKG408" s="112"/>
      <c r="VKK408" s="112"/>
      <c r="VKO408" s="112"/>
      <c r="VKS408" s="112"/>
      <c r="VKW408" s="112"/>
      <c r="VLA408" s="112"/>
      <c r="VLE408" s="112"/>
      <c r="VLI408" s="112"/>
      <c r="VLM408" s="112"/>
      <c r="VLQ408" s="112"/>
      <c r="VLU408" s="112"/>
      <c r="VLY408" s="112"/>
      <c r="VMC408" s="112"/>
      <c r="VMG408" s="112"/>
      <c r="VMK408" s="112"/>
      <c r="VMO408" s="112"/>
      <c r="VMS408" s="112"/>
      <c r="VMW408" s="112"/>
      <c r="VNA408" s="112"/>
      <c r="VNE408" s="112"/>
      <c r="VNI408" s="112"/>
      <c r="VNM408" s="112"/>
      <c r="VNQ408" s="112"/>
      <c r="VNU408" s="112"/>
      <c r="VNY408" s="112"/>
      <c r="VOC408" s="112"/>
      <c r="VOG408" s="112"/>
      <c r="VOK408" s="112"/>
      <c r="VOO408" s="112"/>
      <c r="VOS408" s="112"/>
      <c r="VOW408" s="112"/>
      <c r="VPA408" s="112"/>
      <c r="VPE408" s="112"/>
      <c r="VPI408" s="112"/>
      <c r="VPM408" s="112"/>
      <c r="VPQ408" s="112"/>
      <c r="VPU408" s="112"/>
      <c r="VPY408" s="112"/>
      <c r="VQC408" s="112"/>
      <c r="VQG408" s="112"/>
      <c r="VQK408" s="112"/>
      <c r="VQO408" s="112"/>
      <c r="VQS408" s="112"/>
      <c r="VQW408" s="112"/>
      <c r="VRA408" s="112"/>
      <c r="VRE408" s="112"/>
      <c r="VRI408" s="112"/>
      <c r="VRM408" s="112"/>
      <c r="VRQ408" s="112"/>
      <c r="VRU408" s="112"/>
      <c r="VRY408" s="112"/>
      <c r="VSC408" s="112"/>
      <c r="VSG408" s="112"/>
      <c r="VSK408" s="112"/>
      <c r="VSO408" s="112"/>
      <c r="VSS408" s="112"/>
      <c r="VSW408" s="112"/>
      <c r="VTA408" s="112"/>
      <c r="VTE408" s="112"/>
      <c r="VTI408" s="112"/>
      <c r="VTM408" s="112"/>
      <c r="VTQ408" s="112"/>
      <c r="VTU408" s="112"/>
      <c r="VTY408" s="112"/>
      <c r="VUC408" s="112"/>
      <c r="VUG408" s="112"/>
      <c r="VUK408" s="112"/>
      <c r="VUO408" s="112"/>
      <c r="VUS408" s="112"/>
      <c r="VUW408" s="112"/>
      <c r="VVA408" s="112"/>
      <c r="VVE408" s="112"/>
      <c r="VVI408" s="112"/>
      <c r="VVM408" s="112"/>
      <c r="VVQ408" s="112"/>
      <c r="VVU408" s="112"/>
      <c r="VVY408" s="112"/>
      <c r="VWC408" s="112"/>
      <c r="VWG408" s="112"/>
      <c r="VWK408" s="112"/>
      <c r="VWO408" s="112"/>
      <c r="VWS408" s="112"/>
      <c r="VWW408" s="112"/>
      <c r="VXA408" s="112"/>
      <c r="VXE408" s="112"/>
      <c r="VXI408" s="112"/>
      <c r="VXM408" s="112"/>
      <c r="VXQ408" s="112"/>
      <c r="VXU408" s="112"/>
      <c r="VXY408" s="112"/>
      <c r="VYC408" s="112"/>
      <c r="VYG408" s="112"/>
      <c r="VYK408" s="112"/>
      <c r="VYO408" s="112"/>
      <c r="VYS408" s="112"/>
      <c r="VYW408" s="112"/>
      <c r="VZA408" s="112"/>
      <c r="VZE408" s="112"/>
      <c r="VZI408" s="112"/>
      <c r="VZM408" s="112"/>
      <c r="VZQ408" s="112"/>
      <c r="VZU408" s="112"/>
      <c r="VZY408" s="112"/>
      <c r="WAC408" s="112"/>
      <c r="WAG408" s="112"/>
      <c r="WAK408" s="112"/>
      <c r="WAO408" s="112"/>
      <c r="WAS408" s="112"/>
      <c r="WAW408" s="112"/>
      <c r="WBA408" s="112"/>
      <c r="WBE408" s="112"/>
      <c r="WBI408" s="112"/>
      <c r="WBM408" s="112"/>
      <c r="WBQ408" s="112"/>
      <c r="WBU408" s="112"/>
      <c r="WBY408" s="112"/>
      <c r="WCC408" s="112"/>
      <c r="WCG408" s="112"/>
      <c r="WCK408" s="112"/>
      <c r="WCO408" s="112"/>
      <c r="WCS408" s="112"/>
      <c r="WCW408" s="112"/>
      <c r="WDA408" s="112"/>
      <c r="WDE408" s="112"/>
      <c r="WDI408" s="112"/>
      <c r="WDM408" s="112"/>
      <c r="WDQ408" s="112"/>
      <c r="WDU408" s="112"/>
      <c r="WDY408" s="112"/>
      <c r="WEC408" s="112"/>
      <c r="WEG408" s="112"/>
      <c r="WEK408" s="112"/>
      <c r="WEO408" s="112"/>
      <c r="WES408" s="112"/>
      <c r="WEW408" s="112"/>
      <c r="WFA408" s="112"/>
      <c r="WFE408" s="112"/>
      <c r="WFI408" s="112"/>
      <c r="WFM408" s="112"/>
      <c r="WFQ408" s="112"/>
      <c r="WFU408" s="112"/>
      <c r="WFY408" s="112"/>
      <c r="WGC408" s="112"/>
      <c r="WGG408" s="112"/>
      <c r="WGK408" s="112"/>
      <c r="WGO408" s="112"/>
      <c r="WGS408" s="112"/>
      <c r="WGW408" s="112"/>
      <c r="WHA408" s="112"/>
      <c r="WHE408" s="112"/>
      <c r="WHI408" s="112"/>
      <c r="WHM408" s="112"/>
      <c r="WHQ408" s="112"/>
      <c r="WHU408" s="112"/>
      <c r="WHY408" s="112"/>
      <c r="WIC408" s="112"/>
      <c r="WIG408" s="112"/>
      <c r="WIK408" s="112"/>
      <c r="WIO408" s="112"/>
      <c r="WIS408" s="112"/>
      <c r="WIW408" s="112"/>
      <c r="WJA408" s="112"/>
      <c r="WJE408" s="112"/>
      <c r="WJI408" s="112"/>
      <c r="WJM408" s="112"/>
      <c r="WJQ408" s="112"/>
      <c r="WJU408" s="112"/>
      <c r="WJY408" s="112"/>
      <c r="WKC408" s="112"/>
      <c r="WKG408" s="112"/>
      <c r="WKK408" s="112"/>
      <c r="WKO408" s="112"/>
      <c r="WKS408" s="112"/>
      <c r="WKW408" s="112"/>
      <c r="WLA408" s="112"/>
      <c r="WLE408" s="112"/>
      <c r="WLI408" s="112"/>
      <c r="WLM408" s="112"/>
      <c r="WLQ408" s="112"/>
      <c r="WLU408" s="112"/>
      <c r="WLY408" s="112"/>
      <c r="WMC408" s="112"/>
      <c r="WMG408" s="112"/>
      <c r="WMK408" s="112"/>
      <c r="WMO408" s="112"/>
      <c r="WMS408" s="112"/>
      <c r="WMW408" s="112"/>
      <c r="WNA408" s="112"/>
      <c r="WNE408" s="112"/>
      <c r="WNI408" s="112"/>
      <c r="WNM408" s="112"/>
      <c r="WNQ408" s="112"/>
      <c r="WNU408" s="112"/>
      <c r="WNY408" s="112"/>
      <c r="WOC408" s="112"/>
      <c r="WOG408" s="112"/>
      <c r="WOK408" s="112"/>
      <c r="WOO408" s="112"/>
      <c r="WOS408" s="112"/>
      <c r="WOW408" s="112"/>
      <c r="WPA408" s="112"/>
      <c r="WPE408" s="112"/>
      <c r="WPI408" s="112"/>
      <c r="WPM408" s="112"/>
      <c r="WPQ408" s="112"/>
      <c r="WPU408" s="112"/>
      <c r="WPY408" s="112"/>
      <c r="WQC408" s="112"/>
      <c r="WQG408" s="112"/>
      <c r="WQK408" s="112"/>
      <c r="WQO408" s="112"/>
      <c r="WQS408" s="112"/>
      <c r="WQW408" s="112"/>
      <c r="WRA408" s="112"/>
      <c r="WRE408" s="112"/>
      <c r="WRI408" s="112"/>
      <c r="WRM408" s="112"/>
      <c r="WRQ408" s="112"/>
      <c r="WRU408" s="112"/>
      <c r="WRY408" s="112"/>
      <c r="WSC408" s="112"/>
      <c r="WSG408" s="112"/>
      <c r="WSK408" s="112"/>
      <c r="WSO408" s="112"/>
      <c r="WSS408" s="112"/>
      <c r="WSW408" s="112"/>
      <c r="WTA408" s="112"/>
      <c r="WTE408" s="112"/>
      <c r="WTI408" s="112"/>
      <c r="WTM408" s="112"/>
      <c r="WTQ408" s="112"/>
      <c r="WTU408" s="112"/>
      <c r="WTY408" s="112"/>
      <c r="WUC408" s="112"/>
      <c r="WUG408" s="112"/>
      <c r="WUK408" s="112"/>
      <c r="WUO408" s="112"/>
      <c r="WUS408" s="112"/>
      <c r="WUW408" s="112"/>
      <c r="WVA408" s="112"/>
      <c r="WVE408" s="112"/>
      <c r="WVI408" s="112"/>
      <c r="WVM408" s="112"/>
      <c r="WVQ408" s="112"/>
      <c r="WVU408" s="112"/>
      <c r="WVY408" s="112"/>
      <c r="WWC408" s="112"/>
      <c r="WWG408" s="112"/>
      <c r="WWK408" s="112"/>
      <c r="WWO408" s="112"/>
      <c r="WWS408" s="112"/>
      <c r="WWW408" s="112"/>
      <c r="WXA408" s="112"/>
      <c r="WXE408" s="112"/>
      <c r="WXI408" s="112"/>
      <c r="WXM408" s="112"/>
      <c r="WXQ408" s="112"/>
      <c r="WXU408" s="112"/>
      <c r="WXY408" s="112"/>
      <c r="WYC408" s="112"/>
      <c r="WYG408" s="112"/>
      <c r="WYK408" s="112"/>
      <c r="WYO408" s="112"/>
      <c r="WYS408" s="112"/>
      <c r="WYW408" s="112"/>
      <c r="WZA408" s="112"/>
      <c r="WZE408" s="112"/>
      <c r="WZI408" s="112"/>
      <c r="WZM408" s="112"/>
      <c r="WZQ408" s="112"/>
      <c r="WZU408" s="112"/>
      <c r="WZY408" s="112"/>
      <c r="XAC408" s="112"/>
      <c r="XAG408" s="112"/>
      <c r="XAK408" s="112"/>
      <c r="XAO408" s="112"/>
      <c r="XAS408" s="112"/>
      <c r="XAW408" s="112"/>
      <c r="XBA408" s="112"/>
      <c r="XBE408" s="112"/>
      <c r="XBI408" s="112"/>
      <c r="XBM408" s="112"/>
      <c r="XBQ408" s="112"/>
      <c r="XBU408" s="112"/>
      <c r="XBY408" s="112"/>
      <c r="XCC408" s="112"/>
      <c r="XCG408" s="112"/>
      <c r="XCK408" s="112"/>
      <c r="XCO408" s="112"/>
      <c r="XCS408" s="112"/>
      <c r="XCW408" s="112"/>
      <c r="XDA408" s="112"/>
      <c r="XDE408" s="112"/>
      <c r="XDI408" s="112"/>
      <c r="XDM408" s="112"/>
      <c r="XDQ408" s="112"/>
      <c r="XDU408" s="112"/>
      <c r="XDY408" s="112"/>
      <c r="XEC408" s="112"/>
      <c r="XEG408" s="112"/>
      <c r="XEK408" s="112"/>
      <c r="XEO408" s="112"/>
      <c r="XES408" s="112"/>
      <c r="XEW408" s="112"/>
      <c r="XFA408" s="112"/>
    </row>
    <row r="409" spans="1:1021 1025:2045 2049:3069 3073:4093 4097:5117 5121:6141 6145:7165 7169:8189 8193:9213 9217:10237 10241:11261 11265:12285 12289:13309 13313:14333 14337:15357 15361:16381">
      <c r="C409" s="60" t="s">
        <v>698</v>
      </c>
      <c r="D409" s="154">
        <v>714679</v>
      </c>
      <c r="E409" s="154">
        <v>714679</v>
      </c>
      <c r="F409" s="154">
        <v>0</v>
      </c>
    </row>
    <row r="410" spans="1:1021 1025:2045 2049:3069 3073:4093 4097:5117 5121:6141 6145:7165 7169:8189 8193:9213 9217:10237 10241:11261 11265:12285 12289:13309 13313:14333 14337:15357 15361:16381">
      <c r="C410" s="60" t="s">
        <v>699</v>
      </c>
      <c r="D410" s="154">
        <v>83038632</v>
      </c>
      <c r="E410" s="154">
        <v>266276171</v>
      </c>
      <c r="F410" s="154">
        <v>128609029.52</v>
      </c>
    </row>
    <row r="411" spans="1:1021 1025:2045 2049:3069 3073:4093 4097:5117 5121:6141 6145:7165 7169:8189 8193:9213 9217:10237 10241:11261 11265:12285 12289:13309 13313:14333 14337:15357 15361:16381">
      <c r="C411" s="60" t="s">
        <v>700</v>
      </c>
      <c r="D411" s="154">
        <v>25223428</v>
      </c>
      <c r="E411" s="154">
        <v>587190028</v>
      </c>
      <c r="F411" s="154">
        <v>262375285.96000001</v>
      </c>
    </row>
    <row r="412" spans="1:1021 1025:2045 2049:3069 3073:4093 4097:5117 5121:6141 6145:7165 7169:8189 8193:9213 9217:10237 10241:11261 11265:12285 12289:13309 13313:14333 14337:15357 15361:16381">
      <c r="C412" s="112" t="s">
        <v>324</v>
      </c>
      <c r="D412" s="154">
        <v>20067462</v>
      </c>
      <c r="E412" s="154">
        <v>166755342.52000001</v>
      </c>
      <c r="F412" s="154">
        <v>165867203.02000001</v>
      </c>
    </row>
    <row r="413" spans="1:1021 1025:2045 2049:3069 3073:4093 4097:5117 5121:6141 6145:7165 7169:8189 8193:9213 9217:10237 10241:11261 11265:12285 12289:13309 13313:14333 14337:15357 15361:16381">
      <c r="C413" s="60" t="s">
        <v>701</v>
      </c>
      <c r="D413" s="154">
        <v>67462</v>
      </c>
      <c r="E413" s="154">
        <v>721942.52</v>
      </c>
      <c r="F413" s="154">
        <v>721942.02</v>
      </c>
    </row>
    <row r="414" spans="1:1021 1025:2045 2049:3069 3073:4093 4097:5117 5121:6141 6145:7165 7169:8189 8193:9213 9217:10237 10241:11261 11265:12285 12289:13309 13313:14333 14337:15357 15361:16381">
      <c r="C414" s="60" t="s">
        <v>700</v>
      </c>
      <c r="D414" s="154">
        <v>20000000</v>
      </c>
      <c r="E414" s="154">
        <v>166033400</v>
      </c>
      <c r="F414" s="154">
        <v>165145261</v>
      </c>
    </row>
    <row r="415" spans="1:1021 1025:2045 2049:3069 3073:4093 4097:5117 5121:6141 6145:7165 7169:8189 8193:9213 9217:10237 10241:11261 11265:12285 12289:13309 13313:14333 14337:15357 15361:16381">
      <c r="C415" s="68" t="s">
        <v>334</v>
      </c>
      <c r="D415" s="170">
        <v>1835873973</v>
      </c>
      <c r="E415" s="170">
        <v>1283917306.74</v>
      </c>
      <c r="F415" s="170">
        <v>669091346.73000002</v>
      </c>
    </row>
    <row r="416" spans="1:1021 1025:2045 2049:3069 3073:4093 4097:5117 5121:6141 6145:7165 7169:8189 8193:9213 9217:10237 10241:11261 11265:12285 12289:13309 13313:14333 14337:15357 15361:16381">
      <c r="C416" s="112" t="s">
        <v>323</v>
      </c>
      <c r="D416" s="154">
        <v>1691564330</v>
      </c>
      <c r="E416" s="154">
        <v>997203984.52999997</v>
      </c>
      <c r="F416" s="154">
        <v>521122602.44000006</v>
      </c>
    </row>
    <row r="417" spans="3:6">
      <c r="C417" s="60" t="s">
        <v>702</v>
      </c>
      <c r="D417" s="154">
        <v>53828367</v>
      </c>
      <c r="E417" s="154">
        <v>29064400</v>
      </c>
      <c r="F417" s="154">
        <v>0</v>
      </c>
    </row>
    <row r="418" spans="3:6">
      <c r="C418" s="60" t="s">
        <v>703</v>
      </c>
      <c r="D418" s="154">
        <v>73520872</v>
      </c>
      <c r="E418" s="154">
        <v>52520872</v>
      </c>
      <c r="F418" s="154">
        <v>20766162.530000001</v>
      </c>
    </row>
    <row r="419" spans="3:6">
      <c r="C419" s="60" t="s">
        <v>704</v>
      </c>
      <c r="D419" s="154">
        <v>5000000</v>
      </c>
      <c r="E419" s="154">
        <v>5000000</v>
      </c>
      <c r="F419" s="154">
        <v>1215659.1599999999</v>
      </c>
    </row>
    <row r="420" spans="3:6">
      <c r="C420" s="60" t="s">
        <v>705</v>
      </c>
      <c r="D420" s="154">
        <v>11814538</v>
      </c>
      <c r="E420" s="154">
        <v>11814538</v>
      </c>
      <c r="F420" s="154">
        <v>0</v>
      </c>
    </row>
    <row r="421" spans="3:6">
      <c r="C421" s="60" t="s">
        <v>706</v>
      </c>
      <c r="D421" s="154">
        <v>16115496</v>
      </c>
      <c r="E421" s="154">
        <v>5000000</v>
      </c>
      <c r="F421" s="154">
        <v>0</v>
      </c>
    </row>
    <row r="422" spans="3:6">
      <c r="C422" s="60" t="s">
        <v>707</v>
      </c>
      <c r="D422" s="154">
        <v>260000000</v>
      </c>
      <c r="E422" s="154">
        <v>2000000</v>
      </c>
      <c r="F422" s="154">
        <v>0</v>
      </c>
    </row>
    <row r="423" spans="3:6">
      <c r="C423" s="60" t="s">
        <v>708</v>
      </c>
      <c r="D423" s="154">
        <v>2335247</v>
      </c>
      <c r="E423" s="154">
        <v>0</v>
      </c>
      <c r="F423" s="154">
        <v>0</v>
      </c>
    </row>
    <row r="424" spans="3:6">
      <c r="C424" s="60" t="s">
        <v>709</v>
      </c>
      <c r="D424" s="154">
        <v>119460239</v>
      </c>
      <c r="E424" s="154">
        <v>115218963</v>
      </c>
      <c r="F424" s="154">
        <v>0</v>
      </c>
    </row>
    <row r="425" spans="3:6">
      <c r="C425" s="60" t="s">
        <v>710</v>
      </c>
      <c r="D425" s="154">
        <v>7306888</v>
      </c>
      <c r="E425" s="154">
        <v>2916811</v>
      </c>
      <c r="F425" s="154">
        <v>0</v>
      </c>
    </row>
    <row r="426" spans="3:6">
      <c r="C426" s="60" t="s">
        <v>711</v>
      </c>
      <c r="D426" s="154">
        <v>56778348</v>
      </c>
      <c r="E426" s="154">
        <v>154293348</v>
      </c>
      <c r="F426" s="154">
        <v>150563812.31</v>
      </c>
    </row>
    <row r="427" spans="3:6">
      <c r="C427" s="60" t="s">
        <v>712</v>
      </c>
      <c r="D427" s="154">
        <v>2030470</v>
      </c>
      <c r="E427" s="154">
        <v>3319466</v>
      </c>
      <c r="F427" s="154">
        <v>2653210.75</v>
      </c>
    </row>
    <row r="428" spans="3:6">
      <c r="C428" s="60" t="s">
        <v>713</v>
      </c>
      <c r="D428" s="154">
        <v>0</v>
      </c>
      <c r="E428" s="154">
        <v>3970557.58</v>
      </c>
      <c r="F428" s="154">
        <v>1628330.82</v>
      </c>
    </row>
    <row r="429" spans="3:6">
      <c r="C429" s="60" t="s">
        <v>714</v>
      </c>
      <c r="D429" s="154">
        <v>7851414</v>
      </c>
      <c r="E429" s="154">
        <v>1287061</v>
      </c>
      <c r="F429" s="154">
        <v>0</v>
      </c>
    </row>
    <row r="430" spans="3:6">
      <c r="C430" s="60" t="s">
        <v>715</v>
      </c>
      <c r="D430" s="154">
        <v>2030470</v>
      </c>
      <c r="E430" s="154">
        <v>110757</v>
      </c>
      <c r="F430" s="154">
        <v>0</v>
      </c>
    </row>
    <row r="431" spans="3:6">
      <c r="C431" s="60" t="s">
        <v>716</v>
      </c>
      <c r="D431" s="154">
        <v>1340925</v>
      </c>
      <c r="E431" s="154">
        <v>148532</v>
      </c>
      <c r="F431" s="154">
        <v>0</v>
      </c>
    </row>
    <row r="432" spans="3:6">
      <c r="C432" s="60" t="s">
        <v>717</v>
      </c>
      <c r="D432" s="154">
        <v>1394931</v>
      </c>
      <c r="E432" s="154">
        <v>1179596</v>
      </c>
      <c r="F432" s="154">
        <v>755063.19</v>
      </c>
    </row>
    <row r="433" spans="3:6">
      <c r="C433" s="60" t="s">
        <v>1908</v>
      </c>
      <c r="D433" s="154">
        <v>0</v>
      </c>
      <c r="E433" s="154">
        <v>1200000</v>
      </c>
      <c r="F433" s="154">
        <v>510915.91</v>
      </c>
    </row>
    <row r="434" spans="3:6">
      <c r="C434" s="60" t="s">
        <v>1951</v>
      </c>
      <c r="D434" s="154">
        <v>0</v>
      </c>
      <c r="E434" s="154">
        <v>6100000</v>
      </c>
      <c r="F434" s="154">
        <v>0</v>
      </c>
    </row>
    <row r="435" spans="3:6">
      <c r="C435" s="60" t="s">
        <v>718</v>
      </c>
      <c r="D435" s="154">
        <v>20000000</v>
      </c>
      <c r="E435" s="154">
        <v>23000000</v>
      </c>
      <c r="F435" s="154">
        <v>15788867.82</v>
      </c>
    </row>
    <row r="436" spans="3:6">
      <c r="C436" s="60" t="s">
        <v>719</v>
      </c>
      <c r="D436" s="154">
        <v>20000000</v>
      </c>
      <c r="E436" s="154">
        <v>3000000</v>
      </c>
      <c r="F436" s="154">
        <v>0</v>
      </c>
    </row>
    <row r="437" spans="3:6">
      <c r="C437" s="60" t="s">
        <v>720</v>
      </c>
      <c r="D437" s="154">
        <v>145075093</v>
      </c>
      <c r="E437" s="154">
        <v>19326713</v>
      </c>
      <c r="F437" s="154">
        <v>0</v>
      </c>
    </row>
    <row r="438" spans="3:6">
      <c r="C438" s="60" t="s">
        <v>721</v>
      </c>
      <c r="D438" s="154">
        <v>20000000</v>
      </c>
      <c r="E438" s="154">
        <v>18231995</v>
      </c>
      <c r="F438" s="154">
        <v>14231000</v>
      </c>
    </row>
    <row r="439" spans="3:6">
      <c r="C439" s="60" t="s">
        <v>722</v>
      </c>
      <c r="D439" s="154">
        <v>85571997</v>
      </c>
      <c r="E439" s="154">
        <v>25155720</v>
      </c>
      <c r="F439" s="154">
        <v>0</v>
      </c>
    </row>
    <row r="440" spans="3:6">
      <c r="C440" s="60" t="s">
        <v>723</v>
      </c>
      <c r="D440" s="154">
        <v>12438836</v>
      </c>
      <c r="E440" s="154">
        <v>24812881.949999999</v>
      </c>
      <c r="F440" s="154">
        <v>24812881.52</v>
      </c>
    </row>
    <row r="441" spans="3:6">
      <c r="C441" s="60" t="s">
        <v>724</v>
      </c>
      <c r="D441" s="154">
        <v>100453305</v>
      </c>
      <c r="E441" s="154">
        <v>79208853</v>
      </c>
      <c r="F441" s="154">
        <v>79207982.329999998</v>
      </c>
    </row>
    <row r="442" spans="3:6">
      <c r="C442" s="60" t="s">
        <v>725</v>
      </c>
      <c r="D442" s="154">
        <v>83357913</v>
      </c>
      <c r="E442" s="154">
        <v>69359645</v>
      </c>
      <c r="F442" s="154">
        <v>69357823.359999999</v>
      </c>
    </row>
    <row r="443" spans="3:6">
      <c r="C443" s="60" t="s">
        <v>726</v>
      </c>
      <c r="D443" s="154">
        <v>354098605</v>
      </c>
      <c r="E443" s="154">
        <v>179098605</v>
      </c>
      <c r="F443" s="154">
        <v>13883274.42</v>
      </c>
    </row>
    <row r="444" spans="3:6">
      <c r="C444" s="60" t="s">
        <v>727</v>
      </c>
      <c r="D444" s="154">
        <v>8000000</v>
      </c>
      <c r="E444" s="154">
        <v>3948312</v>
      </c>
      <c r="F444" s="154">
        <v>0</v>
      </c>
    </row>
    <row r="445" spans="3:6">
      <c r="C445" s="60" t="s">
        <v>728</v>
      </c>
      <c r="D445" s="154">
        <v>10217612</v>
      </c>
      <c r="E445" s="154">
        <v>3206731</v>
      </c>
      <c r="F445" s="154">
        <v>0</v>
      </c>
    </row>
    <row r="446" spans="3:6">
      <c r="C446" s="60" t="s">
        <v>729</v>
      </c>
      <c r="D446" s="154">
        <v>90994893</v>
      </c>
      <c r="E446" s="154">
        <v>63000000</v>
      </c>
      <c r="F446" s="154">
        <v>40037991.359999999</v>
      </c>
    </row>
    <row r="447" spans="3:6">
      <c r="C447" s="60" t="s">
        <v>730</v>
      </c>
      <c r="D447" s="154">
        <v>42029812</v>
      </c>
      <c r="E447" s="154">
        <v>5000000</v>
      </c>
      <c r="F447" s="154">
        <v>0</v>
      </c>
    </row>
    <row r="448" spans="3:6">
      <c r="C448" s="60" t="s">
        <v>731</v>
      </c>
      <c r="D448" s="154">
        <v>18486497</v>
      </c>
      <c r="E448" s="154">
        <v>0</v>
      </c>
      <c r="F448" s="154">
        <v>0</v>
      </c>
    </row>
    <row r="449" spans="3:6">
      <c r="C449" s="60" t="s">
        <v>732</v>
      </c>
      <c r="D449" s="154">
        <v>10000000</v>
      </c>
      <c r="E449" s="154">
        <v>0</v>
      </c>
      <c r="F449" s="154">
        <v>0</v>
      </c>
    </row>
    <row r="450" spans="3:6">
      <c r="C450" s="60" t="s">
        <v>733</v>
      </c>
      <c r="D450" s="154">
        <v>50031562</v>
      </c>
      <c r="E450" s="154">
        <v>73209627</v>
      </c>
      <c r="F450" s="154">
        <v>73209626.960000008</v>
      </c>
    </row>
    <row r="451" spans="3:6">
      <c r="C451" s="60" t="s">
        <v>734</v>
      </c>
      <c r="D451" s="154">
        <v>0</v>
      </c>
      <c r="E451" s="154">
        <v>12500000</v>
      </c>
      <c r="F451" s="154">
        <v>12500000</v>
      </c>
    </row>
    <row r="452" spans="3:6">
      <c r="C452" s="112" t="s">
        <v>324</v>
      </c>
      <c r="D452" s="154">
        <v>144309643</v>
      </c>
      <c r="E452" s="154">
        <v>286713322.21000004</v>
      </c>
      <c r="F452" s="154">
        <v>147968744.28999999</v>
      </c>
    </row>
    <row r="453" spans="3:6">
      <c r="C453" s="60" t="s">
        <v>735</v>
      </c>
      <c r="D453" s="154">
        <v>19999999</v>
      </c>
      <c r="E453" s="154">
        <v>29999999</v>
      </c>
      <c r="F453" s="154">
        <v>29961446.16</v>
      </c>
    </row>
    <row r="454" spans="3:6">
      <c r="C454" s="60" t="s">
        <v>736</v>
      </c>
      <c r="D454" s="154">
        <v>41000000</v>
      </c>
      <c r="E454" s="154">
        <v>210631679.21000001</v>
      </c>
      <c r="F454" s="154">
        <v>118007298.13</v>
      </c>
    </row>
    <row r="455" spans="3:6">
      <c r="C455" s="60" t="s">
        <v>731</v>
      </c>
      <c r="D455" s="154">
        <v>83309644</v>
      </c>
      <c r="E455" s="154">
        <v>46081644</v>
      </c>
      <c r="F455" s="154">
        <v>0</v>
      </c>
    </row>
    <row r="456" spans="3:6">
      <c r="C456" s="68" t="s">
        <v>335</v>
      </c>
      <c r="D456" s="170">
        <v>491426007</v>
      </c>
      <c r="E456" s="170">
        <v>821982531.88</v>
      </c>
      <c r="F456" s="170">
        <v>521690670.60999995</v>
      </c>
    </row>
    <row r="457" spans="3:6">
      <c r="C457" s="112" t="s">
        <v>323</v>
      </c>
      <c r="D457" s="154">
        <v>471426007</v>
      </c>
      <c r="E457" s="154">
        <v>641065831.88</v>
      </c>
      <c r="F457" s="154">
        <v>423836884.39999998</v>
      </c>
    </row>
    <row r="458" spans="3:6">
      <c r="C458" s="60" t="s">
        <v>1909</v>
      </c>
      <c r="D458" s="154">
        <v>0</v>
      </c>
      <c r="E458" s="154">
        <v>5040000</v>
      </c>
      <c r="F458" s="154">
        <v>4017281.21</v>
      </c>
    </row>
    <row r="459" spans="3:6">
      <c r="C459" s="60" t="s">
        <v>1990</v>
      </c>
      <c r="D459" s="154">
        <v>0</v>
      </c>
      <c r="E459" s="154">
        <v>16076435.1</v>
      </c>
      <c r="F459" s="154">
        <v>0</v>
      </c>
    </row>
    <row r="460" spans="3:6">
      <c r="C460" s="60" t="s">
        <v>1910</v>
      </c>
      <c r="D460" s="154">
        <v>0</v>
      </c>
      <c r="E460" s="154">
        <v>1800000</v>
      </c>
      <c r="F460" s="154">
        <v>0</v>
      </c>
    </row>
    <row r="461" spans="3:6">
      <c r="C461" s="60" t="s">
        <v>737</v>
      </c>
      <c r="D461" s="154">
        <v>4603072</v>
      </c>
      <c r="E461" s="154">
        <v>3957068</v>
      </c>
      <c r="F461" s="154">
        <v>965975.31</v>
      </c>
    </row>
    <row r="462" spans="3:6">
      <c r="C462" s="60" t="s">
        <v>738</v>
      </c>
      <c r="D462" s="154">
        <v>48240000</v>
      </c>
      <c r="E462" s="154">
        <v>54188000</v>
      </c>
      <c r="F462" s="154">
        <v>29219377.77</v>
      </c>
    </row>
    <row r="463" spans="3:6">
      <c r="C463" s="60" t="s">
        <v>739</v>
      </c>
      <c r="D463" s="154">
        <v>789735</v>
      </c>
      <c r="E463" s="154">
        <v>983400</v>
      </c>
      <c r="F463" s="154">
        <v>786750.68</v>
      </c>
    </row>
    <row r="464" spans="3:6">
      <c r="C464" s="60" t="s">
        <v>740</v>
      </c>
      <c r="D464" s="154">
        <v>4810533</v>
      </c>
      <c r="E464" s="154">
        <v>110284.78</v>
      </c>
      <c r="F464" s="154">
        <v>0</v>
      </c>
    </row>
    <row r="465" spans="3:6">
      <c r="C465" s="60" t="s">
        <v>741</v>
      </c>
      <c r="D465" s="154">
        <v>62021281</v>
      </c>
      <c r="E465" s="154">
        <v>20475556</v>
      </c>
      <c r="F465" s="154">
        <v>4678465.66</v>
      </c>
    </row>
    <row r="466" spans="3:6">
      <c r="C466" s="60" t="s">
        <v>742</v>
      </c>
      <c r="D466" s="154">
        <v>20787154</v>
      </c>
      <c r="E466" s="154">
        <v>0</v>
      </c>
      <c r="F466" s="154">
        <v>0</v>
      </c>
    </row>
    <row r="467" spans="3:6">
      <c r="C467" s="60" t="s">
        <v>1911</v>
      </c>
      <c r="D467" s="154">
        <v>0</v>
      </c>
      <c r="E467" s="154">
        <v>3700000</v>
      </c>
      <c r="F467" s="154">
        <v>0</v>
      </c>
    </row>
    <row r="468" spans="3:6">
      <c r="C468" s="60" t="s">
        <v>743</v>
      </c>
      <c r="D468" s="154">
        <v>2523769</v>
      </c>
      <c r="E468" s="154">
        <v>2308434</v>
      </c>
      <c r="F468" s="154">
        <v>0</v>
      </c>
    </row>
    <row r="469" spans="3:6">
      <c r="C469" s="60" t="s">
        <v>1912</v>
      </c>
      <c r="D469" s="154">
        <v>0</v>
      </c>
      <c r="E469" s="154">
        <v>5961785</v>
      </c>
      <c r="F469" s="154">
        <v>0</v>
      </c>
    </row>
    <row r="470" spans="3:6">
      <c r="C470" s="60" t="s">
        <v>1913</v>
      </c>
      <c r="D470" s="154">
        <v>0</v>
      </c>
      <c r="E470" s="154">
        <v>3600000</v>
      </c>
      <c r="F470" s="154">
        <v>1427708.34</v>
      </c>
    </row>
    <row r="471" spans="3:6">
      <c r="C471" s="60" t="s">
        <v>744</v>
      </c>
      <c r="D471" s="154">
        <v>10947984</v>
      </c>
      <c r="E471" s="154">
        <v>10000000</v>
      </c>
      <c r="F471" s="154">
        <v>3181189.17</v>
      </c>
    </row>
    <row r="472" spans="3:6">
      <c r="C472" s="60" t="s">
        <v>1876</v>
      </c>
      <c r="D472" s="154">
        <v>0</v>
      </c>
      <c r="E472" s="154">
        <v>1500000</v>
      </c>
      <c r="F472" s="154">
        <v>1499397.02</v>
      </c>
    </row>
    <row r="473" spans="3:6">
      <c r="C473" s="60" t="s">
        <v>1877</v>
      </c>
      <c r="D473" s="154">
        <v>0</v>
      </c>
      <c r="E473" s="154">
        <v>2300000</v>
      </c>
      <c r="F473" s="154">
        <v>1839542.4</v>
      </c>
    </row>
    <row r="474" spans="3:6">
      <c r="C474" s="60" t="s">
        <v>745</v>
      </c>
      <c r="D474" s="154">
        <v>97282052</v>
      </c>
      <c r="E474" s="154">
        <v>81684773</v>
      </c>
      <c r="F474" s="154">
        <v>80964532.420000002</v>
      </c>
    </row>
    <row r="475" spans="3:6">
      <c r="C475" s="60" t="s">
        <v>746</v>
      </c>
      <c r="D475" s="154">
        <v>6944551</v>
      </c>
      <c r="E475" s="154">
        <v>6513882</v>
      </c>
      <c r="F475" s="154">
        <v>0</v>
      </c>
    </row>
    <row r="476" spans="3:6">
      <c r="C476" s="60" t="s">
        <v>747</v>
      </c>
      <c r="D476" s="154">
        <v>45173787</v>
      </c>
      <c r="E476" s="154">
        <v>91945677</v>
      </c>
      <c r="F476" s="154">
        <v>91916845.090000004</v>
      </c>
    </row>
    <row r="477" spans="3:6">
      <c r="C477" s="60" t="s">
        <v>748</v>
      </c>
      <c r="D477" s="154">
        <v>6944551</v>
      </c>
      <c r="E477" s="154">
        <v>2751508</v>
      </c>
      <c r="F477" s="154">
        <v>0</v>
      </c>
    </row>
    <row r="478" spans="3:6">
      <c r="C478" s="60" t="s">
        <v>1914</v>
      </c>
      <c r="D478" s="154">
        <v>0</v>
      </c>
      <c r="E478" s="154">
        <v>3000000</v>
      </c>
      <c r="F478" s="154">
        <v>2334350.4500000002</v>
      </c>
    </row>
    <row r="479" spans="3:6">
      <c r="C479" s="60" t="s">
        <v>1915</v>
      </c>
      <c r="D479" s="154">
        <v>0</v>
      </c>
      <c r="E479" s="154">
        <v>8300000</v>
      </c>
      <c r="F479" s="154">
        <v>0</v>
      </c>
    </row>
    <row r="480" spans="3:6">
      <c r="C480" s="60" t="s">
        <v>749</v>
      </c>
      <c r="D480" s="154">
        <v>955159</v>
      </c>
      <c r="E480" s="154">
        <v>607401</v>
      </c>
      <c r="F480" s="154">
        <v>0</v>
      </c>
    </row>
    <row r="481" spans="3:6">
      <c r="C481" s="60" t="s">
        <v>750</v>
      </c>
      <c r="D481" s="154">
        <v>10000000</v>
      </c>
      <c r="E481" s="154">
        <v>30783228</v>
      </c>
      <c r="F481" s="154">
        <v>8894922</v>
      </c>
    </row>
    <row r="482" spans="3:6">
      <c r="C482" s="60" t="s">
        <v>1878</v>
      </c>
      <c r="D482" s="154">
        <v>0</v>
      </c>
      <c r="E482" s="154">
        <v>3510275</v>
      </c>
      <c r="F482" s="154">
        <v>1410127.21</v>
      </c>
    </row>
    <row r="483" spans="3:6">
      <c r="C483" s="60" t="s">
        <v>751</v>
      </c>
      <c r="D483" s="154">
        <v>32379976</v>
      </c>
      <c r="E483" s="154">
        <v>28050885</v>
      </c>
      <c r="F483" s="154">
        <v>28050885</v>
      </c>
    </row>
    <row r="484" spans="3:6">
      <c r="C484" s="60" t="s">
        <v>752</v>
      </c>
      <c r="D484" s="154">
        <v>8081935</v>
      </c>
      <c r="E484" s="154">
        <v>6461060</v>
      </c>
      <c r="F484" s="154">
        <v>0</v>
      </c>
    </row>
    <row r="485" spans="3:6">
      <c r="C485" s="60" t="s">
        <v>753</v>
      </c>
      <c r="D485" s="154">
        <v>43776923</v>
      </c>
      <c r="E485" s="154">
        <v>35327710</v>
      </c>
      <c r="F485" s="154">
        <v>35314380.489999995</v>
      </c>
    </row>
    <row r="486" spans="3:6">
      <c r="C486" s="60" t="s">
        <v>754</v>
      </c>
      <c r="D486" s="154">
        <v>30998493</v>
      </c>
      <c r="E486" s="154">
        <v>23063160</v>
      </c>
      <c r="F486" s="154">
        <v>23056894</v>
      </c>
    </row>
    <row r="487" spans="3:6">
      <c r="C487" s="60" t="s">
        <v>755</v>
      </c>
      <c r="D487" s="154">
        <v>34165052</v>
      </c>
      <c r="E487" s="154">
        <v>187065310</v>
      </c>
      <c r="F487" s="154">
        <v>104278260.18000001</v>
      </c>
    </row>
    <row r="488" spans="3:6">
      <c r="C488" s="112" t="s">
        <v>324</v>
      </c>
      <c r="D488" s="154">
        <v>20000000</v>
      </c>
      <c r="E488" s="154">
        <v>74023653</v>
      </c>
      <c r="F488" s="154">
        <v>69715829.209999993</v>
      </c>
    </row>
    <row r="489" spans="3:6">
      <c r="C489" s="60" t="s">
        <v>756</v>
      </c>
      <c r="D489" s="154">
        <v>20000000</v>
      </c>
      <c r="E489" s="154">
        <v>16000000</v>
      </c>
      <c r="F489" s="154">
        <v>11692176.310000001</v>
      </c>
    </row>
    <row r="490" spans="3:6">
      <c r="C490" s="60" t="s">
        <v>755</v>
      </c>
      <c r="D490" s="154">
        <v>0</v>
      </c>
      <c r="E490" s="154">
        <v>58023653</v>
      </c>
      <c r="F490" s="154">
        <v>58023652.899999999</v>
      </c>
    </row>
    <row r="491" spans="3:6">
      <c r="C491" s="112" t="s">
        <v>326</v>
      </c>
      <c r="D491" s="154">
        <v>0</v>
      </c>
      <c r="E491" s="154">
        <v>106893047</v>
      </c>
      <c r="F491" s="154">
        <v>28137957</v>
      </c>
    </row>
    <row r="492" spans="3:6">
      <c r="C492" s="60" t="s">
        <v>755</v>
      </c>
      <c r="D492" s="154">
        <v>0</v>
      </c>
      <c r="E492" s="154">
        <v>106893047</v>
      </c>
      <c r="F492" s="154">
        <v>28137957</v>
      </c>
    </row>
    <row r="493" spans="3:6">
      <c r="C493" s="68" t="s">
        <v>336</v>
      </c>
      <c r="D493" s="170">
        <v>464694984</v>
      </c>
      <c r="E493" s="170">
        <v>331964596.29999995</v>
      </c>
      <c r="F493" s="170">
        <v>253730348.00999999</v>
      </c>
    </row>
    <row r="494" spans="3:6">
      <c r="C494" s="112" t="s">
        <v>323</v>
      </c>
      <c r="D494" s="154">
        <v>464694984</v>
      </c>
      <c r="E494" s="154">
        <v>319754344.53999996</v>
      </c>
      <c r="F494" s="154">
        <v>241520096.25</v>
      </c>
    </row>
    <row r="495" spans="3:6">
      <c r="C495" s="60" t="s">
        <v>757</v>
      </c>
      <c r="D495" s="154">
        <v>2799546</v>
      </c>
      <c r="E495" s="154">
        <v>729173</v>
      </c>
      <c r="F495" s="154">
        <v>183338.07</v>
      </c>
    </row>
    <row r="496" spans="3:6">
      <c r="C496" s="60" t="s">
        <v>758</v>
      </c>
      <c r="D496" s="154">
        <v>1256445</v>
      </c>
      <c r="E496" s="154">
        <v>2986776</v>
      </c>
      <c r="F496" s="154">
        <v>2384845.54</v>
      </c>
    </row>
    <row r="497" spans="3:6">
      <c r="C497" s="60" t="s">
        <v>759</v>
      </c>
      <c r="D497" s="154">
        <v>2799546</v>
      </c>
      <c r="E497" s="154">
        <v>113706.66</v>
      </c>
      <c r="F497" s="154">
        <v>0</v>
      </c>
    </row>
    <row r="498" spans="3:6">
      <c r="C498" s="60" t="s">
        <v>760</v>
      </c>
      <c r="D498" s="154">
        <v>15000000</v>
      </c>
      <c r="E498" s="154">
        <v>28604522.32</v>
      </c>
      <c r="F498" s="154">
        <v>21683648</v>
      </c>
    </row>
    <row r="499" spans="3:6">
      <c r="C499" s="60" t="s">
        <v>761</v>
      </c>
      <c r="D499" s="154">
        <v>10611201</v>
      </c>
      <c r="E499" s="154">
        <v>119581.54</v>
      </c>
      <c r="F499" s="154">
        <v>0</v>
      </c>
    </row>
    <row r="500" spans="3:6">
      <c r="C500" s="60" t="s">
        <v>762</v>
      </c>
      <c r="D500" s="154">
        <v>29646707</v>
      </c>
      <c r="E500" s="154">
        <v>21460246</v>
      </c>
      <c r="F500" s="154">
        <v>21353742</v>
      </c>
    </row>
    <row r="501" spans="3:6">
      <c r="C501" s="60" t="s">
        <v>763</v>
      </c>
      <c r="D501" s="154">
        <v>425768</v>
      </c>
      <c r="E501" s="154">
        <v>304480</v>
      </c>
      <c r="F501" s="154">
        <v>0</v>
      </c>
    </row>
    <row r="502" spans="3:6">
      <c r="C502" s="60" t="s">
        <v>1879</v>
      </c>
      <c r="D502" s="154">
        <v>0</v>
      </c>
      <c r="E502" s="154">
        <v>2155484</v>
      </c>
      <c r="F502" s="154">
        <v>0</v>
      </c>
    </row>
    <row r="503" spans="3:6">
      <c r="C503" s="60" t="s">
        <v>764</v>
      </c>
      <c r="D503" s="154">
        <v>37397609</v>
      </c>
      <c r="E503" s="154">
        <v>34473739</v>
      </c>
      <c r="F503" s="154">
        <v>33223916.140000001</v>
      </c>
    </row>
    <row r="504" spans="3:6">
      <c r="C504" s="60" t="s">
        <v>765</v>
      </c>
      <c r="D504" s="154">
        <v>4920242</v>
      </c>
      <c r="E504" s="154">
        <v>4058903</v>
      </c>
      <c r="F504" s="154">
        <v>0</v>
      </c>
    </row>
    <row r="505" spans="3:6">
      <c r="C505" s="60" t="s">
        <v>766</v>
      </c>
      <c r="D505" s="154">
        <v>18284533</v>
      </c>
      <c r="E505" s="154">
        <v>16992525</v>
      </c>
      <c r="F505" s="154">
        <v>0</v>
      </c>
    </row>
    <row r="506" spans="3:6">
      <c r="C506" s="60" t="s">
        <v>767</v>
      </c>
      <c r="D506" s="154">
        <v>6106338</v>
      </c>
      <c r="E506" s="154">
        <v>3847835</v>
      </c>
      <c r="F506" s="154">
        <v>2198268.2200000002</v>
      </c>
    </row>
    <row r="507" spans="3:6">
      <c r="C507" s="60" t="s">
        <v>768</v>
      </c>
      <c r="D507" s="154">
        <v>7364658</v>
      </c>
      <c r="E507" s="154">
        <v>4849866</v>
      </c>
      <c r="F507" s="154">
        <v>2773595.2</v>
      </c>
    </row>
    <row r="508" spans="3:6">
      <c r="C508" s="60" t="s">
        <v>769</v>
      </c>
      <c r="D508" s="154">
        <v>5129592</v>
      </c>
      <c r="E508" s="154">
        <v>2887606</v>
      </c>
      <c r="F508" s="154">
        <v>1510084.54</v>
      </c>
    </row>
    <row r="509" spans="3:6">
      <c r="C509" s="60" t="s">
        <v>770</v>
      </c>
      <c r="D509" s="154">
        <v>13752724</v>
      </c>
      <c r="E509" s="154">
        <v>12891385</v>
      </c>
      <c r="F509" s="154">
        <v>0</v>
      </c>
    </row>
    <row r="510" spans="3:6">
      <c r="C510" s="60" t="s">
        <v>771</v>
      </c>
      <c r="D510" s="154">
        <v>7379600</v>
      </c>
      <c r="E510" s="154">
        <v>5896227</v>
      </c>
      <c r="F510" s="154">
        <v>4676981.26</v>
      </c>
    </row>
    <row r="511" spans="3:6">
      <c r="C511" s="60" t="s">
        <v>772</v>
      </c>
      <c r="D511" s="154">
        <v>23744168</v>
      </c>
      <c r="E511" s="154">
        <v>22452160</v>
      </c>
      <c r="F511" s="154">
        <v>13734787.060000001</v>
      </c>
    </row>
    <row r="512" spans="3:6">
      <c r="C512" s="60" t="s">
        <v>773</v>
      </c>
      <c r="D512" s="154">
        <v>13421241</v>
      </c>
      <c r="E512" s="154">
        <v>13421241</v>
      </c>
      <c r="F512" s="154">
        <v>8102351.5800000001</v>
      </c>
    </row>
    <row r="513" spans="3:6">
      <c r="C513" s="60" t="s">
        <v>774</v>
      </c>
      <c r="D513" s="154">
        <v>5137508</v>
      </c>
      <c r="E513" s="154">
        <v>103365.71</v>
      </c>
      <c r="F513" s="154">
        <v>0</v>
      </c>
    </row>
    <row r="514" spans="3:6">
      <c r="C514" s="60" t="s">
        <v>775</v>
      </c>
      <c r="D514" s="154">
        <v>15774478</v>
      </c>
      <c r="E514" s="154">
        <v>101377.31</v>
      </c>
      <c r="F514" s="154">
        <v>0</v>
      </c>
    </row>
    <row r="515" spans="3:6">
      <c r="C515" s="60" t="s">
        <v>776</v>
      </c>
      <c r="D515" s="154">
        <v>65464844</v>
      </c>
      <c r="E515" s="154">
        <v>7066988</v>
      </c>
      <c r="F515" s="154">
        <v>0</v>
      </c>
    </row>
    <row r="516" spans="3:6">
      <c r="C516" s="60" t="s">
        <v>777</v>
      </c>
      <c r="D516" s="154">
        <v>5000000</v>
      </c>
      <c r="E516" s="154">
        <v>3120000</v>
      </c>
      <c r="F516" s="154">
        <v>0</v>
      </c>
    </row>
    <row r="517" spans="3:6">
      <c r="C517" s="60" t="s">
        <v>778</v>
      </c>
      <c r="D517" s="154">
        <v>32081839</v>
      </c>
      <c r="E517" s="154">
        <v>24423372</v>
      </c>
      <c r="F517" s="154">
        <v>24163097.660000004</v>
      </c>
    </row>
    <row r="518" spans="3:6">
      <c r="C518" s="60" t="s">
        <v>779</v>
      </c>
      <c r="D518" s="154">
        <v>102065877</v>
      </c>
      <c r="E518" s="154">
        <v>78347530</v>
      </c>
      <c r="F518" s="154">
        <v>77282699.980000004</v>
      </c>
    </row>
    <row r="519" spans="3:6">
      <c r="C519" s="60" t="s">
        <v>780</v>
      </c>
      <c r="D519" s="154">
        <v>39130520</v>
      </c>
      <c r="E519" s="154">
        <v>28346255</v>
      </c>
      <c r="F519" s="154">
        <v>28248741</v>
      </c>
    </row>
    <row r="520" spans="3:6">
      <c r="C520" s="112" t="s">
        <v>324</v>
      </c>
      <c r="D520" s="154">
        <v>0</v>
      </c>
      <c r="E520" s="154">
        <v>12210251.760000002</v>
      </c>
      <c r="F520" s="154">
        <v>12210251.760000002</v>
      </c>
    </row>
    <row r="521" spans="3:6">
      <c r="C521" s="60" t="s">
        <v>781</v>
      </c>
      <c r="D521" s="154">
        <v>0</v>
      </c>
      <c r="E521" s="154">
        <v>12210251.760000002</v>
      </c>
      <c r="F521" s="154">
        <v>12210251.760000002</v>
      </c>
    </row>
    <row r="522" spans="3:6">
      <c r="C522" s="68" t="s">
        <v>337</v>
      </c>
      <c r="D522" s="170">
        <v>1838115789</v>
      </c>
      <c r="E522" s="170">
        <v>1571228127.6399999</v>
      </c>
      <c r="F522" s="170">
        <v>1225565602.1800001</v>
      </c>
    </row>
    <row r="523" spans="3:6">
      <c r="C523" s="112" t="s">
        <v>323</v>
      </c>
      <c r="D523" s="154">
        <v>1587700010</v>
      </c>
      <c r="E523" s="154">
        <v>1417531910.46</v>
      </c>
      <c r="F523" s="154">
        <v>1128924434.47</v>
      </c>
    </row>
    <row r="524" spans="3:6">
      <c r="C524" s="60" t="s">
        <v>782</v>
      </c>
      <c r="D524" s="154">
        <v>2030470</v>
      </c>
      <c r="E524" s="154">
        <v>1384466</v>
      </c>
      <c r="F524" s="154">
        <v>1107200</v>
      </c>
    </row>
    <row r="525" spans="3:6">
      <c r="C525" s="60" t="s">
        <v>783</v>
      </c>
      <c r="D525" s="154">
        <v>0</v>
      </c>
      <c r="E525" s="154">
        <v>4035538.46</v>
      </c>
      <c r="F525" s="154">
        <v>1008065.76</v>
      </c>
    </row>
    <row r="526" spans="3:6">
      <c r="C526" s="60" t="s">
        <v>1864</v>
      </c>
      <c r="D526" s="154">
        <v>0</v>
      </c>
      <c r="E526" s="154">
        <v>7955889</v>
      </c>
      <c r="F526" s="154">
        <v>6996114.4699999997</v>
      </c>
    </row>
    <row r="527" spans="3:6">
      <c r="C527" s="60" t="s">
        <v>784</v>
      </c>
      <c r="D527" s="154">
        <v>4127067</v>
      </c>
      <c r="E527" s="154">
        <v>3696398</v>
      </c>
      <c r="F527" s="154">
        <v>3438883.62</v>
      </c>
    </row>
    <row r="528" spans="3:6">
      <c r="C528" s="60" t="s">
        <v>1880</v>
      </c>
      <c r="D528" s="154">
        <v>0</v>
      </c>
      <c r="E528" s="154">
        <v>1200000</v>
      </c>
      <c r="F528" s="154">
        <v>718372.61</v>
      </c>
    </row>
    <row r="529" spans="3:6">
      <c r="C529" s="60" t="s">
        <v>785</v>
      </c>
      <c r="D529" s="154">
        <v>1253439</v>
      </c>
      <c r="E529" s="154">
        <v>2400000</v>
      </c>
      <c r="F529" s="154">
        <v>523734.96</v>
      </c>
    </row>
    <row r="530" spans="3:6">
      <c r="C530" s="60" t="s">
        <v>786</v>
      </c>
      <c r="D530" s="154">
        <v>44422301</v>
      </c>
      <c r="E530" s="154">
        <v>39989515</v>
      </c>
      <c r="F530" s="154">
        <v>7917923.7300000004</v>
      </c>
    </row>
    <row r="531" spans="3:6">
      <c r="C531" s="60" t="s">
        <v>787</v>
      </c>
      <c r="D531" s="154">
        <v>2030470</v>
      </c>
      <c r="E531" s="154">
        <v>1384466</v>
      </c>
      <c r="F531" s="154">
        <v>0</v>
      </c>
    </row>
    <row r="532" spans="3:6">
      <c r="C532" s="60" t="s">
        <v>788</v>
      </c>
      <c r="D532" s="154">
        <v>73589468</v>
      </c>
      <c r="E532" s="154">
        <v>97099590.430000007</v>
      </c>
      <c r="F532" s="154">
        <v>97099589.920000002</v>
      </c>
    </row>
    <row r="533" spans="3:6">
      <c r="C533" s="60" t="s">
        <v>789</v>
      </c>
      <c r="D533" s="154">
        <v>791841</v>
      </c>
      <c r="E533" s="154">
        <v>576506</v>
      </c>
      <c r="F533" s="154">
        <v>0</v>
      </c>
    </row>
    <row r="534" spans="3:6">
      <c r="C534" s="60" t="s">
        <v>1881</v>
      </c>
      <c r="D534" s="154">
        <v>0</v>
      </c>
      <c r="E534" s="154">
        <v>2000000</v>
      </c>
      <c r="F534" s="154">
        <v>1367823.07</v>
      </c>
    </row>
    <row r="535" spans="3:6">
      <c r="C535" s="60" t="s">
        <v>790</v>
      </c>
      <c r="D535" s="154">
        <v>481336</v>
      </c>
      <c r="E535" s="154">
        <v>438001</v>
      </c>
      <c r="F535" s="154">
        <v>0</v>
      </c>
    </row>
    <row r="536" spans="3:6">
      <c r="C536" s="60" t="s">
        <v>1916</v>
      </c>
      <c r="D536" s="154">
        <v>0</v>
      </c>
      <c r="E536" s="154">
        <v>5987289</v>
      </c>
      <c r="F536" s="154">
        <v>5927415.6100000003</v>
      </c>
    </row>
    <row r="537" spans="3:6">
      <c r="C537" s="60" t="s">
        <v>791</v>
      </c>
      <c r="D537" s="154">
        <v>10909446</v>
      </c>
      <c r="E537" s="154">
        <v>100</v>
      </c>
      <c r="F537" s="154">
        <v>0</v>
      </c>
    </row>
    <row r="538" spans="3:6">
      <c r="C538" s="60" t="s">
        <v>792</v>
      </c>
      <c r="D538" s="154">
        <v>20000000</v>
      </c>
      <c r="E538" s="154">
        <v>10000000</v>
      </c>
      <c r="F538" s="154">
        <v>0</v>
      </c>
    </row>
    <row r="539" spans="3:6">
      <c r="C539" s="60" t="s">
        <v>793</v>
      </c>
      <c r="D539" s="154">
        <v>2088607</v>
      </c>
      <c r="E539" s="154">
        <v>1873272</v>
      </c>
      <c r="F539" s="154">
        <v>0</v>
      </c>
    </row>
    <row r="540" spans="3:6">
      <c r="C540" s="60" t="s">
        <v>794</v>
      </c>
      <c r="D540" s="154">
        <v>93000000</v>
      </c>
      <c r="E540" s="154">
        <v>41876287</v>
      </c>
      <c r="F540" s="154">
        <v>5661384.3300000001</v>
      </c>
    </row>
    <row r="541" spans="3:6">
      <c r="C541" s="60" t="s">
        <v>795</v>
      </c>
      <c r="D541" s="154">
        <v>3614249</v>
      </c>
      <c r="E541" s="154">
        <v>3993038</v>
      </c>
      <c r="F541" s="154">
        <v>3993038</v>
      </c>
    </row>
    <row r="542" spans="3:6">
      <c r="C542" s="60" t="s">
        <v>796</v>
      </c>
      <c r="D542" s="154">
        <v>20000000</v>
      </c>
      <c r="E542" s="154">
        <v>20000000</v>
      </c>
      <c r="F542" s="154">
        <v>20000000</v>
      </c>
    </row>
    <row r="543" spans="3:6">
      <c r="C543" s="60" t="s">
        <v>797</v>
      </c>
      <c r="D543" s="154">
        <v>791841</v>
      </c>
      <c r="E543" s="154">
        <v>576506</v>
      </c>
      <c r="F543" s="154">
        <v>0</v>
      </c>
    </row>
    <row r="544" spans="3:6">
      <c r="C544" s="60" t="s">
        <v>798</v>
      </c>
      <c r="D544" s="154">
        <v>20000000</v>
      </c>
      <c r="E544" s="154">
        <v>8000000</v>
      </c>
      <c r="F544" s="154">
        <v>0</v>
      </c>
    </row>
    <row r="545" spans="3:6">
      <c r="C545" s="60" t="s">
        <v>799</v>
      </c>
      <c r="D545" s="154">
        <v>2753439</v>
      </c>
      <c r="E545" s="154">
        <v>2322770</v>
      </c>
      <c r="F545" s="154">
        <v>0</v>
      </c>
    </row>
    <row r="546" spans="3:6">
      <c r="C546" s="60" t="s">
        <v>800</v>
      </c>
      <c r="D546" s="154">
        <v>20000000</v>
      </c>
      <c r="E546" s="154">
        <v>33100000</v>
      </c>
      <c r="F546" s="154">
        <v>33098025.25</v>
      </c>
    </row>
    <row r="547" spans="3:6">
      <c r="C547" s="60" t="s">
        <v>801</v>
      </c>
      <c r="D547" s="154">
        <v>0</v>
      </c>
      <c r="E547" s="154">
        <v>6582164.6799999997</v>
      </c>
      <c r="F547" s="154">
        <v>2431535.48</v>
      </c>
    </row>
    <row r="548" spans="3:6">
      <c r="C548" s="60" t="s">
        <v>802</v>
      </c>
      <c r="D548" s="154">
        <v>141167282</v>
      </c>
      <c r="E548" s="154">
        <v>32734668</v>
      </c>
      <c r="F548" s="154">
        <v>0</v>
      </c>
    </row>
    <row r="549" spans="3:6">
      <c r="C549" s="60" t="s">
        <v>1952</v>
      </c>
      <c r="D549" s="154">
        <v>0</v>
      </c>
      <c r="E549" s="154">
        <v>100000</v>
      </c>
      <c r="F549" s="154">
        <v>0</v>
      </c>
    </row>
    <row r="550" spans="3:6">
      <c r="C550" s="60" t="s">
        <v>803</v>
      </c>
      <c r="D550" s="154">
        <v>29000000</v>
      </c>
      <c r="E550" s="154">
        <v>1000</v>
      </c>
      <c r="F550" s="154">
        <v>0</v>
      </c>
    </row>
    <row r="551" spans="3:6">
      <c r="C551" s="60" t="s">
        <v>804</v>
      </c>
      <c r="D551" s="154">
        <v>9467926</v>
      </c>
      <c r="E551" s="154">
        <v>6201321</v>
      </c>
      <c r="F551" s="154">
        <v>1201320.6599999999</v>
      </c>
    </row>
    <row r="552" spans="3:6">
      <c r="C552" s="60" t="s">
        <v>805</v>
      </c>
      <c r="D552" s="154">
        <v>261078074</v>
      </c>
      <c r="E552" s="154">
        <v>4789388</v>
      </c>
      <c r="F552" s="154">
        <v>0</v>
      </c>
    </row>
    <row r="553" spans="3:6">
      <c r="C553" s="60" t="s">
        <v>806</v>
      </c>
      <c r="D553" s="154">
        <v>20000000</v>
      </c>
      <c r="E553" s="154">
        <v>76000000</v>
      </c>
      <c r="F553" s="154">
        <v>72412564.840000004</v>
      </c>
    </row>
    <row r="554" spans="3:6">
      <c r="C554" s="60" t="s">
        <v>807</v>
      </c>
      <c r="D554" s="154">
        <v>10000000</v>
      </c>
      <c r="E554" s="154">
        <v>3000000</v>
      </c>
      <c r="F554" s="154">
        <v>0</v>
      </c>
    </row>
    <row r="555" spans="3:6">
      <c r="C555" s="60" t="s">
        <v>808</v>
      </c>
      <c r="D555" s="154">
        <v>0</v>
      </c>
      <c r="E555" s="154">
        <v>31273062</v>
      </c>
      <c r="F555" s="154">
        <v>31273062</v>
      </c>
    </row>
    <row r="556" spans="3:6">
      <c r="C556" s="60" t="s">
        <v>809</v>
      </c>
      <c r="D556" s="154">
        <v>52764804</v>
      </c>
      <c r="E556" s="154">
        <v>22025313</v>
      </c>
      <c r="F556" s="154">
        <v>16425923.210000001</v>
      </c>
    </row>
    <row r="557" spans="3:6">
      <c r="C557" s="60" t="s">
        <v>810</v>
      </c>
      <c r="D557" s="154">
        <v>5000000</v>
      </c>
      <c r="E557" s="154">
        <v>500000</v>
      </c>
      <c r="F557" s="154">
        <v>0</v>
      </c>
    </row>
    <row r="558" spans="3:6">
      <c r="C558" s="60" t="s">
        <v>1902</v>
      </c>
      <c r="D558" s="154">
        <v>0</v>
      </c>
      <c r="E558" s="154">
        <v>3168521</v>
      </c>
      <c r="F558" s="154">
        <v>2112347.0699999998</v>
      </c>
    </row>
    <row r="559" spans="3:6">
      <c r="C559" s="60" t="s">
        <v>811</v>
      </c>
      <c r="D559" s="154">
        <v>23291774</v>
      </c>
      <c r="E559" s="154">
        <v>21466902</v>
      </c>
      <c r="F559" s="154">
        <v>17103945.920000002</v>
      </c>
    </row>
    <row r="560" spans="3:6">
      <c r="C560" s="60" t="s">
        <v>812</v>
      </c>
      <c r="D560" s="154">
        <v>124198927</v>
      </c>
      <c r="E560" s="154">
        <v>428384087.66999996</v>
      </c>
      <c r="F560" s="154">
        <v>424800596.24000001</v>
      </c>
    </row>
    <row r="561" spans="3:6">
      <c r="C561" s="60" t="s">
        <v>813</v>
      </c>
      <c r="D561" s="154">
        <v>165440861</v>
      </c>
      <c r="E561" s="154">
        <v>154479846</v>
      </c>
      <c r="F561" s="154">
        <v>154223230.62</v>
      </c>
    </row>
    <row r="562" spans="3:6">
      <c r="C562" s="60" t="s">
        <v>814</v>
      </c>
      <c r="D562" s="154">
        <v>10000000</v>
      </c>
      <c r="E562" s="154">
        <v>19034685</v>
      </c>
      <c r="F562" s="154">
        <v>19034684.27</v>
      </c>
    </row>
    <row r="563" spans="3:6">
      <c r="C563" s="60" t="s">
        <v>815</v>
      </c>
      <c r="D563" s="154">
        <v>14508081</v>
      </c>
      <c r="E563" s="154">
        <v>6657045</v>
      </c>
      <c r="F563" s="154">
        <v>3294886.39</v>
      </c>
    </row>
    <row r="564" spans="3:6">
      <c r="C564" s="60" t="s">
        <v>816</v>
      </c>
      <c r="D564" s="154">
        <v>73950835</v>
      </c>
      <c r="E564" s="154">
        <v>60000595</v>
      </c>
      <c r="F564" s="154">
        <v>59999350.339999996</v>
      </c>
    </row>
    <row r="565" spans="3:6">
      <c r="C565" s="60" t="s">
        <v>817</v>
      </c>
      <c r="D565" s="154">
        <v>19889640</v>
      </c>
      <c r="E565" s="154">
        <v>19889640</v>
      </c>
      <c r="F565" s="154">
        <v>4462456.12</v>
      </c>
    </row>
    <row r="566" spans="3:6">
      <c r="C566" s="60" t="s">
        <v>818</v>
      </c>
      <c r="D566" s="154">
        <v>20159965</v>
      </c>
      <c r="E566" s="154">
        <v>2659965</v>
      </c>
      <c r="F566" s="154">
        <v>0</v>
      </c>
    </row>
    <row r="567" spans="3:6">
      <c r="C567" s="60" t="s">
        <v>819</v>
      </c>
      <c r="D567" s="154">
        <v>77445249</v>
      </c>
      <c r="E567" s="154">
        <v>0.22</v>
      </c>
      <c r="F567" s="154">
        <v>0</v>
      </c>
    </row>
    <row r="568" spans="3:6">
      <c r="C568" s="60" t="s">
        <v>820</v>
      </c>
      <c r="D568" s="154">
        <v>2000000</v>
      </c>
      <c r="E568" s="154">
        <v>15000000</v>
      </c>
      <c r="F568" s="154">
        <v>0</v>
      </c>
    </row>
    <row r="569" spans="3:6">
      <c r="C569" s="60" t="s">
        <v>821</v>
      </c>
      <c r="D569" s="154">
        <v>10000000</v>
      </c>
      <c r="E569" s="154">
        <v>999957</v>
      </c>
      <c r="F569" s="154">
        <v>0</v>
      </c>
    </row>
    <row r="570" spans="3:6">
      <c r="C570" s="60" t="s">
        <v>822</v>
      </c>
      <c r="D570" s="154">
        <v>2000000</v>
      </c>
      <c r="E570" s="154">
        <v>13000000</v>
      </c>
      <c r="F570" s="154">
        <v>0</v>
      </c>
    </row>
    <row r="571" spans="3:6">
      <c r="C571" s="60" t="s">
        <v>823</v>
      </c>
      <c r="D571" s="154">
        <v>85653451</v>
      </c>
      <c r="E571" s="154">
        <v>65605033</v>
      </c>
      <c r="F571" s="154">
        <v>65605029.049999997</v>
      </c>
    </row>
    <row r="572" spans="3:6">
      <c r="C572" s="60" t="s">
        <v>824</v>
      </c>
      <c r="D572" s="154">
        <v>35520682</v>
      </c>
      <c r="E572" s="154">
        <v>98744648</v>
      </c>
      <c r="F572" s="154">
        <v>58561616.920000002</v>
      </c>
    </row>
    <row r="573" spans="3:6">
      <c r="C573" s="60" t="s">
        <v>825</v>
      </c>
      <c r="D573" s="154">
        <v>16689757</v>
      </c>
      <c r="E573" s="154">
        <v>344437</v>
      </c>
      <c r="F573" s="154">
        <v>0</v>
      </c>
    </row>
    <row r="574" spans="3:6">
      <c r="C574" s="60" t="s">
        <v>826</v>
      </c>
      <c r="D574" s="154">
        <v>56588728</v>
      </c>
      <c r="E574" s="154">
        <v>35000000</v>
      </c>
      <c r="F574" s="154">
        <v>7124314.0099999998</v>
      </c>
    </row>
    <row r="575" spans="3:6">
      <c r="C575" s="112" t="s">
        <v>324</v>
      </c>
      <c r="D575" s="154">
        <v>250415779</v>
      </c>
      <c r="E575" s="154">
        <v>153696217.18000001</v>
      </c>
      <c r="F575" s="154">
        <v>96641167.709999993</v>
      </c>
    </row>
    <row r="576" spans="3:6">
      <c r="C576" s="60" t="s">
        <v>827</v>
      </c>
      <c r="D576" s="154">
        <v>162716893</v>
      </c>
      <c r="E576" s="154">
        <v>22716893</v>
      </c>
      <c r="F576" s="154">
        <v>0</v>
      </c>
    </row>
    <row r="577" spans="3:6">
      <c r="C577" s="60" t="s">
        <v>828</v>
      </c>
      <c r="D577" s="154">
        <v>7797132</v>
      </c>
      <c r="E577" s="154">
        <v>4742824.6500000004</v>
      </c>
      <c r="F577" s="154">
        <v>4742824.6500000004</v>
      </c>
    </row>
    <row r="578" spans="3:6">
      <c r="C578" s="60" t="s">
        <v>829</v>
      </c>
      <c r="D578" s="154">
        <v>40125835</v>
      </c>
      <c r="E578" s="154">
        <v>60334183.829999998</v>
      </c>
      <c r="F578" s="154">
        <v>40951965.840000004</v>
      </c>
    </row>
    <row r="579" spans="3:6">
      <c r="C579" s="60" t="s">
        <v>830</v>
      </c>
      <c r="D579" s="154">
        <v>924915</v>
      </c>
      <c r="E579" s="154">
        <v>0</v>
      </c>
      <c r="F579" s="154">
        <v>0</v>
      </c>
    </row>
    <row r="580" spans="3:6">
      <c r="C580" s="60" t="s">
        <v>831</v>
      </c>
      <c r="D580" s="154">
        <v>38851004</v>
      </c>
      <c r="E580" s="154">
        <v>23516068.949999999</v>
      </c>
      <c r="F580" s="154">
        <v>23516068.949999999</v>
      </c>
    </row>
    <row r="581" spans="3:6">
      <c r="C581" s="60" t="s">
        <v>832</v>
      </c>
      <c r="D581" s="154">
        <v>0</v>
      </c>
      <c r="E581" s="154">
        <v>27430308.27</v>
      </c>
      <c r="F581" s="154">
        <v>27430308.27</v>
      </c>
    </row>
    <row r="582" spans="3:6">
      <c r="C582" s="60" t="s">
        <v>1941</v>
      </c>
      <c r="D582" s="154">
        <v>0</v>
      </c>
      <c r="E582" s="154">
        <v>3586822.36</v>
      </c>
      <c r="F582" s="154">
        <v>0</v>
      </c>
    </row>
    <row r="583" spans="3:6">
      <c r="C583" s="60" t="s">
        <v>1942</v>
      </c>
      <c r="D583" s="154">
        <v>0</v>
      </c>
      <c r="E583" s="154">
        <v>11369116.120000001</v>
      </c>
      <c r="F583" s="154">
        <v>0</v>
      </c>
    </row>
    <row r="584" spans="3:6">
      <c r="C584" s="68" t="s">
        <v>338</v>
      </c>
      <c r="D584" s="170">
        <v>590800924</v>
      </c>
      <c r="E584" s="170">
        <v>609883038.42000008</v>
      </c>
      <c r="F584" s="170">
        <v>462635030.24000001</v>
      </c>
    </row>
    <row r="585" spans="3:6">
      <c r="C585" s="112" t="s">
        <v>323</v>
      </c>
      <c r="D585" s="154">
        <v>432160924</v>
      </c>
      <c r="E585" s="154">
        <v>532906740.72000003</v>
      </c>
      <c r="F585" s="154">
        <v>445154327.91000003</v>
      </c>
    </row>
    <row r="586" spans="3:6">
      <c r="C586" s="60" t="s">
        <v>833</v>
      </c>
      <c r="D586" s="154">
        <v>10954464</v>
      </c>
      <c r="E586" s="154">
        <v>10954464.050000001</v>
      </c>
      <c r="F586" s="154">
        <v>0</v>
      </c>
    </row>
    <row r="587" spans="3:6">
      <c r="C587" s="60" t="s">
        <v>834</v>
      </c>
      <c r="D587" s="154">
        <v>0</v>
      </c>
      <c r="E587" s="154">
        <v>2115700.92</v>
      </c>
      <c r="F587" s="154">
        <v>2115700.92</v>
      </c>
    </row>
    <row r="588" spans="3:6">
      <c r="C588" s="60" t="s">
        <v>835</v>
      </c>
      <c r="D588" s="154">
        <v>15000000</v>
      </c>
      <c r="E588" s="154">
        <v>18862099</v>
      </c>
      <c r="F588" s="154">
        <v>8324978.54</v>
      </c>
    </row>
    <row r="589" spans="3:6">
      <c r="C589" s="60" t="s">
        <v>836</v>
      </c>
      <c r="D589" s="154">
        <v>5000000</v>
      </c>
      <c r="E589" s="154">
        <v>5000000</v>
      </c>
      <c r="F589" s="154">
        <v>0</v>
      </c>
    </row>
    <row r="590" spans="3:6">
      <c r="C590" s="60" t="s">
        <v>837</v>
      </c>
      <c r="D590" s="154">
        <v>783418</v>
      </c>
      <c r="E590" s="154">
        <v>568083</v>
      </c>
      <c r="F590" s="154">
        <v>0</v>
      </c>
    </row>
    <row r="591" spans="3:6">
      <c r="C591" s="60" t="s">
        <v>838</v>
      </c>
      <c r="D591" s="154">
        <v>6726364</v>
      </c>
      <c r="E591" s="154">
        <v>102638.63</v>
      </c>
      <c r="F591" s="154">
        <v>0</v>
      </c>
    </row>
    <row r="592" spans="3:6">
      <c r="C592" s="60" t="s">
        <v>839</v>
      </c>
      <c r="D592" s="154">
        <v>783417</v>
      </c>
      <c r="E592" s="154">
        <v>352748</v>
      </c>
      <c r="F592" s="154">
        <v>0</v>
      </c>
    </row>
    <row r="593" spans="3:6">
      <c r="C593" s="60" t="s">
        <v>840</v>
      </c>
      <c r="D593" s="154">
        <v>0</v>
      </c>
      <c r="E593" s="154">
        <v>66216929</v>
      </c>
      <c r="F593" s="154">
        <v>66216928.659999996</v>
      </c>
    </row>
    <row r="594" spans="3:6">
      <c r="C594" s="60" t="s">
        <v>841</v>
      </c>
      <c r="D594" s="154">
        <v>0</v>
      </c>
      <c r="E594" s="154">
        <v>4807991.93</v>
      </c>
      <c r="F594" s="154">
        <v>2880414.6</v>
      </c>
    </row>
    <row r="595" spans="3:6">
      <c r="C595" s="60" t="s">
        <v>1917</v>
      </c>
      <c r="D595" s="154">
        <v>0</v>
      </c>
      <c r="E595" s="154">
        <v>2565542</v>
      </c>
      <c r="F595" s="154">
        <v>2336846.92</v>
      </c>
    </row>
    <row r="596" spans="3:6">
      <c r="C596" s="60" t="s">
        <v>1918</v>
      </c>
      <c r="D596" s="154">
        <v>0</v>
      </c>
      <c r="E596" s="154">
        <v>2680878</v>
      </c>
      <c r="F596" s="154">
        <v>2384957.12</v>
      </c>
    </row>
    <row r="597" spans="3:6">
      <c r="C597" s="60" t="s">
        <v>842</v>
      </c>
      <c r="D597" s="154">
        <v>12066015</v>
      </c>
      <c r="E597" s="154">
        <v>11420011</v>
      </c>
      <c r="F597" s="154">
        <v>0</v>
      </c>
    </row>
    <row r="598" spans="3:6">
      <c r="C598" s="60" t="s">
        <v>843</v>
      </c>
      <c r="D598" s="154">
        <v>3417914</v>
      </c>
      <c r="E598" s="154">
        <v>8000000</v>
      </c>
      <c r="F598" s="154">
        <v>5520791.9299999997</v>
      </c>
    </row>
    <row r="599" spans="3:6">
      <c r="C599" s="60" t="s">
        <v>844</v>
      </c>
      <c r="D599" s="154">
        <v>21182604</v>
      </c>
      <c r="E599" s="154">
        <v>21182604</v>
      </c>
      <c r="F599" s="154">
        <v>0</v>
      </c>
    </row>
    <row r="600" spans="3:6">
      <c r="C600" s="60" t="s">
        <v>845</v>
      </c>
      <c r="D600" s="154">
        <v>0</v>
      </c>
      <c r="E600" s="154">
        <v>7591092.2699999996</v>
      </c>
      <c r="F600" s="154">
        <v>5707424.6699999999</v>
      </c>
    </row>
    <row r="601" spans="3:6">
      <c r="C601" s="60" t="s">
        <v>1919</v>
      </c>
      <c r="D601" s="154">
        <v>0</v>
      </c>
      <c r="E601" s="154">
        <v>8000000</v>
      </c>
      <c r="F601" s="154">
        <v>5670453.5199999996</v>
      </c>
    </row>
    <row r="602" spans="3:6">
      <c r="C602" s="60" t="s">
        <v>1882</v>
      </c>
      <c r="D602" s="154">
        <v>0</v>
      </c>
      <c r="E602" s="154">
        <v>9531612</v>
      </c>
      <c r="F602" s="154">
        <v>6354408.3300000001</v>
      </c>
    </row>
    <row r="603" spans="3:6">
      <c r="C603" s="60" t="s">
        <v>846</v>
      </c>
      <c r="D603" s="154">
        <v>0</v>
      </c>
      <c r="E603" s="154">
        <v>10274988.92</v>
      </c>
      <c r="F603" s="154">
        <v>390914.83</v>
      </c>
    </row>
    <row r="604" spans="3:6">
      <c r="C604" s="60" t="s">
        <v>847</v>
      </c>
      <c r="D604" s="154">
        <v>184848771</v>
      </c>
      <c r="E604" s="154">
        <v>195042896</v>
      </c>
      <c r="F604" s="154">
        <v>195040181.69999999</v>
      </c>
    </row>
    <row r="605" spans="3:6">
      <c r="C605" s="60" t="s">
        <v>848</v>
      </c>
      <c r="D605" s="154">
        <v>55372480</v>
      </c>
      <c r="E605" s="154">
        <v>48328491</v>
      </c>
      <c r="F605" s="154">
        <v>47978067.140000001</v>
      </c>
    </row>
    <row r="606" spans="3:6">
      <c r="C606" s="60" t="s">
        <v>849</v>
      </c>
      <c r="D606" s="154">
        <v>81505429</v>
      </c>
      <c r="E606" s="154">
        <v>73482197</v>
      </c>
      <c r="F606" s="154">
        <v>73254069.099999994</v>
      </c>
    </row>
    <row r="607" spans="3:6">
      <c r="C607" s="60" t="s">
        <v>850</v>
      </c>
      <c r="D607" s="154">
        <v>2792904</v>
      </c>
      <c r="E607" s="154">
        <v>4846987</v>
      </c>
      <c r="F607" s="154">
        <v>0</v>
      </c>
    </row>
    <row r="608" spans="3:6">
      <c r="C608" s="60" t="s">
        <v>851</v>
      </c>
      <c r="D608" s="154">
        <v>31727144</v>
      </c>
      <c r="E608" s="154">
        <v>20978787</v>
      </c>
      <c r="F608" s="154">
        <v>20978189.93</v>
      </c>
    </row>
    <row r="609" spans="3:6">
      <c r="C609" s="112" t="s">
        <v>324</v>
      </c>
      <c r="D609" s="154">
        <v>158640000</v>
      </c>
      <c r="E609" s="154">
        <v>76976297.700000003</v>
      </c>
      <c r="F609" s="154">
        <v>17480702.329999998</v>
      </c>
    </row>
    <row r="610" spans="3:6">
      <c r="C610" s="60" t="s">
        <v>852</v>
      </c>
      <c r="D610" s="154">
        <v>0</v>
      </c>
      <c r="E610" s="154">
        <v>23096297.699999999</v>
      </c>
      <c r="F610" s="154">
        <v>17480702.329999998</v>
      </c>
    </row>
    <row r="611" spans="3:6">
      <c r="C611" s="60" t="s">
        <v>853</v>
      </c>
      <c r="D611" s="154">
        <v>158640000</v>
      </c>
      <c r="E611" s="154">
        <v>53880000</v>
      </c>
      <c r="F611" s="154">
        <v>0</v>
      </c>
    </row>
    <row r="612" spans="3:6">
      <c r="C612" s="68" t="s">
        <v>339</v>
      </c>
      <c r="D612" s="170">
        <v>1210673472</v>
      </c>
      <c r="E612" s="170">
        <v>2761091730.8100004</v>
      </c>
      <c r="F612" s="170">
        <v>2239250226.46</v>
      </c>
    </row>
    <row r="613" spans="3:6">
      <c r="C613" s="112" t="s">
        <v>323</v>
      </c>
      <c r="D613" s="154">
        <v>1067488608</v>
      </c>
      <c r="E613" s="154">
        <v>2232503978.7200003</v>
      </c>
      <c r="F613" s="154">
        <v>1881614420.71</v>
      </c>
    </row>
    <row r="614" spans="3:6">
      <c r="C614" s="60" t="s">
        <v>854</v>
      </c>
      <c r="D614" s="154">
        <v>7940241</v>
      </c>
      <c r="E614" s="154">
        <v>7078902</v>
      </c>
      <c r="F614" s="154">
        <v>341811.4</v>
      </c>
    </row>
    <row r="615" spans="3:6">
      <c r="C615" s="60" t="s">
        <v>855</v>
      </c>
      <c r="D615" s="154">
        <v>1495764</v>
      </c>
      <c r="E615" s="154">
        <v>2000000</v>
      </c>
      <c r="F615" s="154">
        <v>0</v>
      </c>
    </row>
    <row r="616" spans="3:6">
      <c r="C616" s="60" t="s">
        <v>856</v>
      </c>
      <c r="D616" s="154">
        <v>1124434</v>
      </c>
      <c r="E616" s="154">
        <v>693765</v>
      </c>
      <c r="F616" s="154">
        <v>0</v>
      </c>
    </row>
    <row r="617" spans="3:6">
      <c r="C617" s="60" t="s">
        <v>857</v>
      </c>
      <c r="D617" s="154">
        <v>4270029</v>
      </c>
      <c r="E617" s="154">
        <v>0</v>
      </c>
      <c r="F617" s="154">
        <v>0</v>
      </c>
    </row>
    <row r="618" spans="3:6">
      <c r="C618" s="60" t="s">
        <v>858</v>
      </c>
      <c r="D618" s="154">
        <v>2595669</v>
      </c>
      <c r="E618" s="154">
        <v>1949665</v>
      </c>
      <c r="F618" s="154">
        <v>0</v>
      </c>
    </row>
    <row r="619" spans="3:6">
      <c r="C619" s="60" t="s">
        <v>859</v>
      </c>
      <c r="D619" s="154">
        <v>705374</v>
      </c>
      <c r="E619" s="154">
        <v>1000000</v>
      </c>
      <c r="F619" s="154">
        <v>0</v>
      </c>
    </row>
    <row r="620" spans="3:6">
      <c r="C620" s="60" t="s">
        <v>860</v>
      </c>
      <c r="D620" s="154">
        <v>4638767</v>
      </c>
      <c r="E620" s="154">
        <v>4208098</v>
      </c>
      <c r="F620" s="154">
        <v>0</v>
      </c>
    </row>
    <row r="621" spans="3:6">
      <c r="C621" s="60" t="s">
        <v>861</v>
      </c>
      <c r="D621" s="154">
        <v>3752852</v>
      </c>
      <c r="E621" s="154">
        <v>3322183</v>
      </c>
      <c r="F621" s="154">
        <v>0</v>
      </c>
    </row>
    <row r="622" spans="3:6">
      <c r="C622" s="60" t="s">
        <v>862</v>
      </c>
      <c r="D622" s="154">
        <v>27415214</v>
      </c>
      <c r="E622" s="154">
        <v>0</v>
      </c>
      <c r="F622" s="154">
        <v>0</v>
      </c>
    </row>
    <row r="623" spans="3:6">
      <c r="C623" s="60" t="s">
        <v>863</v>
      </c>
      <c r="D623" s="154">
        <v>12244226</v>
      </c>
      <c r="E623" s="154">
        <v>11598222</v>
      </c>
      <c r="F623" s="154">
        <v>0</v>
      </c>
    </row>
    <row r="624" spans="3:6">
      <c r="C624" s="60" t="s">
        <v>864</v>
      </c>
      <c r="D624" s="154">
        <v>1095313</v>
      </c>
      <c r="E624" s="154">
        <v>4000000</v>
      </c>
      <c r="F624" s="154">
        <v>2709773.62</v>
      </c>
    </row>
    <row r="625" spans="3:6">
      <c r="C625" s="60" t="s">
        <v>865</v>
      </c>
      <c r="D625" s="154">
        <v>2565308</v>
      </c>
      <c r="E625" s="154">
        <v>300000</v>
      </c>
      <c r="F625" s="154">
        <v>0</v>
      </c>
    </row>
    <row r="626" spans="3:6">
      <c r="C626" s="60" t="s">
        <v>866</v>
      </c>
      <c r="D626" s="154">
        <v>2565308</v>
      </c>
      <c r="E626" s="154">
        <v>2349973</v>
      </c>
      <c r="F626" s="154">
        <v>2086790.22</v>
      </c>
    </row>
    <row r="627" spans="3:6">
      <c r="C627" s="60" t="s">
        <v>867</v>
      </c>
      <c r="D627" s="154">
        <v>3765377</v>
      </c>
      <c r="E627" s="154">
        <v>3334708</v>
      </c>
      <c r="F627" s="154">
        <v>2709773.62</v>
      </c>
    </row>
    <row r="628" spans="3:6">
      <c r="C628" s="60" t="s">
        <v>868</v>
      </c>
      <c r="D628" s="154">
        <v>1262818</v>
      </c>
      <c r="E628" s="154">
        <v>832149</v>
      </c>
      <c r="F628" s="154">
        <v>0</v>
      </c>
    </row>
    <row r="629" spans="3:6">
      <c r="C629" s="60" t="s">
        <v>869</v>
      </c>
      <c r="D629" s="154">
        <v>6646032</v>
      </c>
      <c r="E629" s="154">
        <v>79994032</v>
      </c>
      <c r="F629" s="154">
        <v>79993535.409999996</v>
      </c>
    </row>
    <row r="630" spans="3:6">
      <c r="C630" s="60" t="s">
        <v>870</v>
      </c>
      <c r="D630" s="154">
        <v>31184647</v>
      </c>
      <c r="E630" s="154">
        <v>12784356</v>
      </c>
      <c r="F630" s="154">
        <v>1710087.83</v>
      </c>
    </row>
    <row r="631" spans="3:6">
      <c r="C631" s="60" t="s">
        <v>1883</v>
      </c>
      <c r="D631" s="154">
        <v>0</v>
      </c>
      <c r="E631" s="154">
        <v>42388114</v>
      </c>
      <c r="F631" s="154">
        <v>21989526.890000001</v>
      </c>
    </row>
    <row r="632" spans="3:6">
      <c r="C632" s="60" t="s">
        <v>871</v>
      </c>
      <c r="D632" s="154">
        <v>4684108</v>
      </c>
      <c r="E632" s="154">
        <v>0</v>
      </c>
      <c r="F632" s="154">
        <v>0</v>
      </c>
    </row>
    <row r="633" spans="3:6">
      <c r="C633" s="60" t="s">
        <v>872</v>
      </c>
      <c r="D633" s="154">
        <v>0</v>
      </c>
      <c r="E633" s="154">
        <v>4482105.6500000004</v>
      </c>
      <c r="F633" s="154">
        <v>2435128.94</v>
      </c>
    </row>
    <row r="634" spans="3:6">
      <c r="C634" s="60" t="s">
        <v>873</v>
      </c>
      <c r="D634" s="154">
        <v>6692496</v>
      </c>
      <c r="E634" s="154">
        <v>6692496</v>
      </c>
      <c r="F634" s="154">
        <v>6692000</v>
      </c>
    </row>
    <row r="635" spans="3:6">
      <c r="C635" s="60" t="s">
        <v>874</v>
      </c>
      <c r="D635" s="154">
        <v>3693289</v>
      </c>
      <c r="E635" s="154">
        <v>3262620</v>
      </c>
      <c r="F635" s="154">
        <v>0</v>
      </c>
    </row>
    <row r="636" spans="3:6">
      <c r="C636" s="60" t="s">
        <v>875</v>
      </c>
      <c r="D636" s="154">
        <v>0</v>
      </c>
      <c r="E636" s="154">
        <v>3394131.67</v>
      </c>
      <c r="F636" s="154">
        <v>1710087.83</v>
      </c>
    </row>
    <row r="637" spans="3:6">
      <c r="C637" s="60" t="s">
        <v>876</v>
      </c>
      <c r="D637" s="154">
        <v>2524063</v>
      </c>
      <c r="E637" s="154">
        <v>2308728</v>
      </c>
      <c r="F637" s="154">
        <v>0</v>
      </c>
    </row>
    <row r="638" spans="3:6">
      <c r="C638" s="60" t="s">
        <v>877</v>
      </c>
      <c r="D638" s="154">
        <v>0</v>
      </c>
      <c r="E638" s="154">
        <v>4108394.67</v>
      </c>
      <c r="F638" s="154">
        <v>2557102.5499999998</v>
      </c>
    </row>
    <row r="639" spans="3:6">
      <c r="C639" s="60" t="s">
        <v>878</v>
      </c>
      <c r="D639" s="154">
        <v>2524063</v>
      </c>
      <c r="E639" s="154">
        <v>2308728</v>
      </c>
      <c r="F639" s="154">
        <v>0</v>
      </c>
    </row>
    <row r="640" spans="3:6">
      <c r="C640" s="60" t="s">
        <v>879</v>
      </c>
      <c r="D640" s="154">
        <v>25216142</v>
      </c>
      <c r="E640" s="154">
        <v>18873496</v>
      </c>
      <c r="F640" s="154">
        <v>0</v>
      </c>
    </row>
    <row r="641" spans="3:6">
      <c r="C641" s="60" t="s">
        <v>880</v>
      </c>
      <c r="D641" s="154">
        <v>3067874</v>
      </c>
      <c r="E641" s="154">
        <v>114102.25</v>
      </c>
      <c r="F641" s="154">
        <v>0</v>
      </c>
    </row>
    <row r="642" spans="3:6">
      <c r="C642" s="60" t="s">
        <v>881</v>
      </c>
      <c r="D642" s="154">
        <v>3067874</v>
      </c>
      <c r="E642" s="154">
        <v>114102.25</v>
      </c>
      <c r="F642" s="154">
        <v>0</v>
      </c>
    </row>
    <row r="643" spans="3:6">
      <c r="C643" s="60" t="s">
        <v>882</v>
      </c>
      <c r="D643" s="154">
        <v>5120664</v>
      </c>
      <c r="E643" s="154">
        <v>4689995</v>
      </c>
      <c r="F643" s="154">
        <v>0</v>
      </c>
    </row>
    <row r="644" spans="3:6">
      <c r="C644" s="60" t="s">
        <v>883</v>
      </c>
      <c r="D644" s="154">
        <v>4341063</v>
      </c>
      <c r="E644" s="154">
        <v>6584240.4900000002</v>
      </c>
      <c r="F644" s="154">
        <v>5267389.12</v>
      </c>
    </row>
    <row r="645" spans="3:6">
      <c r="C645" s="60" t="s">
        <v>884</v>
      </c>
      <c r="D645" s="154">
        <v>26140065</v>
      </c>
      <c r="E645" s="154">
        <v>23833062</v>
      </c>
      <c r="F645" s="154">
        <v>18138376.890000001</v>
      </c>
    </row>
    <row r="646" spans="3:6">
      <c r="C646" s="60" t="s">
        <v>885</v>
      </c>
      <c r="D646" s="154">
        <v>5103076</v>
      </c>
      <c r="E646" s="154">
        <v>2822342.8</v>
      </c>
      <c r="F646" s="154">
        <v>2183941.84</v>
      </c>
    </row>
    <row r="647" spans="3:6">
      <c r="C647" s="60" t="s">
        <v>886</v>
      </c>
      <c r="D647" s="154">
        <v>16757020</v>
      </c>
      <c r="E647" s="154">
        <v>14919170</v>
      </c>
      <c r="F647" s="154">
        <v>14299772.789999999</v>
      </c>
    </row>
    <row r="648" spans="3:6">
      <c r="C648" s="60" t="s">
        <v>887</v>
      </c>
      <c r="D648" s="154">
        <v>10000000</v>
      </c>
      <c r="E648" s="154">
        <v>1000000</v>
      </c>
      <c r="F648" s="154">
        <v>0</v>
      </c>
    </row>
    <row r="649" spans="3:6">
      <c r="C649" s="60" t="s">
        <v>888</v>
      </c>
      <c r="D649" s="154">
        <v>5000000</v>
      </c>
      <c r="E649" s="154">
        <v>1000000</v>
      </c>
      <c r="F649" s="154">
        <v>0</v>
      </c>
    </row>
    <row r="650" spans="3:6">
      <c r="C650" s="60" t="s">
        <v>889</v>
      </c>
      <c r="D650" s="154">
        <v>0</v>
      </c>
      <c r="E650" s="154">
        <v>22947520</v>
      </c>
      <c r="F650" s="154">
        <v>2101135.52</v>
      </c>
    </row>
    <row r="651" spans="3:6">
      <c r="C651" s="60" t="s">
        <v>890</v>
      </c>
      <c r="D651" s="154">
        <v>2142699</v>
      </c>
      <c r="E651" s="154">
        <v>2142699</v>
      </c>
      <c r="F651" s="154">
        <v>0</v>
      </c>
    </row>
    <row r="652" spans="3:6">
      <c r="C652" s="60" t="s">
        <v>1953</v>
      </c>
      <c r="D652" s="154">
        <v>0</v>
      </c>
      <c r="E652" s="154">
        <v>184929900</v>
      </c>
      <c r="F652" s="154">
        <v>134197248.28</v>
      </c>
    </row>
    <row r="653" spans="3:6">
      <c r="C653" s="60" t="s">
        <v>891</v>
      </c>
      <c r="D653" s="154">
        <v>27143613</v>
      </c>
      <c r="E653" s="154">
        <v>28582531.370000001</v>
      </c>
      <c r="F653" s="154">
        <v>17050899.300000001</v>
      </c>
    </row>
    <row r="654" spans="3:6">
      <c r="C654" s="60" t="s">
        <v>892</v>
      </c>
      <c r="D654" s="154">
        <v>136157143</v>
      </c>
      <c r="E654" s="154">
        <v>407599460</v>
      </c>
      <c r="F654" s="154">
        <v>395003074.05000001</v>
      </c>
    </row>
    <row r="655" spans="3:6">
      <c r="C655" s="60" t="s">
        <v>893</v>
      </c>
      <c r="D655" s="154">
        <v>50946538</v>
      </c>
      <c r="E655" s="154">
        <v>41477786.57</v>
      </c>
      <c r="F655" s="154">
        <v>41473116.969999999</v>
      </c>
    </row>
    <row r="656" spans="3:6">
      <c r="C656" s="60" t="s">
        <v>894</v>
      </c>
      <c r="D656" s="154">
        <v>8692036</v>
      </c>
      <c r="E656" s="154">
        <v>0</v>
      </c>
      <c r="F656" s="154">
        <v>0</v>
      </c>
    </row>
    <row r="657" spans="3:6">
      <c r="C657" s="60" t="s">
        <v>895</v>
      </c>
      <c r="D657" s="154">
        <v>33489931</v>
      </c>
      <c r="E657" s="154">
        <v>10749160</v>
      </c>
      <c r="F657" s="154">
        <v>0</v>
      </c>
    </row>
    <row r="658" spans="3:6">
      <c r="C658" s="60" t="s">
        <v>896</v>
      </c>
      <c r="D658" s="154">
        <v>29859567</v>
      </c>
      <c r="E658" s="154">
        <v>366591</v>
      </c>
      <c r="F658" s="154">
        <v>0</v>
      </c>
    </row>
    <row r="659" spans="3:6">
      <c r="C659" s="60" t="s">
        <v>897</v>
      </c>
      <c r="D659" s="154">
        <v>122935036</v>
      </c>
      <c r="E659" s="154">
        <v>292113330</v>
      </c>
      <c r="F659" s="154">
        <v>181671627.16999999</v>
      </c>
    </row>
    <row r="660" spans="3:6">
      <c r="C660" s="60" t="s">
        <v>898</v>
      </c>
      <c r="D660" s="154">
        <v>38456580</v>
      </c>
      <c r="E660" s="154">
        <v>10000000</v>
      </c>
      <c r="F660" s="154">
        <v>0</v>
      </c>
    </row>
    <row r="661" spans="3:6">
      <c r="C661" s="60" t="s">
        <v>899</v>
      </c>
      <c r="D661" s="154">
        <v>10000000</v>
      </c>
      <c r="E661" s="154">
        <v>1000000</v>
      </c>
      <c r="F661" s="154">
        <v>0</v>
      </c>
    </row>
    <row r="662" spans="3:6">
      <c r="C662" s="60" t="s">
        <v>900</v>
      </c>
      <c r="D662" s="154">
        <v>20155391</v>
      </c>
      <c r="E662" s="154">
        <v>1146839</v>
      </c>
      <c r="F662" s="154">
        <v>0</v>
      </c>
    </row>
    <row r="663" spans="3:6">
      <c r="C663" s="60" t="s">
        <v>911</v>
      </c>
      <c r="D663" s="154">
        <v>0</v>
      </c>
      <c r="E663" s="154">
        <v>37000000</v>
      </c>
      <c r="F663" s="154">
        <v>37000000</v>
      </c>
    </row>
    <row r="664" spans="3:6">
      <c r="C664" s="60" t="s">
        <v>901</v>
      </c>
      <c r="D664" s="154">
        <v>12275437</v>
      </c>
      <c r="E664" s="154">
        <v>100</v>
      </c>
      <c r="F664" s="154">
        <v>0</v>
      </c>
    </row>
    <row r="665" spans="3:6">
      <c r="C665" s="60" t="s">
        <v>902</v>
      </c>
      <c r="D665" s="154">
        <v>30217777</v>
      </c>
      <c r="E665" s="154">
        <v>48000000</v>
      </c>
      <c r="F665" s="154">
        <v>44841909.020000003</v>
      </c>
    </row>
    <row r="666" spans="3:6">
      <c r="C666" s="60" t="s">
        <v>903</v>
      </c>
      <c r="D666" s="154">
        <v>69223576</v>
      </c>
      <c r="E666" s="154">
        <v>69223576</v>
      </c>
      <c r="F666" s="154">
        <v>69223328.329999998</v>
      </c>
    </row>
    <row r="667" spans="3:6">
      <c r="C667" s="60" t="s">
        <v>904</v>
      </c>
      <c r="D667" s="154">
        <v>100000000</v>
      </c>
      <c r="E667" s="154">
        <v>700000000</v>
      </c>
      <c r="F667" s="154">
        <v>697354529.17999995</v>
      </c>
    </row>
    <row r="668" spans="3:6">
      <c r="C668" s="60" t="s">
        <v>905</v>
      </c>
      <c r="D668" s="154">
        <v>120757727</v>
      </c>
      <c r="E668" s="154">
        <v>96882604</v>
      </c>
      <c r="F668" s="154">
        <v>96872453.939999998</v>
      </c>
    </row>
    <row r="669" spans="3:6">
      <c r="C669" s="60" t="s">
        <v>906</v>
      </c>
      <c r="D669" s="154">
        <v>15836387</v>
      </c>
      <c r="E669" s="154">
        <v>0</v>
      </c>
      <c r="F669" s="154">
        <v>0</v>
      </c>
    </row>
    <row r="670" spans="3:6">
      <c r="C670" s="112" t="s">
        <v>324</v>
      </c>
      <c r="D670" s="154">
        <v>143184864</v>
      </c>
      <c r="E670" s="154">
        <v>484584652.08999997</v>
      </c>
      <c r="F670" s="154">
        <v>313632744.16000003</v>
      </c>
    </row>
    <row r="671" spans="3:6">
      <c r="C671" s="60" t="s">
        <v>907</v>
      </c>
      <c r="D671" s="154">
        <v>46099145</v>
      </c>
      <c r="E671" s="154">
        <v>46099145</v>
      </c>
      <c r="F671" s="154">
        <v>45907916.100000001</v>
      </c>
    </row>
    <row r="672" spans="3:6">
      <c r="C672" s="60" t="s">
        <v>908</v>
      </c>
      <c r="D672" s="154">
        <v>54198739</v>
      </c>
      <c r="E672" s="154">
        <v>192898739</v>
      </c>
      <c r="F672" s="154">
        <v>92124126.540000007</v>
      </c>
    </row>
    <row r="673" spans="3:6">
      <c r="C673" s="60" t="s">
        <v>909</v>
      </c>
      <c r="D673" s="154">
        <v>0</v>
      </c>
      <c r="E673" s="154">
        <v>78542000.010000005</v>
      </c>
      <c r="F673" s="154">
        <v>31308569.84</v>
      </c>
    </row>
    <row r="674" spans="3:6">
      <c r="C674" s="60" t="s">
        <v>910</v>
      </c>
      <c r="D674" s="154">
        <v>0</v>
      </c>
      <c r="E674" s="154">
        <v>26044768.079999998</v>
      </c>
      <c r="F674" s="154">
        <v>4688058.25</v>
      </c>
    </row>
    <row r="675" spans="3:6">
      <c r="C675" s="60" t="s">
        <v>911</v>
      </c>
      <c r="D675" s="154">
        <v>42886980</v>
      </c>
      <c r="E675" s="154">
        <v>30000000</v>
      </c>
      <c r="F675" s="154">
        <v>29391683.710000001</v>
      </c>
    </row>
    <row r="676" spans="3:6">
      <c r="C676" s="60" t="s">
        <v>904</v>
      </c>
      <c r="D676" s="154">
        <v>0</v>
      </c>
      <c r="E676" s="154">
        <v>111000000</v>
      </c>
      <c r="F676" s="154">
        <v>110212389.72</v>
      </c>
    </row>
    <row r="677" spans="3:6">
      <c r="C677" s="112" t="s">
        <v>325</v>
      </c>
      <c r="D677" s="154">
        <v>0</v>
      </c>
      <c r="E677" s="154">
        <v>44003100</v>
      </c>
      <c r="F677" s="154">
        <v>44003061.590000004</v>
      </c>
    </row>
    <row r="678" spans="3:6">
      <c r="C678" s="60" t="s">
        <v>903</v>
      </c>
      <c r="D678" s="154">
        <v>0</v>
      </c>
      <c r="E678" s="154">
        <v>44003100</v>
      </c>
      <c r="F678" s="154">
        <v>44003061.590000004</v>
      </c>
    </row>
    <row r="679" spans="3:6">
      <c r="C679" s="68" t="s">
        <v>340</v>
      </c>
      <c r="D679" s="170">
        <v>1498177270</v>
      </c>
      <c r="E679" s="170">
        <v>2343619188.52</v>
      </c>
      <c r="F679" s="170">
        <v>1832986798.8800001</v>
      </c>
    </row>
    <row r="680" spans="3:6">
      <c r="C680" s="112" t="s">
        <v>323</v>
      </c>
      <c r="D680" s="154">
        <v>1473680528</v>
      </c>
      <c r="E680" s="154">
        <v>2323215746.9499998</v>
      </c>
      <c r="F680" s="154">
        <v>1824493663.1400001</v>
      </c>
    </row>
    <row r="681" spans="3:6">
      <c r="C681" s="60" t="s">
        <v>912</v>
      </c>
      <c r="D681" s="154">
        <v>24072499</v>
      </c>
      <c r="E681" s="154">
        <v>0</v>
      </c>
      <c r="F681" s="154">
        <v>0</v>
      </c>
    </row>
    <row r="682" spans="3:6">
      <c r="C682" s="60" t="s">
        <v>913</v>
      </c>
      <c r="D682" s="154">
        <v>15305469</v>
      </c>
      <c r="E682" s="154">
        <v>15305469</v>
      </c>
      <c r="F682" s="154">
        <v>7177413.6500000004</v>
      </c>
    </row>
    <row r="683" spans="3:6">
      <c r="C683" s="60" t="s">
        <v>914</v>
      </c>
      <c r="D683" s="154">
        <v>103320931</v>
      </c>
      <c r="E683" s="154">
        <v>681465931</v>
      </c>
      <c r="F683" s="154">
        <v>658629325.32999992</v>
      </c>
    </row>
    <row r="684" spans="3:6">
      <c r="C684" s="60" t="s">
        <v>1954</v>
      </c>
      <c r="D684" s="154">
        <v>0</v>
      </c>
      <c r="E684" s="154">
        <v>21100000</v>
      </c>
      <c r="F684" s="154">
        <v>0</v>
      </c>
    </row>
    <row r="685" spans="3:6">
      <c r="C685" s="60" t="s">
        <v>915</v>
      </c>
      <c r="D685" s="154">
        <v>7036873</v>
      </c>
      <c r="E685" s="154">
        <v>3303102.15</v>
      </c>
      <c r="F685" s="154">
        <v>0</v>
      </c>
    </row>
    <row r="686" spans="3:6">
      <c r="C686" s="60" t="s">
        <v>916</v>
      </c>
      <c r="D686" s="154">
        <v>4844222</v>
      </c>
      <c r="E686" s="154">
        <v>111093.14</v>
      </c>
      <c r="F686" s="154">
        <v>0</v>
      </c>
    </row>
    <row r="687" spans="3:6">
      <c r="C687" s="60" t="s">
        <v>917</v>
      </c>
      <c r="D687" s="154">
        <v>18428206</v>
      </c>
      <c r="E687" s="154">
        <v>14412275</v>
      </c>
      <c r="F687" s="154">
        <v>13864629.68</v>
      </c>
    </row>
    <row r="688" spans="3:6">
      <c r="C688" s="60" t="s">
        <v>918</v>
      </c>
      <c r="D688" s="154">
        <v>1875179</v>
      </c>
      <c r="E688" s="154">
        <v>116190</v>
      </c>
      <c r="F688" s="154">
        <v>0</v>
      </c>
    </row>
    <row r="689" spans="3:6">
      <c r="C689" s="60" t="s">
        <v>919</v>
      </c>
      <c r="D689" s="154">
        <v>11762181</v>
      </c>
      <c r="E689" s="154">
        <v>6194832</v>
      </c>
      <c r="F689" s="154">
        <v>2223199.7400000002</v>
      </c>
    </row>
    <row r="690" spans="3:6">
      <c r="C690" s="60" t="s">
        <v>920</v>
      </c>
      <c r="D690" s="154">
        <v>4844222</v>
      </c>
      <c r="E690" s="154">
        <v>1597604</v>
      </c>
      <c r="F690" s="154">
        <v>1038082.83</v>
      </c>
    </row>
    <row r="691" spans="3:6">
      <c r="C691" s="60" t="s">
        <v>921</v>
      </c>
      <c r="D691" s="154">
        <v>7036873</v>
      </c>
      <c r="E691" s="154">
        <v>1861543</v>
      </c>
      <c r="F691" s="154">
        <v>0</v>
      </c>
    </row>
    <row r="692" spans="3:6">
      <c r="C692" s="60" t="s">
        <v>922</v>
      </c>
      <c r="D692" s="154">
        <v>57467939</v>
      </c>
      <c r="E692" s="154">
        <v>27467939</v>
      </c>
      <c r="F692" s="154">
        <v>16155027.710000001</v>
      </c>
    </row>
    <row r="693" spans="3:6">
      <c r="C693" s="60" t="s">
        <v>923</v>
      </c>
      <c r="D693" s="154">
        <v>62745808</v>
      </c>
      <c r="E693" s="154">
        <v>41647838</v>
      </c>
      <c r="F693" s="154">
        <v>32376278.98</v>
      </c>
    </row>
    <row r="694" spans="3:6">
      <c r="C694" s="60" t="s">
        <v>924</v>
      </c>
      <c r="D694" s="154">
        <v>8679557</v>
      </c>
      <c r="E694" s="154">
        <v>10000000</v>
      </c>
      <c r="F694" s="154">
        <v>6114766.2999999998</v>
      </c>
    </row>
    <row r="695" spans="3:6">
      <c r="C695" s="60" t="s">
        <v>1972</v>
      </c>
      <c r="D695" s="154">
        <v>0</v>
      </c>
      <c r="E695" s="154">
        <v>6303584.0099999998</v>
      </c>
      <c r="F695" s="154">
        <v>0</v>
      </c>
    </row>
    <row r="696" spans="3:6">
      <c r="C696" s="60" t="s">
        <v>925</v>
      </c>
      <c r="D696" s="154">
        <v>30000000</v>
      </c>
      <c r="E696" s="154">
        <v>52876114</v>
      </c>
      <c r="F696" s="154">
        <v>30000000</v>
      </c>
    </row>
    <row r="697" spans="3:6">
      <c r="C697" s="60" t="s">
        <v>926</v>
      </c>
      <c r="D697" s="154">
        <v>9195495</v>
      </c>
      <c r="E697" s="154">
        <v>9195495</v>
      </c>
      <c r="F697" s="154">
        <v>9195495</v>
      </c>
    </row>
    <row r="698" spans="3:6">
      <c r="C698" s="60" t="s">
        <v>927</v>
      </c>
      <c r="D698" s="154">
        <v>22405690</v>
      </c>
      <c r="E698" s="154">
        <v>22405690</v>
      </c>
      <c r="F698" s="154">
        <v>22405690</v>
      </c>
    </row>
    <row r="699" spans="3:6">
      <c r="C699" s="60" t="s">
        <v>928</v>
      </c>
      <c r="D699" s="154">
        <v>5229408</v>
      </c>
      <c r="E699" s="154">
        <v>8440936.7699999996</v>
      </c>
      <c r="F699" s="154">
        <v>0</v>
      </c>
    </row>
    <row r="700" spans="3:6">
      <c r="C700" s="60" t="s">
        <v>929</v>
      </c>
      <c r="D700" s="154">
        <v>24706655</v>
      </c>
      <c r="E700" s="154">
        <v>24000000</v>
      </c>
      <c r="F700" s="154">
        <v>24000000</v>
      </c>
    </row>
    <row r="701" spans="3:6">
      <c r="C701" s="60" t="s">
        <v>930</v>
      </c>
      <c r="D701" s="154">
        <v>20000000</v>
      </c>
      <c r="E701" s="154">
        <v>26000000</v>
      </c>
      <c r="F701" s="154">
        <v>9406668.9800000004</v>
      </c>
    </row>
    <row r="702" spans="3:6">
      <c r="C702" s="60" t="s">
        <v>931</v>
      </c>
      <c r="D702" s="154">
        <v>25000000</v>
      </c>
      <c r="E702" s="154">
        <v>40000000</v>
      </c>
      <c r="F702" s="154">
        <v>25000000</v>
      </c>
    </row>
    <row r="703" spans="3:6">
      <c r="C703" s="60" t="s">
        <v>932</v>
      </c>
      <c r="D703" s="154">
        <v>30000000</v>
      </c>
      <c r="E703" s="154">
        <v>94654800</v>
      </c>
      <c r="F703" s="154">
        <v>83651827.170000002</v>
      </c>
    </row>
    <row r="704" spans="3:6">
      <c r="C704" s="60" t="s">
        <v>1884</v>
      </c>
      <c r="D704" s="154">
        <v>0</v>
      </c>
      <c r="E704" s="154">
        <v>4326267</v>
      </c>
      <c r="F704" s="154">
        <v>0</v>
      </c>
    </row>
    <row r="705" spans="3:6">
      <c r="C705" s="60" t="s">
        <v>933</v>
      </c>
      <c r="D705" s="154">
        <v>2929951</v>
      </c>
      <c r="E705" s="154">
        <v>2929951.01</v>
      </c>
      <c r="F705" s="154">
        <v>0</v>
      </c>
    </row>
    <row r="706" spans="3:6">
      <c r="C706" s="60" t="s">
        <v>934</v>
      </c>
      <c r="D706" s="154">
        <v>5137508</v>
      </c>
      <c r="E706" s="154">
        <v>103365.66</v>
      </c>
      <c r="F706" s="154">
        <v>0</v>
      </c>
    </row>
    <row r="707" spans="3:6">
      <c r="C707" s="60" t="s">
        <v>935</v>
      </c>
      <c r="D707" s="154">
        <v>2929951</v>
      </c>
      <c r="E707" s="154">
        <v>2929951.01</v>
      </c>
      <c r="F707" s="154">
        <v>0</v>
      </c>
    </row>
    <row r="708" spans="3:6">
      <c r="C708" s="60" t="s">
        <v>936</v>
      </c>
      <c r="D708" s="154">
        <v>4368873</v>
      </c>
      <c r="E708" s="154">
        <v>106331.34</v>
      </c>
      <c r="F708" s="154">
        <v>0</v>
      </c>
    </row>
    <row r="709" spans="3:6">
      <c r="C709" s="60" t="s">
        <v>937</v>
      </c>
      <c r="D709" s="154">
        <v>7204080</v>
      </c>
      <c r="E709" s="154">
        <v>114766.05</v>
      </c>
      <c r="F709" s="154">
        <v>0</v>
      </c>
    </row>
    <row r="710" spans="3:6">
      <c r="C710" s="60" t="s">
        <v>938</v>
      </c>
      <c r="D710" s="154">
        <v>3004912</v>
      </c>
      <c r="E710" s="154">
        <v>111583.61</v>
      </c>
      <c r="F710" s="154">
        <v>0</v>
      </c>
    </row>
    <row r="711" spans="3:6">
      <c r="C711" s="60" t="s">
        <v>939</v>
      </c>
      <c r="D711" s="154">
        <v>65620558</v>
      </c>
      <c r="E711" s="154">
        <v>235924282</v>
      </c>
      <c r="F711" s="154">
        <v>224697643.45999998</v>
      </c>
    </row>
    <row r="712" spans="3:6">
      <c r="C712" s="60" t="s">
        <v>940</v>
      </c>
      <c r="D712" s="154">
        <v>3687187</v>
      </c>
      <c r="E712" s="154">
        <v>113978.6</v>
      </c>
      <c r="F712" s="154">
        <v>0</v>
      </c>
    </row>
    <row r="713" spans="3:6">
      <c r="C713" s="60" t="s">
        <v>941</v>
      </c>
      <c r="D713" s="154">
        <v>3687187</v>
      </c>
      <c r="E713" s="154">
        <v>113978.6</v>
      </c>
      <c r="F713" s="154">
        <v>0</v>
      </c>
    </row>
    <row r="714" spans="3:6">
      <c r="C714" s="60" t="s">
        <v>942</v>
      </c>
      <c r="D714" s="154">
        <v>13975681</v>
      </c>
      <c r="E714" s="154">
        <v>7000000</v>
      </c>
      <c r="F714" s="154">
        <v>0</v>
      </c>
    </row>
    <row r="715" spans="3:6">
      <c r="C715" s="60" t="s">
        <v>943</v>
      </c>
      <c r="D715" s="154">
        <v>10152268</v>
      </c>
      <c r="E715" s="154">
        <v>10152268</v>
      </c>
      <c r="F715" s="154">
        <v>5075190.1500000004</v>
      </c>
    </row>
    <row r="716" spans="3:6">
      <c r="C716" s="60" t="s">
        <v>944</v>
      </c>
      <c r="D716" s="154">
        <v>70946399</v>
      </c>
      <c r="E716" s="154">
        <v>47399079</v>
      </c>
      <c r="F716" s="154">
        <v>0</v>
      </c>
    </row>
    <row r="717" spans="3:6">
      <c r="C717" s="60" t="s">
        <v>945</v>
      </c>
      <c r="D717" s="154">
        <v>736903086</v>
      </c>
      <c r="E717" s="154">
        <v>863578928</v>
      </c>
      <c r="F717" s="154">
        <v>614189623.27999997</v>
      </c>
    </row>
    <row r="718" spans="3:6">
      <c r="C718" s="60" t="s">
        <v>946</v>
      </c>
      <c r="D718" s="154">
        <v>49175680</v>
      </c>
      <c r="E718" s="154">
        <v>39850581</v>
      </c>
      <c r="F718" s="154">
        <v>39292800.880000003</v>
      </c>
    </row>
    <row r="719" spans="3:6">
      <c r="C719" s="112" t="s">
        <v>324</v>
      </c>
      <c r="D719" s="154">
        <v>24496742</v>
      </c>
      <c r="E719" s="154">
        <v>20403441.57</v>
      </c>
      <c r="F719" s="154">
        <v>8493135.7400000002</v>
      </c>
    </row>
    <row r="720" spans="3:6">
      <c r="C720" s="60" t="s">
        <v>947</v>
      </c>
      <c r="D720" s="154">
        <v>0</v>
      </c>
      <c r="E720" s="154">
        <v>1704813.55</v>
      </c>
      <c r="F720" s="154">
        <v>1704813.26</v>
      </c>
    </row>
    <row r="721" spans="3:6">
      <c r="C721" s="60" t="s">
        <v>948</v>
      </c>
      <c r="D721" s="154">
        <v>16198552</v>
      </c>
      <c r="E721" s="154">
        <v>0</v>
      </c>
      <c r="F721" s="154">
        <v>0</v>
      </c>
    </row>
    <row r="722" spans="3:6">
      <c r="C722" s="60" t="s">
        <v>949</v>
      </c>
      <c r="D722" s="154">
        <v>0</v>
      </c>
      <c r="E722" s="154">
        <v>15400438.02</v>
      </c>
      <c r="F722" s="154">
        <v>6788322.4800000004</v>
      </c>
    </row>
    <row r="723" spans="3:6">
      <c r="C723" s="60" t="s">
        <v>950</v>
      </c>
      <c r="D723" s="154">
        <v>8298190</v>
      </c>
      <c r="E723" s="154">
        <v>3298190</v>
      </c>
      <c r="F723" s="154">
        <v>0</v>
      </c>
    </row>
    <row r="724" spans="3:6">
      <c r="C724" s="68" t="s">
        <v>341</v>
      </c>
      <c r="D724" s="170">
        <v>4905265143</v>
      </c>
      <c r="E724" s="170">
        <v>5399141029.6199999</v>
      </c>
      <c r="F724" s="170">
        <v>2587533375.4899998</v>
      </c>
    </row>
    <row r="725" spans="3:6">
      <c r="C725" s="112" t="s">
        <v>323</v>
      </c>
      <c r="D725" s="154">
        <v>1890790749</v>
      </c>
      <c r="E725" s="154">
        <v>2384666635.6199999</v>
      </c>
      <c r="F725" s="154">
        <v>1917763237.9399998</v>
      </c>
    </row>
    <row r="726" spans="3:6">
      <c r="C726" s="60" t="s">
        <v>951</v>
      </c>
      <c r="D726" s="154">
        <v>793946</v>
      </c>
      <c r="E726" s="154">
        <v>578611</v>
      </c>
      <c r="F726" s="154">
        <v>0</v>
      </c>
    </row>
    <row r="727" spans="3:6">
      <c r="C727" s="60" t="s">
        <v>952</v>
      </c>
      <c r="D727" s="154">
        <v>2411805</v>
      </c>
      <c r="E727" s="154">
        <v>1550466</v>
      </c>
      <c r="F727" s="154">
        <v>1550198.94</v>
      </c>
    </row>
    <row r="728" spans="3:6">
      <c r="C728" s="60" t="s">
        <v>953</v>
      </c>
      <c r="D728" s="154">
        <v>900000000</v>
      </c>
      <c r="E728" s="154">
        <v>556000000</v>
      </c>
      <c r="F728" s="154">
        <v>470796067.81</v>
      </c>
    </row>
    <row r="729" spans="3:6">
      <c r="C729" s="60" t="s">
        <v>954</v>
      </c>
      <c r="D729" s="154">
        <v>0</v>
      </c>
      <c r="E729" s="154">
        <v>32107196</v>
      </c>
      <c r="F729" s="154">
        <v>0</v>
      </c>
    </row>
    <row r="730" spans="3:6">
      <c r="C730" s="60" t="s">
        <v>955</v>
      </c>
      <c r="D730" s="154">
        <v>793946</v>
      </c>
      <c r="E730" s="154">
        <v>578611</v>
      </c>
      <c r="F730" s="154">
        <v>0</v>
      </c>
    </row>
    <row r="731" spans="3:6">
      <c r="C731" s="60" t="s">
        <v>956</v>
      </c>
      <c r="D731" s="154">
        <v>7036874</v>
      </c>
      <c r="E731" s="154">
        <v>115608.65</v>
      </c>
      <c r="F731" s="154">
        <v>0</v>
      </c>
    </row>
    <row r="732" spans="3:6">
      <c r="C732" s="60" t="s">
        <v>957</v>
      </c>
      <c r="D732" s="154">
        <v>1288275</v>
      </c>
      <c r="E732" s="154">
        <v>107294</v>
      </c>
      <c r="F732" s="154">
        <v>0</v>
      </c>
    </row>
    <row r="733" spans="3:6">
      <c r="C733" s="60" t="s">
        <v>958</v>
      </c>
      <c r="D733" s="154">
        <v>793946</v>
      </c>
      <c r="E733" s="154">
        <v>578611</v>
      </c>
      <c r="F733" s="154">
        <v>0</v>
      </c>
    </row>
    <row r="734" spans="3:6">
      <c r="C734" s="60" t="s">
        <v>959</v>
      </c>
      <c r="D734" s="154">
        <v>1830442</v>
      </c>
      <c r="E734" s="154">
        <v>1184438</v>
      </c>
      <c r="F734" s="154">
        <v>0</v>
      </c>
    </row>
    <row r="735" spans="3:6">
      <c r="C735" s="60" t="s">
        <v>960</v>
      </c>
      <c r="D735" s="154">
        <v>12210754</v>
      </c>
      <c r="E735" s="154">
        <v>12210754</v>
      </c>
      <c r="F735" s="154">
        <v>0</v>
      </c>
    </row>
    <row r="736" spans="3:6">
      <c r="C736" s="60" t="s">
        <v>961</v>
      </c>
      <c r="D736" s="154">
        <v>50000000</v>
      </c>
      <c r="E736" s="154">
        <v>26127073</v>
      </c>
      <c r="F736" s="154">
        <v>0</v>
      </c>
    </row>
    <row r="737" spans="3:6">
      <c r="C737" s="60" t="s">
        <v>962</v>
      </c>
      <c r="D737" s="154">
        <v>60004371</v>
      </c>
      <c r="E737" s="154">
        <v>39782270</v>
      </c>
      <c r="F737" s="154">
        <v>39777685.399999999</v>
      </c>
    </row>
    <row r="738" spans="3:6">
      <c r="C738" s="60" t="s">
        <v>963</v>
      </c>
      <c r="D738" s="154">
        <v>5000000</v>
      </c>
      <c r="E738" s="154">
        <v>19000000</v>
      </c>
      <c r="F738" s="154">
        <v>11887708.25</v>
      </c>
    </row>
    <row r="739" spans="3:6">
      <c r="C739" s="60" t="s">
        <v>964</v>
      </c>
      <c r="D739" s="154">
        <v>97691808</v>
      </c>
      <c r="E739" s="154">
        <v>64067218</v>
      </c>
      <c r="F739" s="154">
        <v>31624144.780000001</v>
      </c>
    </row>
    <row r="740" spans="3:6">
      <c r="C740" s="60" t="s">
        <v>1973</v>
      </c>
      <c r="D740" s="154">
        <v>0</v>
      </c>
      <c r="E740" s="154">
        <v>5657326.9699999997</v>
      </c>
      <c r="F740" s="154">
        <v>0</v>
      </c>
    </row>
    <row r="741" spans="3:6">
      <c r="C741" s="60" t="s">
        <v>965</v>
      </c>
      <c r="D741" s="154">
        <v>223697782</v>
      </c>
      <c r="E741" s="154">
        <v>308922682</v>
      </c>
      <c r="F741" s="154">
        <v>298801965.25999999</v>
      </c>
    </row>
    <row r="742" spans="3:6">
      <c r="C742" s="60" t="s">
        <v>966</v>
      </c>
      <c r="D742" s="154">
        <v>76016568</v>
      </c>
      <c r="E742" s="154">
        <v>480000000</v>
      </c>
      <c r="F742" s="154">
        <v>465523197.72000003</v>
      </c>
    </row>
    <row r="743" spans="3:6">
      <c r="C743" s="60" t="s">
        <v>967</v>
      </c>
      <c r="D743" s="154">
        <v>1386356</v>
      </c>
      <c r="E743" s="154">
        <v>1608021</v>
      </c>
      <c r="F743" s="154">
        <v>1607968.23</v>
      </c>
    </row>
    <row r="744" spans="3:6">
      <c r="C744" s="60" t="s">
        <v>968</v>
      </c>
      <c r="D744" s="154">
        <v>2571728</v>
      </c>
      <c r="E744" s="154">
        <v>4096024</v>
      </c>
      <c r="F744" s="154">
        <v>4095942.31</v>
      </c>
    </row>
    <row r="745" spans="3:6">
      <c r="C745" s="60" t="s">
        <v>969</v>
      </c>
      <c r="D745" s="154">
        <v>1658212</v>
      </c>
      <c r="E745" s="154">
        <v>1227543</v>
      </c>
      <c r="F745" s="154">
        <v>0</v>
      </c>
    </row>
    <row r="746" spans="3:6">
      <c r="C746" s="60" t="s">
        <v>970</v>
      </c>
      <c r="D746" s="154">
        <v>1658212</v>
      </c>
      <c r="E746" s="154">
        <v>2484243</v>
      </c>
      <c r="F746" s="154">
        <v>2484155.59</v>
      </c>
    </row>
    <row r="747" spans="3:6">
      <c r="C747" s="60" t="s">
        <v>971</v>
      </c>
      <c r="D747" s="154">
        <v>1386356</v>
      </c>
      <c r="E747" s="154">
        <v>1608021</v>
      </c>
      <c r="F747" s="154">
        <v>1405222.16</v>
      </c>
    </row>
    <row r="748" spans="3:6">
      <c r="C748" s="60" t="s">
        <v>972</v>
      </c>
      <c r="D748" s="154">
        <v>25000000</v>
      </c>
      <c r="E748" s="154">
        <v>16463306</v>
      </c>
      <c r="F748" s="154">
        <v>2235993.92</v>
      </c>
    </row>
    <row r="749" spans="3:6">
      <c r="C749" s="60" t="s">
        <v>973</v>
      </c>
      <c r="D749" s="154">
        <v>145335</v>
      </c>
      <c r="E749" s="154">
        <v>11410</v>
      </c>
      <c r="F749" s="154">
        <v>0</v>
      </c>
    </row>
    <row r="750" spans="3:6">
      <c r="C750" s="60" t="s">
        <v>974</v>
      </c>
      <c r="D750" s="154">
        <v>1552464</v>
      </c>
      <c r="E750" s="154">
        <v>100962</v>
      </c>
      <c r="F750" s="154">
        <v>0</v>
      </c>
    </row>
    <row r="751" spans="3:6">
      <c r="C751" s="60" t="s">
        <v>975</v>
      </c>
      <c r="D751" s="154">
        <v>2408296</v>
      </c>
      <c r="E751" s="154">
        <v>105738</v>
      </c>
      <c r="F751" s="154">
        <v>0</v>
      </c>
    </row>
    <row r="752" spans="3:6">
      <c r="C752" s="60" t="s">
        <v>976</v>
      </c>
      <c r="D752" s="154">
        <v>1552464</v>
      </c>
      <c r="E752" s="154">
        <v>100962</v>
      </c>
      <c r="F752" s="154">
        <v>0</v>
      </c>
    </row>
    <row r="753" spans="3:6">
      <c r="C753" s="60" t="s">
        <v>977</v>
      </c>
      <c r="D753" s="154">
        <v>1292069</v>
      </c>
      <c r="E753" s="154">
        <v>107673</v>
      </c>
      <c r="F753" s="154">
        <v>0</v>
      </c>
    </row>
    <row r="754" spans="3:6">
      <c r="C754" s="60" t="s">
        <v>978</v>
      </c>
      <c r="D754" s="154">
        <v>1292069</v>
      </c>
      <c r="E754" s="154">
        <v>107673</v>
      </c>
      <c r="F754" s="154">
        <v>0</v>
      </c>
    </row>
    <row r="755" spans="3:6">
      <c r="C755" s="60" t="s">
        <v>979</v>
      </c>
      <c r="D755" s="154">
        <v>1524615</v>
      </c>
      <c r="E755" s="154">
        <v>1093946</v>
      </c>
      <c r="F755" s="154">
        <v>0</v>
      </c>
    </row>
    <row r="756" spans="3:6">
      <c r="C756" s="60" t="s">
        <v>980</v>
      </c>
      <c r="D756" s="154">
        <v>1524615</v>
      </c>
      <c r="E756" s="154">
        <v>1093946</v>
      </c>
      <c r="F756" s="154">
        <v>0</v>
      </c>
    </row>
    <row r="757" spans="3:6">
      <c r="C757" s="60" t="s">
        <v>981</v>
      </c>
      <c r="D757" s="154">
        <v>1290217</v>
      </c>
      <c r="E757" s="154">
        <v>1074882</v>
      </c>
      <c r="F757" s="154">
        <v>0</v>
      </c>
    </row>
    <row r="758" spans="3:6">
      <c r="C758" s="60" t="s">
        <v>982</v>
      </c>
      <c r="D758" s="154">
        <v>2467692</v>
      </c>
      <c r="E758" s="154">
        <v>1821688</v>
      </c>
      <c r="F758" s="154">
        <v>0</v>
      </c>
    </row>
    <row r="759" spans="3:6">
      <c r="C759" s="60" t="s">
        <v>983</v>
      </c>
      <c r="D759" s="154">
        <v>1083448</v>
      </c>
      <c r="E759" s="154">
        <v>652779</v>
      </c>
      <c r="F759" s="154">
        <v>652000</v>
      </c>
    </row>
    <row r="760" spans="3:6">
      <c r="C760" s="60" t="s">
        <v>984</v>
      </c>
      <c r="D760" s="154">
        <v>7000000</v>
      </c>
      <c r="E760" s="154">
        <v>7329186</v>
      </c>
      <c r="F760" s="154">
        <v>5024311.28</v>
      </c>
    </row>
    <row r="761" spans="3:6">
      <c r="C761" s="60" t="s">
        <v>985</v>
      </c>
      <c r="D761" s="154">
        <v>1083448</v>
      </c>
      <c r="E761" s="154">
        <v>652779</v>
      </c>
      <c r="F761" s="154">
        <v>652000</v>
      </c>
    </row>
    <row r="762" spans="3:6">
      <c r="C762" s="60" t="s">
        <v>986</v>
      </c>
      <c r="D762" s="154">
        <v>1083448</v>
      </c>
      <c r="E762" s="154">
        <v>652779</v>
      </c>
      <c r="F762" s="154">
        <v>652000</v>
      </c>
    </row>
    <row r="763" spans="3:6">
      <c r="C763" s="60" t="s">
        <v>987</v>
      </c>
      <c r="D763" s="154">
        <v>10000000</v>
      </c>
      <c r="E763" s="154">
        <v>142088260</v>
      </c>
      <c r="F763" s="154">
        <v>25992815.760000002</v>
      </c>
    </row>
    <row r="764" spans="3:6">
      <c r="C764" s="60" t="s">
        <v>988</v>
      </c>
      <c r="D764" s="154">
        <v>49509381</v>
      </c>
      <c r="E764" s="154">
        <v>58831950</v>
      </c>
      <c r="F764" s="154">
        <v>58764000.740000002</v>
      </c>
    </row>
    <row r="765" spans="3:6">
      <c r="C765" s="60" t="s">
        <v>989</v>
      </c>
      <c r="D765" s="154">
        <v>56815896</v>
      </c>
      <c r="E765" s="154">
        <v>40956579</v>
      </c>
      <c r="F765" s="154">
        <v>40956579</v>
      </c>
    </row>
    <row r="766" spans="3:6">
      <c r="C766" s="60" t="s">
        <v>990</v>
      </c>
      <c r="D766" s="154">
        <v>53002068</v>
      </c>
      <c r="E766" s="154">
        <v>43487114</v>
      </c>
      <c r="F766" s="154">
        <v>43479408.5</v>
      </c>
    </row>
    <row r="767" spans="3:6">
      <c r="C767" s="60" t="s">
        <v>991</v>
      </c>
      <c r="D767" s="154">
        <v>89928181</v>
      </c>
      <c r="E767" s="154">
        <v>335928181</v>
      </c>
      <c r="F767" s="154">
        <v>237452514.30000001</v>
      </c>
    </row>
    <row r="768" spans="3:6">
      <c r="C768" s="60" t="s">
        <v>992</v>
      </c>
      <c r="D768" s="154">
        <v>93502610</v>
      </c>
      <c r="E768" s="154">
        <v>83273749</v>
      </c>
      <c r="F768" s="154">
        <v>83214831.400000006</v>
      </c>
    </row>
    <row r="769" spans="3:6">
      <c r="C769" s="60" t="s">
        <v>993</v>
      </c>
      <c r="D769" s="154">
        <v>39501052</v>
      </c>
      <c r="E769" s="154">
        <v>89139082</v>
      </c>
      <c r="F769" s="154">
        <v>89132526.590000004</v>
      </c>
    </row>
    <row r="770" spans="3:6">
      <c r="C770" s="112" t="s">
        <v>326</v>
      </c>
      <c r="D770" s="154">
        <v>3014474394</v>
      </c>
      <c r="E770" s="154">
        <v>3014474394</v>
      </c>
      <c r="F770" s="154">
        <v>669770137.54999995</v>
      </c>
    </row>
    <row r="771" spans="3:6">
      <c r="C771" s="60" t="s">
        <v>994</v>
      </c>
      <c r="D771" s="154">
        <v>3014474394</v>
      </c>
      <c r="E771" s="154">
        <v>3014474394</v>
      </c>
      <c r="F771" s="154">
        <v>669770137.54999995</v>
      </c>
    </row>
    <row r="772" spans="3:6">
      <c r="C772" s="68" t="s">
        <v>342</v>
      </c>
      <c r="D772" s="170">
        <v>708754976</v>
      </c>
      <c r="E772" s="170">
        <v>2048152152.8600001</v>
      </c>
      <c r="F772" s="170">
        <v>1874481035.74</v>
      </c>
    </row>
    <row r="773" spans="3:6">
      <c r="C773" s="112" t="s">
        <v>323</v>
      </c>
      <c r="D773" s="154">
        <v>391443082</v>
      </c>
      <c r="E773" s="154">
        <v>1266268293.9200001</v>
      </c>
      <c r="F773" s="154">
        <v>1175520295.5699999</v>
      </c>
    </row>
    <row r="774" spans="3:6">
      <c r="C774" s="60" t="s">
        <v>995</v>
      </c>
      <c r="D774" s="154">
        <v>53100000</v>
      </c>
      <c r="E774" s="154">
        <v>150151459</v>
      </c>
      <c r="F774" s="154">
        <v>66726620.649999999</v>
      </c>
    </row>
    <row r="775" spans="3:6">
      <c r="C775" s="60" t="s">
        <v>996</v>
      </c>
      <c r="D775" s="154">
        <v>1000000</v>
      </c>
      <c r="E775" s="154">
        <v>650000000</v>
      </c>
      <c r="F775" s="154">
        <v>649304258.52999997</v>
      </c>
    </row>
    <row r="776" spans="3:6">
      <c r="C776" s="60" t="s">
        <v>997</v>
      </c>
      <c r="D776" s="154">
        <v>4364944</v>
      </c>
      <c r="E776" s="154">
        <v>112039.46</v>
      </c>
      <c r="F776" s="154">
        <v>0</v>
      </c>
    </row>
    <row r="777" spans="3:6">
      <c r="C777" s="60" t="s">
        <v>998</v>
      </c>
      <c r="D777" s="154">
        <v>1875179</v>
      </c>
      <c r="E777" s="154">
        <v>116190</v>
      </c>
      <c r="F777" s="154">
        <v>0</v>
      </c>
    </row>
    <row r="778" spans="3:6">
      <c r="C778" s="60" t="s">
        <v>999</v>
      </c>
      <c r="D778" s="154">
        <v>6352861</v>
      </c>
      <c r="E778" s="154">
        <v>103638.1</v>
      </c>
      <c r="F778" s="154">
        <v>0</v>
      </c>
    </row>
    <row r="779" spans="3:6">
      <c r="C779" s="60" t="s">
        <v>1000</v>
      </c>
      <c r="D779" s="154">
        <v>3424658</v>
      </c>
      <c r="E779" s="154">
        <v>3424658</v>
      </c>
      <c r="F779" s="154">
        <v>3191848.9</v>
      </c>
    </row>
    <row r="780" spans="3:6">
      <c r="C780" s="60" t="s">
        <v>1001</v>
      </c>
      <c r="D780" s="154">
        <v>2125528</v>
      </c>
      <c r="E780" s="154">
        <v>101691</v>
      </c>
      <c r="F780" s="154">
        <v>0</v>
      </c>
    </row>
    <row r="781" spans="3:6">
      <c r="C781" s="60" t="s">
        <v>1002</v>
      </c>
      <c r="D781" s="154">
        <v>11123796</v>
      </c>
      <c r="E781" s="154">
        <v>102624.07</v>
      </c>
      <c r="F781" s="154">
        <v>0</v>
      </c>
    </row>
    <row r="782" spans="3:6">
      <c r="C782" s="60" t="s">
        <v>1003</v>
      </c>
      <c r="D782" s="154">
        <v>1000000</v>
      </c>
      <c r="E782" s="154">
        <v>205000000</v>
      </c>
      <c r="F782" s="154">
        <v>202714547.81</v>
      </c>
    </row>
    <row r="783" spans="3:6">
      <c r="C783" s="60" t="s">
        <v>1004</v>
      </c>
      <c r="D783" s="154">
        <v>19508354</v>
      </c>
      <c r="E783" s="154">
        <v>100000</v>
      </c>
      <c r="F783" s="154">
        <v>0</v>
      </c>
    </row>
    <row r="784" spans="3:6">
      <c r="C784" s="60" t="s">
        <v>1005</v>
      </c>
      <c r="D784" s="154">
        <v>87002149</v>
      </c>
      <c r="E784" s="154">
        <v>67980302</v>
      </c>
      <c r="F784" s="154">
        <v>67925733.969999999</v>
      </c>
    </row>
    <row r="785" spans="3:6">
      <c r="C785" s="60" t="s">
        <v>1006</v>
      </c>
      <c r="D785" s="154">
        <v>20000000</v>
      </c>
      <c r="E785" s="154">
        <v>2679636</v>
      </c>
      <c r="F785" s="154">
        <v>0</v>
      </c>
    </row>
    <row r="786" spans="3:6">
      <c r="C786" s="60" t="s">
        <v>1007</v>
      </c>
      <c r="D786" s="154">
        <v>498000</v>
      </c>
      <c r="E786" s="154">
        <v>0</v>
      </c>
      <c r="F786" s="154">
        <v>0</v>
      </c>
    </row>
    <row r="787" spans="3:6">
      <c r="C787" s="60" t="s">
        <v>1008</v>
      </c>
      <c r="D787" s="154">
        <v>180067613</v>
      </c>
      <c r="E787" s="154">
        <v>186396056.29000002</v>
      </c>
      <c r="F787" s="154">
        <v>185657285.70999998</v>
      </c>
    </row>
    <row r="788" spans="3:6">
      <c r="C788" s="60" t="s">
        <v>324</v>
      </c>
      <c r="D788" s="154">
        <v>306000000</v>
      </c>
      <c r="E788" s="154">
        <v>106571964.94</v>
      </c>
      <c r="F788" s="154">
        <v>54960740.170000002</v>
      </c>
    </row>
    <row r="789" spans="3:6">
      <c r="C789" s="60" t="s">
        <v>1009</v>
      </c>
      <c r="D789" s="154">
        <v>306000000</v>
      </c>
      <c r="E789" s="154">
        <v>106571964.94</v>
      </c>
      <c r="F789" s="154">
        <v>54960740.170000002</v>
      </c>
    </row>
    <row r="790" spans="3:6">
      <c r="C790" s="112" t="s">
        <v>326</v>
      </c>
      <c r="D790" s="154">
        <v>0</v>
      </c>
      <c r="E790" s="154">
        <v>664000000</v>
      </c>
      <c r="F790" s="154">
        <v>644000000</v>
      </c>
    </row>
    <row r="791" spans="3:6">
      <c r="C791" s="60" t="s">
        <v>996</v>
      </c>
      <c r="D791" s="154">
        <v>0</v>
      </c>
      <c r="E791" s="154">
        <v>644000000</v>
      </c>
      <c r="F791" s="154">
        <v>644000000</v>
      </c>
    </row>
    <row r="792" spans="3:6">
      <c r="C792" s="60" t="s">
        <v>1003</v>
      </c>
      <c r="D792" s="154">
        <v>0</v>
      </c>
      <c r="E792" s="154">
        <v>20000000</v>
      </c>
      <c r="F792" s="154">
        <v>0</v>
      </c>
    </row>
    <row r="793" spans="3:6">
      <c r="C793" s="112" t="s">
        <v>332</v>
      </c>
      <c r="D793" s="154">
        <v>11311894</v>
      </c>
      <c r="E793" s="154">
        <v>11311894</v>
      </c>
      <c r="F793" s="154">
        <v>0</v>
      </c>
    </row>
    <row r="794" spans="3:6">
      <c r="C794" s="60" t="s">
        <v>435</v>
      </c>
      <c r="D794" s="154">
        <v>11311894</v>
      </c>
      <c r="E794" s="154">
        <v>11311894</v>
      </c>
      <c r="F794" s="154">
        <v>0</v>
      </c>
    </row>
    <row r="795" spans="3:6">
      <c r="C795" s="68" t="s">
        <v>343</v>
      </c>
      <c r="D795" s="170">
        <v>746919014</v>
      </c>
      <c r="E795" s="170">
        <v>523635566.29000002</v>
      </c>
      <c r="F795" s="170">
        <v>363813547.66999996</v>
      </c>
    </row>
    <row r="796" spans="3:6">
      <c r="C796" s="112" t="s">
        <v>323</v>
      </c>
      <c r="D796" s="154">
        <v>706857248</v>
      </c>
      <c r="E796" s="154">
        <v>494636901.86000001</v>
      </c>
      <c r="F796" s="154">
        <v>356265760.15999997</v>
      </c>
    </row>
    <row r="797" spans="3:6">
      <c r="C797" s="60" t="s">
        <v>435</v>
      </c>
      <c r="D797" s="154">
        <v>2459823</v>
      </c>
      <c r="E797" s="154">
        <v>2459823</v>
      </c>
      <c r="F797" s="154">
        <v>0</v>
      </c>
    </row>
    <row r="798" spans="3:6">
      <c r="C798" s="60" t="s">
        <v>1010</v>
      </c>
      <c r="D798" s="154">
        <v>2782305</v>
      </c>
      <c r="E798" s="154">
        <v>112878.8</v>
      </c>
      <c r="F798" s="154">
        <v>0</v>
      </c>
    </row>
    <row r="799" spans="3:6">
      <c r="C799" s="60" t="s">
        <v>1011</v>
      </c>
      <c r="D799" s="154">
        <v>79196</v>
      </c>
      <c r="E799" s="154">
        <v>3247031.08</v>
      </c>
      <c r="F799" s="154">
        <v>3000000</v>
      </c>
    </row>
    <row r="800" spans="3:6">
      <c r="C800" s="60" t="s">
        <v>1012</v>
      </c>
      <c r="D800" s="154">
        <v>2400521</v>
      </c>
      <c r="E800" s="154">
        <v>1539182</v>
      </c>
      <c r="F800" s="154">
        <v>1477614.72</v>
      </c>
    </row>
    <row r="801" spans="3:6">
      <c r="C801" s="60" t="s">
        <v>1013</v>
      </c>
      <c r="D801" s="154">
        <v>2188169</v>
      </c>
      <c r="E801" s="154">
        <v>0</v>
      </c>
      <c r="F801" s="154">
        <v>0</v>
      </c>
    </row>
    <row r="802" spans="3:6">
      <c r="C802" s="60" t="s">
        <v>1014</v>
      </c>
      <c r="D802" s="154">
        <v>4603072</v>
      </c>
      <c r="E802" s="154">
        <v>106840.72</v>
      </c>
      <c r="F802" s="154">
        <v>0</v>
      </c>
    </row>
    <row r="803" spans="3:6">
      <c r="C803" s="60" t="s">
        <v>1015</v>
      </c>
      <c r="D803" s="154">
        <v>1250434</v>
      </c>
      <c r="E803" s="154">
        <v>819765</v>
      </c>
      <c r="F803" s="154">
        <v>0</v>
      </c>
    </row>
    <row r="804" spans="3:6">
      <c r="C804" s="60" t="s">
        <v>1016</v>
      </c>
      <c r="D804" s="154">
        <v>2025413</v>
      </c>
      <c r="E804" s="154">
        <v>1900000</v>
      </c>
      <c r="F804" s="154">
        <v>0</v>
      </c>
    </row>
    <row r="805" spans="3:6">
      <c r="C805" s="60" t="s">
        <v>1017</v>
      </c>
      <c r="D805" s="154">
        <v>2025413</v>
      </c>
      <c r="E805" s="154">
        <v>5000000</v>
      </c>
      <c r="F805" s="154">
        <v>2290267.0699999998</v>
      </c>
    </row>
    <row r="806" spans="3:6">
      <c r="C806" s="60" t="s">
        <v>1018</v>
      </c>
      <c r="D806" s="154">
        <v>3227211</v>
      </c>
      <c r="E806" s="154">
        <v>0</v>
      </c>
      <c r="F806" s="154">
        <v>0</v>
      </c>
    </row>
    <row r="807" spans="3:6">
      <c r="C807" s="60" t="s">
        <v>1019</v>
      </c>
      <c r="D807" s="154">
        <v>2025413</v>
      </c>
      <c r="E807" s="154">
        <v>1379409</v>
      </c>
      <c r="F807" s="154">
        <v>0</v>
      </c>
    </row>
    <row r="808" spans="3:6">
      <c r="C808" s="60" t="s">
        <v>1020</v>
      </c>
      <c r="D808" s="154">
        <v>5276742</v>
      </c>
      <c r="E808" s="154">
        <v>4415403</v>
      </c>
      <c r="F808" s="154">
        <v>3575831.38</v>
      </c>
    </row>
    <row r="809" spans="3:6">
      <c r="C809" s="60" t="s">
        <v>1021</v>
      </c>
      <c r="D809" s="154">
        <v>2025413</v>
      </c>
      <c r="E809" s="154">
        <v>1379409</v>
      </c>
      <c r="F809" s="154">
        <v>0</v>
      </c>
    </row>
    <row r="810" spans="3:6">
      <c r="C810" s="60" t="s">
        <v>1022</v>
      </c>
      <c r="D810" s="154">
        <v>2295673</v>
      </c>
      <c r="E810" s="154">
        <v>2274334</v>
      </c>
      <c r="F810" s="154">
        <v>1986478.73</v>
      </c>
    </row>
    <row r="811" spans="3:6">
      <c r="C811" s="60" t="s">
        <v>1023</v>
      </c>
      <c r="D811" s="154">
        <v>119534</v>
      </c>
      <c r="E811" s="154">
        <v>119534</v>
      </c>
      <c r="F811" s="154">
        <v>0</v>
      </c>
    </row>
    <row r="812" spans="3:6">
      <c r="C812" s="60" t="s">
        <v>1024</v>
      </c>
      <c r="D812" s="154">
        <v>13000000</v>
      </c>
      <c r="E812" s="154">
        <v>21906783</v>
      </c>
      <c r="F812" s="154">
        <v>2117326.6800000002</v>
      </c>
    </row>
    <row r="813" spans="3:6">
      <c r="C813" s="60" t="s">
        <v>1025</v>
      </c>
      <c r="D813" s="154">
        <v>1000000</v>
      </c>
      <c r="E813" s="154">
        <v>500000</v>
      </c>
      <c r="F813" s="154">
        <v>358766</v>
      </c>
    </row>
    <row r="814" spans="3:6">
      <c r="C814" s="60" t="s">
        <v>1026</v>
      </c>
      <c r="D814" s="154">
        <v>10000000</v>
      </c>
      <c r="E814" s="154">
        <v>5000000</v>
      </c>
      <c r="F814" s="154">
        <v>0</v>
      </c>
    </row>
    <row r="815" spans="3:6">
      <c r="C815" s="60" t="s">
        <v>1903</v>
      </c>
      <c r="D815" s="154">
        <v>0</v>
      </c>
      <c r="E815" s="154">
        <v>9412912</v>
      </c>
      <c r="F815" s="154">
        <v>0</v>
      </c>
    </row>
    <row r="816" spans="3:6">
      <c r="C816" s="60" t="s">
        <v>1027</v>
      </c>
      <c r="D816" s="154">
        <v>58125000</v>
      </c>
      <c r="E816" s="154">
        <v>15000000</v>
      </c>
      <c r="F816" s="154">
        <v>0</v>
      </c>
    </row>
    <row r="817" spans="3:6">
      <c r="C817" s="60" t="s">
        <v>1028</v>
      </c>
      <c r="D817" s="154">
        <v>4302296</v>
      </c>
      <c r="E817" s="154">
        <v>3871627</v>
      </c>
      <c r="F817" s="154">
        <v>1660471.69</v>
      </c>
    </row>
    <row r="818" spans="3:6">
      <c r="C818" s="60" t="s">
        <v>1029</v>
      </c>
      <c r="D818" s="154">
        <v>9738353</v>
      </c>
      <c r="E818" s="154">
        <v>109108.65</v>
      </c>
      <c r="F818" s="154">
        <v>0</v>
      </c>
    </row>
    <row r="819" spans="3:6">
      <c r="C819" s="60" t="s">
        <v>1030</v>
      </c>
      <c r="D819" s="154">
        <v>13086250</v>
      </c>
      <c r="E819" s="154">
        <v>111962.03</v>
      </c>
      <c r="F819" s="154">
        <v>0</v>
      </c>
    </row>
    <row r="820" spans="3:6">
      <c r="C820" s="60" t="s">
        <v>1031</v>
      </c>
      <c r="D820" s="154">
        <v>6062686</v>
      </c>
      <c r="E820" s="154">
        <v>2816008.69</v>
      </c>
      <c r="F820" s="154">
        <v>0</v>
      </c>
    </row>
    <row r="821" spans="3:6">
      <c r="C821" s="60" t="s">
        <v>1032</v>
      </c>
      <c r="D821" s="154">
        <v>9738353</v>
      </c>
      <c r="E821" s="154">
        <v>109108.65</v>
      </c>
      <c r="F821" s="154">
        <v>0</v>
      </c>
    </row>
    <row r="822" spans="3:6">
      <c r="C822" s="60" t="s">
        <v>1033</v>
      </c>
      <c r="D822" s="154">
        <v>5105537</v>
      </c>
      <c r="E822" s="154">
        <v>2034776</v>
      </c>
      <c r="F822" s="154">
        <v>1491332.65</v>
      </c>
    </row>
    <row r="823" spans="3:6">
      <c r="C823" s="60" t="s">
        <v>1034</v>
      </c>
      <c r="D823" s="154">
        <v>7331976</v>
      </c>
      <c r="E823" s="154">
        <v>3118778</v>
      </c>
      <c r="F823" s="154">
        <v>0</v>
      </c>
    </row>
    <row r="824" spans="3:6">
      <c r="C824" s="60" t="s">
        <v>1035</v>
      </c>
      <c r="D824" s="154">
        <v>68635382</v>
      </c>
      <c r="E824" s="154">
        <v>26903339</v>
      </c>
      <c r="F824" s="154">
        <v>26903338.800000001</v>
      </c>
    </row>
    <row r="825" spans="3:6">
      <c r="C825" s="60" t="s">
        <v>1036</v>
      </c>
      <c r="D825" s="154">
        <v>4088406</v>
      </c>
      <c r="E825" s="154">
        <v>3442402</v>
      </c>
      <c r="F825" s="154">
        <v>3304704</v>
      </c>
    </row>
    <row r="826" spans="3:6">
      <c r="C826" s="60" t="s">
        <v>1037</v>
      </c>
      <c r="D826" s="154">
        <v>10523913</v>
      </c>
      <c r="E826" s="154">
        <v>6609565</v>
      </c>
      <c r="F826" s="154">
        <v>0</v>
      </c>
    </row>
    <row r="827" spans="3:6">
      <c r="C827" s="60" t="s">
        <v>1038</v>
      </c>
      <c r="D827" s="154">
        <v>2151870</v>
      </c>
      <c r="E827" s="154">
        <v>1721201</v>
      </c>
      <c r="F827" s="154">
        <v>1652352</v>
      </c>
    </row>
    <row r="828" spans="3:6">
      <c r="C828" s="60" t="s">
        <v>1039</v>
      </c>
      <c r="D828" s="154">
        <v>12430184</v>
      </c>
      <c r="E828" s="154">
        <v>10602257.6</v>
      </c>
      <c r="F828" s="154">
        <v>0</v>
      </c>
    </row>
    <row r="829" spans="3:6">
      <c r="C829" s="60" t="s">
        <v>1040</v>
      </c>
      <c r="D829" s="154">
        <v>4088406</v>
      </c>
      <c r="E829" s="154">
        <v>3442402</v>
      </c>
      <c r="F829" s="154">
        <v>0</v>
      </c>
    </row>
    <row r="830" spans="3:6">
      <c r="C830" s="60" t="s">
        <v>1041</v>
      </c>
      <c r="D830" s="154">
        <v>12185418</v>
      </c>
      <c r="E830" s="154">
        <v>115393.63</v>
      </c>
      <c r="F830" s="154">
        <v>0</v>
      </c>
    </row>
    <row r="831" spans="3:6">
      <c r="C831" s="60" t="s">
        <v>1042</v>
      </c>
      <c r="D831" s="154">
        <v>4312963</v>
      </c>
      <c r="E831" s="154">
        <v>110635.75</v>
      </c>
      <c r="F831" s="154">
        <v>0</v>
      </c>
    </row>
    <row r="832" spans="3:6">
      <c r="C832" s="60" t="s">
        <v>1043</v>
      </c>
      <c r="D832" s="154">
        <v>6723366</v>
      </c>
      <c r="E832" s="154">
        <v>6723366.5999999996</v>
      </c>
      <c r="F832" s="154">
        <v>0</v>
      </c>
    </row>
    <row r="833" spans="3:6">
      <c r="C833" s="60" t="s">
        <v>1044</v>
      </c>
      <c r="D833" s="154">
        <v>7333389</v>
      </c>
      <c r="E833" s="154">
        <v>103541.08</v>
      </c>
      <c r="F833" s="154">
        <v>0</v>
      </c>
    </row>
    <row r="834" spans="3:6">
      <c r="C834" s="60" t="s">
        <v>1045</v>
      </c>
      <c r="D834" s="154">
        <v>7296416</v>
      </c>
      <c r="E834" s="154">
        <v>102986.58</v>
      </c>
      <c r="F834" s="154">
        <v>0</v>
      </c>
    </row>
    <row r="835" spans="3:6">
      <c r="C835" s="60" t="s">
        <v>1046</v>
      </c>
      <c r="D835" s="154">
        <v>646004</v>
      </c>
      <c r="E835" s="154">
        <v>0</v>
      </c>
      <c r="F835" s="154">
        <v>0</v>
      </c>
    </row>
    <row r="836" spans="3:6">
      <c r="C836" s="60" t="s">
        <v>1047</v>
      </c>
      <c r="D836" s="154">
        <v>18779624</v>
      </c>
      <c r="E836" s="154">
        <v>21539414</v>
      </c>
      <c r="F836" s="154">
        <v>0</v>
      </c>
    </row>
    <row r="837" spans="3:6">
      <c r="C837" s="60" t="s">
        <v>1048</v>
      </c>
      <c r="D837" s="154">
        <v>7786208</v>
      </c>
      <c r="E837" s="154">
        <v>7786208</v>
      </c>
      <c r="F837" s="154">
        <v>0</v>
      </c>
    </row>
    <row r="838" spans="3:6">
      <c r="C838" s="60" t="s">
        <v>1049</v>
      </c>
      <c r="D838" s="154">
        <v>44144214</v>
      </c>
      <c r="E838" s="154">
        <v>31700475</v>
      </c>
      <c r="F838" s="154">
        <v>31170984.190000001</v>
      </c>
    </row>
    <row r="839" spans="3:6">
      <c r="C839" s="60" t="s">
        <v>1050</v>
      </c>
      <c r="D839" s="154">
        <v>232118496</v>
      </c>
      <c r="E839" s="154">
        <v>205967387</v>
      </c>
      <c r="F839" s="154">
        <v>205107711.36999997</v>
      </c>
    </row>
    <row r="840" spans="3:6">
      <c r="C840" s="60" t="s">
        <v>1051</v>
      </c>
      <c r="D840" s="154">
        <v>12982145</v>
      </c>
      <c r="E840" s="154">
        <v>12982145</v>
      </c>
      <c r="F840" s="154">
        <v>4168553.59</v>
      </c>
    </row>
    <row r="841" spans="3:6">
      <c r="C841" s="60" t="s">
        <v>1052</v>
      </c>
      <c r="D841" s="154">
        <v>78356061</v>
      </c>
      <c r="E841" s="154">
        <v>66039509</v>
      </c>
      <c r="F841" s="154">
        <v>66000027.289999999</v>
      </c>
    </row>
    <row r="842" spans="3:6">
      <c r="C842" s="112" t="s">
        <v>324</v>
      </c>
      <c r="D842" s="154">
        <v>15596660</v>
      </c>
      <c r="E842" s="154">
        <v>19821042.43</v>
      </c>
      <c r="F842" s="154">
        <v>7547787.5099999998</v>
      </c>
    </row>
    <row r="843" spans="3:6">
      <c r="C843" s="60" t="s">
        <v>1053</v>
      </c>
      <c r="D843" s="154">
        <v>15596660</v>
      </c>
      <c r="E843" s="154">
        <v>3000000</v>
      </c>
      <c r="F843" s="154">
        <v>0</v>
      </c>
    </row>
    <row r="844" spans="3:6">
      <c r="C844" s="60" t="s">
        <v>1054</v>
      </c>
      <c r="D844" s="154">
        <v>0</v>
      </c>
      <c r="E844" s="154">
        <v>16821042.43</v>
      </c>
      <c r="F844" s="154">
        <v>7547787.5099999998</v>
      </c>
    </row>
    <row r="845" spans="3:6">
      <c r="C845" s="112" t="s">
        <v>332</v>
      </c>
      <c r="D845" s="154">
        <v>24465106</v>
      </c>
      <c r="E845" s="154">
        <v>9177622</v>
      </c>
      <c r="F845" s="154">
        <v>0</v>
      </c>
    </row>
    <row r="846" spans="3:6">
      <c r="C846" s="60" t="s">
        <v>435</v>
      </c>
      <c r="D846" s="154">
        <v>24465106</v>
      </c>
      <c r="E846" s="154">
        <v>9177622</v>
      </c>
      <c r="F846" s="154">
        <v>0</v>
      </c>
    </row>
    <row r="847" spans="3:6">
      <c r="C847" s="68" t="s">
        <v>344</v>
      </c>
      <c r="D847" s="170">
        <v>1705111399</v>
      </c>
      <c r="E847" s="170">
        <v>2232609786.9400001</v>
      </c>
      <c r="F847" s="170">
        <v>1424997900.3699999</v>
      </c>
    </row>
    <row r="848" spans="3:6">
      <c r="C848" s="112" t="s">
        <v>323</v>
      </c>
      <c r="D848" s="154">
        <v>1268788349</v>
      </c>
      <c r="E848" s="154">
        <v>1724699090.21</v>
      </c>
      <c r="F848" s="154">
        <v>1123444349.7799997</v>
      </c>
    </row>
    <row r="849" spans="3:6">
      <c r="C849" s="60" t="s">
        <v>1055</v>
      </c>
      <c r="D849" s="154">
        <v>1573587</v>
      </c>
      <c r="E849" s="154">
        <v>1142918</v>
      </c>
      <c r="F849" s="154">
        <v>0</v>
      </c>
    </row>
    <row r="850" spans="3:6">
      <c r="C850" s="60" t="s">
        <v>1056</v>
      </c>
      <c r="D850" s="154">
        <v>0</v>
      </c>
      <c r="E850" s="154">
        <v>36499659.460000001</v>
      </c>
      <c r="F850" s="154">
        <v>7834561.0800000001</v>
      </c>
    </row>
    <row r="851" spans="3:6">
      <c r="C851" s="60" t="s">
        <v>1057</v>
      </c>
      <c r="D851" s="154">
        <v>22400000</v>
      </c>
      <c r="E851" s="154">
        <v>28002000</v>
      </c>
      <c r="F851" s="154">
        <v>13744698.949999999</v>
      </c>
    </row>
    <row r="852" spans="3:6">
      <c r="C852" s="60" t="s">
        <v>1058</v>
      </c>
      <c r="D852" s="154">
        <v>2413329</v>
      </c>
      <c r="E852" s="154">
        <v>1767325</v>
      </c>
      <c r="F852" s="154">
        <v>0</v>
      </c>
    </row>
    <row r="853" spans="3:6">
      <c r="C853" s="60" t="s">
        <v>1059</v>
      </c>
      <c r="D853" s="154">
        <v>1301004</v>
      </c>
      <c r="E853" s="154">
        <v>1085669</v>
      </c>
      <c r="F853" s="154">
        <v>0</v>
      </c>
    </row>
    <row r="854" spans="3:6">
      <c r="C854" s="60" t="s">
        <v>1060</v>
      </c>
      <c r="D854" s="154">
        <v>0</v>
      </c>
      <c r="E854" s="154">
        <v>28677730</v>
      </c>
      <c r="F854" s="154">
        <v>16165338.41</v>
      </c>
    </row>
    <row r="855" spans="3:6">
      <c r="C855" s="60" t="s">
        <v>1061</v>
      </c>
      <c r="D855" s="154">
        <v>2413329</v>
      </c>
      <c r="E855" s="154">
        <v>1767325</v>
      </c>
      <c r="F855" s="154">
        <v>0</v>
      </c>
    </row>
    <row r="856" spans="3:6">
      <c r="C856" s="60" t="s">
        <v>1062</v>
      </c>
      <c r="D856" s="154">
        <v>87233939</v>
      </c>
      <c r="E856" s="154">
        <v>71707570</v>
      </c>
      <c r="F856" s="154">
        <v>0</v>
      </c>
    </row>
    <row r="857" spans="3:6">
      <c r="C857" s="60" t="s">
        <v>1885</v>
      </c>
      <c r="D857" s="154">
        <v>0</v>
      </c>
      <c r="E857" s="154">
        <v>30890554.5</v>
      </c>
      <c r="F857" s="154">
        <v>0</v>
      </c>
    </row>
    <row r="858" spans="3:6">
      <c r="C858" s="60" t="s">
        <v>1063</v>
      </c>
      <c r="D858" s="154">
        <v>7995818</v>
      </c>
      <c r="E858" s="154">
        <v>7995818.2000000002</v>
      </c>
      <c r="F858" s="154">
        <v>0</v>
      </c>
    </row>
    <row r="859" spans="3:6">
      <c r="C859" s="60" t="s">
        <v>1064</v>
      </c>
      <c r="D859" s="154">
        <v>2654072</v>
      </c>
      <c r="E859" s="154">
        <v>2008068</v>
      </c>
      <c r="F859" s="154">
        <v>0</v>
      </c>
    </row>
    <row r="860" spans="3:6">
      <c r="C860" s="60" t="s">
        <v>1065</v>
      </c>
      <c r="D860" s="154">
        <v>2654072</v>
      </c>
      <c r="E860" s="154">
        <v>2008068</v>
      </c>
      <c r="F860" s="154">
        <v>0</v>
      </c>
    </row>
    <row r="861" spans="3:6">
      <c r="C861" s="60" t="s">
        <v>1066</v>
      </c>
      <c r="D861" s="154">
        <v>178414777</v>
      </c>
      <c r="E861" s="154">
        <v>0</v>
      </c>
      <c r="F861" s="154">
        <v>0</v>
      </c>
    </row>
    <row r="862" spans="3:6">
      <c r="C862" s="60" t="s">
        <v>1067</v>
      </c>
      <c r="D862" s="154">
        <v>2654072</v>
      </c>
      <c r="E862" s="154">
        <v>3497859</v>
      </c>
      <c r="F862" s="154">
        <v>0</v>
      </c>
    </row>
    <row r="863" spans="3:6">
      <c r="C863" s="60" t="s">
        <v>1068</v>
      </c>
      <c r="D863" s="154">
        <v>1865003</v>
      </c>
      <c r="E863" s="154">
        <v>1434334</v>
      </c>
      <c r="F863" s="154">
        <v>0</v>
      </c>
    </row>
    <row r="864" spans="3:6">
      <c r="C864" s="60" t="s">
        <v>1069</v>
      </c>
      <c r="D864" s="154">
        <v>6083027</v>
      </c>
      <c r="E864" s="154">
        <v>4360350</v>
      </c>
      <c r="F864" s="154">
        <v>829606.19</v>
      </c>
    </row>
    <row r="865" spans="3:6">
      <c r="C865" s="60" t="s">
        <v>1070</v>
      </c>
      <c r="D865" s="154">
        <v>3261638</v>
      </c>
      <c r="E865" s="154">
        <v>1826688</v>
      </c>
      <c r="F865" s="154">
        <v>0</v>
      </c>
    </row>
    <row r="866" spans="3:6">
      <c r="C866" s="60" t="s">
        <v>1991</v>
      </c>
      <c r="D866" s="154">
        <v>0</v>
      </c>
      <c r="E866" s="154">
        <v>14634425.600000001</v>
      </c>
      <c r="F866" s="154">
        <v>0</v>
      </c>
    </row>
    <row r="867" spans="3:6">
      <c r="C867" s="60" t="s">
        <v>1071</v>
      </c>
      <c r="D867" s="154">
        <v>3560142</v>
      </c>
      <c r="E867" s="154">
        <v>3243469</v>
      </c>
      <c r="F867" s="154">
        <v>1712919.59</v>
      </c>
    </row>
    <row r="868" spans="3:6">
      <c r="C868" s="60" t="s">
        <v>1072</v>
      </c>
      <c r="D868" s="154">
        <v>3532376</v>
      </c>
      <c r="E868" s="154">
        <v>3291768</v>
      </c>
      <c r="F868" s="154">
        <v>2626647.0099999998</v>
      </c>
    </row>
    <row r="869" spans="3:6">
      <c r="C869" s="60" t="s">
        <v>1073</v>
      </c>
      <c r="D869" s="154">
        <v>0</v>
      </c>
      <c r="E869" s="154">
        <v>36359571</v>
      </c>
      <c r="F869" s="154">
        <v>33474972.199999999</v>
      </c>
    </row>
    <row r="870" spans="3:6">
      <c r="C870" s="60" t="s">
        <v>1074</v>
      </c>
      <c r="D870" s="154">
        <v>4016874</v>
      </c>
      <c r="E870" s="154">
        <v>1859831</v>
      </c>
      <c r="F870" s="154">
        <v>1706890.8199999998</v>
      </c>
    </row>
    <row r="871" spans="3:6">
      <c r="C871" s="60" t="s">
        <v>1075</v>
      </c>
      <c r="D871" s="154">
        <v>3443139</v>
      </c>
      <c r="E871" s="154">
        <v>2581801</v>
      </c>
      <c r="F871" s="154">
        <v>0</v>
      </c>
    </row>
    <row r="872" spans="3:6">
      <c r="C872" s="60" t="s">
        <v>1076</v>
      </c>
      <c r="D872" s="154">
        <v>2954072</v>
      </c>
      <c r="E872" s="154">
        <v>6297428</v>
      </c>
      <c r="F872" s="154">
        <v>4109460.71</v>
      </c>
    </row>
    <row r="873" spans="3:6">
      <c r="C873" s="60" t="s">
        <v>1955</v>
      </c>
      <c r="D873" s="154">
        <v>0</v>
      </c>
      <c r="E873" s="154">
        <v>31000000</v>
      </c>
      <c r="F873" s="154">
        <v>0</v>
      </c>
    </row>
    <row r="874" spans="3:6">
      <c r="C874" s="60" t="s">
        <v>1077</v>
      </c>
      <c r="D874" s="154">
        <v>28000000</v>
      </c>
      <c r="E874" s="154">
        <v>96932870</v>
      </c>
      <c r="F874" s="154">
        <v>71516528.650000006</v>
      </c>
    </row>
    <row r="875" spans="3:6">
      <c r="C875" s="60" t="s">
        <v>1078</v>
      </c>
      <c r="D875" s="154">
        <v>11218697</v>
      </c>
      <c r="E875" s="154">
        <v>718697</v>
      </c>
      <c r="F875" s="154">
        <v>0</v>
      </c>
    </row>
    <row r="876" spans="3:6">
      <c r="C876" s="60" t="s">
        <v>1079</v>
      </c>
      <c r="D876" s="154">
        <v>10000000</v>
      </c>
      <c r="E876" s="154">
        <v>10000000</v>
      </c>
      <c r="F876" s="154">
        <v>10000000</v>
      </c>
    </row>
    <row r="877" spans="3:6">
      <c r="C877" s="60" t="s">
        <v>1080</v>
      </c>
      <c r="D877" s="154">
        <v>49169329</v>
      </c>
      <c r="E877" s="154">
        <v>39227424</v>
      </c>
      <c r="F877" s="154">
        <v>39227421.579999998</v>
      </c>
    </row>
    <row r="878" spans="3:6">
      <c r="C878" s="60" t="s">
        <v>1081</v>
      </c>
      <c r="D878" s="154">
        <v>87144574</v>
      </c>
      <c r="E878" s="154">
        <v>86299205</v>
      </c>
      <c r="F878" s="154">
        <v>62687049.5</v>
      </c>
    </row>
    <row r="879" spans="3:6">
      <c r="C879" s="60" t="s">
        <v>1082</v>
      </c>
      <c r="D879" s="154">
        <v>1301843</v>
      </c>
      <c r="E879" s="154">
        <v>1301843</v>
      </c>
      <c r="F879" s="154">
        <v>0</v>
      </c>
    </row>
    <row r="880" spans="3:6">
      <c r="C880" s="60" t="s">
        <v>1083</v>
      </c>
      <c r="D880" s="154">
        <v>15000000</v>
      </c>
      <c r="E880" s="154">
        <v>18000000</v>
      </c>
      <c r="F880" s="154">
        <v>14147087</v>
      </c>
    </row>
    <row r="881" spans="3:6">
      <c r="C881" s="60" t="s">
        <v>1084</v>
      </c>
      <c r="D881" s="154">
        <v>7570295</v>
      </c>
      <c r="E881" s="154">
        <v>0</v>
      </c>
      <c r="F881" s="154">
        <v>0</v>
      </c>
    </row>
    <row r="882" spans="3:6">
      <c r="C882" s="60" t="s">
        <v>1085</v>
      </c>
      <c r="D882" s="154">
        <v>5000000</v>
      </c>
      <c r="E882" s="154">
        <v>5000000</v>
      </c>
      <c r="F882" s="154">
        <v>0</v>
      </c>
    </row>
    <row r="883" spans="3:6">
      <c r="C883" s="60" t="s">
        <v>1886</v>
      </c>
      <c r="D883" s="154">
        <v>0</v>
      </c>
      <c r="E883" s="154">
        <v>5000000</v>
      </c>
      <c r="F883" s="154">
        <v>0</v>
      </c>
    </row>
    <row r="884" spans="3:6">
      <c r="C884" s="60" t="s">
        <v>1086</v>
      </c>
      <c r="D884" s="154">
        <v>12408251</v>
      </c>
      <c r="E884" s="154">
        <v>6171903</v>
      </c>
      <c r="F884" s="154">
        <v>6171903</v>
      </c>
    </row>
    <row r="885" spans="3:6">
      <c r="C885" s="60" t="s">
        <v>1087</v>
      </c>
      <c r="D885" s="154">
        <v>12372948</v>
      </c>
      <c r="E885" s="154">
        <v>0</v>
      </c>
      <c r="F885" s="154">
        <v>0</v>
      </c>
    </row>
    <row r="886" spans="3:6">
      <c r="C886" s="60" t="s">
        <v>1088</v>
      </c>
      <c r="D886" s="154">
        <v>52524374</v>
      </c>
      <c r="E886" s="154">
        <v>15009750</v>
      </c>
      <c r="F886" s="154">
        <v>15000000</v>
      </c>
    </row>
    <row r="887" spans="3:6">
      <c r="C887" s="60" t="s">
        <v>1089</v>
      </c>
      <c r="D887" s="154">
        <v>28764263</v>
      </c>
      <c r="E887" s="154">
        <v>26919909</v>
      </c>
      <c r="F887" s="154">
        <v>26919909</v>
      </c>
    </row>
    <row r="888" spans="3:6">
      <c r="C888" s="60" t="s">
        <v>1090</v>
      </c>
      <c r="D888" s="154">
        <v>43624733</v>
      </c>
      <c r="E888" s="154">
        <v>42767859</v>
      </c>
      <c r="F888" s="154">
        <v>42767606.369999997</v>
      </c>
    </row>
    <row r="889" spans="3:6">
      <c r="C889" s="60" t="s">
        <v>1091</v>
      </c>
      <c r="D889" s="154">
        <v>62964489</v>
      </c>
      <c r="E889" s="154">
        <v>60550883</v>
      </c>
      <c r="F889" s="154">
        <v>60400000</v>
      </c>
    </row>
    <row r="890" spans="3:6">
      <c r="C890" s="60" t="s">
        <v>1092</v>
      </c>
      <c r="D890" s="154">
        <v>10000000</v>
      </c>
      <c r="E890" s="154">
        <v>14219487</v>
      </c>
      <c r="F890" s="154">
        <v>12118483.33</v>
      </c>
    </row>
    <row r="891" spans="3:6">
      <c r="C891" s="60" t="s">
        <v>1093</v>
      </c>
      <c r="D891" s="154">
        <v>40269532</v>
      </c>
      <c r="E891" s="154">
        <v>36150000</v>
      </c>
      <c r="F891" s="154">
        <v>36149999.009999998</v>
      </c>
    </row>
    <row r="892" spans="3:6">
      <c r="C892" s="60" t="s">
        <v>1094</v>
      </c>
      <c r="D892" s="154">
        <v>13983297</v>
      </c>
      <c r="E892" s="154">
        <v>6703631</v>
      </c>
      <c r="F892" s="154">
        <v>6700000</v>
      </c>
    </row>
    <row r="893" spans="3:6">
      <c r="C893" s="60" t="s">
        <v>1095</v>
      </c>
      <c r="D893" s="154">
        <v>52947752</v>
      </c>
      <c r="E893" s="154">
        <v>49028668</v>
      </c>
      <c r="F893" s="154">
        <v>48862306.789999999</v>
      </c>
    </row>
    <row r="894" spans="3:6">
      <c r="C894" s="60" t="s">
        <v>1096</v>
      </c>
      <c r="D894" s="154">
        <v>5000000</v>
      </c>
      <c r="E894" s="154">
        <v>5000000</v>
      </c>
      <c r="F894" s="154">
        <v>0</v>
      </c>
    </row>
    <row r="895" spans="3:6">
      <c r="C895" s="60" t="s">
        <v>1097</v>
      </c>
      <c r="D895" s="154">
        <v>10000000</v>
      </c>
      <c r="E895" s="154">
        <v>3277024</v>
      </c>
      <c r="F895" s="154">
        <v>0</v>
      </c>
    </row>
    <row r="896" spans="3:6">
      <c r="C896" s="60" t="s">
        <v>1098</v>
      </c>
      <c r="D896" s="154">
        <v>74863554</v>
      </c>
      <c r="E896" s="154">
        <v>283398984.77999997</v>
      </c>
      <c r="F896" s="154">
        <v>282795202.81</v>
      </c>
    </row>
    <row r="897" spans="3:6">
      <c r="C897" s="60" t="s">
        <v>1099</v>
      </c>
      <c r="D897" s="154">
        <v>10000000</v>
      </c>
      <c r="E897" s="154">
        <v>4110323</v>
      </c>
      <c r="F897" s="154">
        <v>0</v>
      </c>
    </row>
    <row r="898" spans="3:6">
      <c r="C898" s="60" t="s">
        <v>1100</v>
      </c>
      <c r="D898" s="154">
        <v>0</v>
      </c>
      <c r="E898" s="154">
        <v>259129</v>
      </c>
      <c r="F898" s="154">
        <v>0</v>
      </c>
    </row>
    <row r="899" spans="3:6">
      <c r="C899" s="60" t="s">
        <v>1101</v>
      </c>
      <c r="D899" s="154">
        <v>9638950</v>
      </c>
      <c r="E899" s="154">
        <v>8084210.6500000004</v>
      </c>
      <c r="F899" s="154">
        <v>7389780.79</v>
      </c>
    </row>
    <row r="900" spans="3:6">
      <c r="C900" s="60" t="s">
        <v>1102</v>
      </c>
      <c r="D900" s="154">
        <v>0</v>
      </c>
      <c r="E900" s="154">
        <v>4079607.77</v>
      </c>
      <c r="F900" s="154">
        <v>2932984.93</v>
      </c>
    </row>
    <row r="901" spans="3:6">
      <c r="C901" s="60" t="s">
        <v>1103</v>
      </c>
      <c r="D901" s="154">
        <v>132021221</v>
      </c>
      <c r="E901" s="154">
        <v>170304154.75</v>
      </c>
      <c r="F901" s="154">
        <v>170288664.69999999</v>
      </c>
    </row>
    <row r="902" spans="3:6">
      <c r="C902" s="60" t="s">
        <v>1104</v>
      </c>
      <c r="D902" s="154">
        <v>36637165</v>
      </c>
      <c r="E902" s="154">
        <v>111364273.5</v>
      </c>
      <c r="F902" s="154">
        <v>34364272.32</v>
      </c>
    </row>
    <row r="903" spans="3:6">
      <c r="C903" s="60" t="s">
        <v>1105</v>
      </c>
      <c r="D903" s="154">
        <v>64931847</v>
      </c>
      <c r="E903" s="154">
        <v>254310947</v>
      </c>
      <c r="F903" s="154">
        <v>78535018.709999993</v>
      </c>
    </row>
    <row r="904" spans="3:6">
      <c r="C904" s="60" t="s">
        <v>1106</v>
      </c>
      <c r="D904" s="154">
        <v>39433378</v>
      </c>
      <c r="E904" s="154">
        <v>35425159</v>
      </c>
      <c r="F904" s="154">
        <v>12265036.33</v>
      </c>
    </row>
    <row r="905" spans="3:6">
      <c r="C905" s="60" t="s">
        <v>1107</v>
      </c>
      <c r="D905" s="154">
        <v>1573587</v>
      </c>
      <c r="E905" s="154">
        <v>1142918</v>
      </c>
      <c r="F905" s="154">
        <v>0</v>
      </c>
    </row>
    <row r="906" spans="3:6">
      <c r="C906" s="112" t="s">
        <v>324</v>
      </c>
      <c r="D906" s="154">
        <v>436323050</v>
      </c>
      <c r="E906" s="154">
        <v>464557311.73000002</v>
      </c>
      <c r="F906" s="154">
        <v>261200169.27000001</v>
      </c>
    </row>
    <row r="907" spans="3:6">
      <c r="C907" s="60" t="s">
        <v>1108</v>
      </c>
      <c r="D907" s="154">
        <v>0</v>
      </c>
      <c r="E907" s="154">
        <v>205000000</v>
      </c>
      <c r="F907" s="154">
        <v>124544356.70000002</v>
      </c>
    </row>
    <row r="908" spans="3:6">
      <c r="C908" s="60" t="s">
        <v>1073</v>
      </c>
      <c r="D908" s="154">
        <v>0</v>
      </c>
      <c r="E908" s="154">
        <v>728000</v>
      </c>
      <c r="F908" s="154">
        <v>0</v>
      </c>
    </row>
    <row r="909" spans="3:6">
      <c r="C909" s="60" t="s">
        <v>1109</v>
      </c>
      <c r="D909" s="154">
        <v>4035043</v>
      </c>
      <c r="E909" s="154">
        <v>12106043</v>
      </c>
      <c r="F909" s="154">
        <v>7304560.6499999994</v>
      </c>
    </row>
    <row r="910" spans="3:6">
      <c r="C910" s="60" t="s">
        <v>1110</v>
      </c>
      <c r="D910" s="154">
        <v>318622007</v>
      </c>
      <c r="E910" s="154">
        <v>0</v>
      </c>
      <c r="F910" s="154">
        <v>0</v>
      </c>
    </row>
    <row r="911" spans="3:6">
      <c r="C911" s="60" t="s">
        <v>1111</v>
      </c>
      <c r="D911" s="154">
        <v>0</v>
      </c>
      <c r="E911" s="154">
        <v>51974796.100000001</v>
      </c>
      <c r="F911" s="154">
        <v>25441553.899999999</v>
      </c>
    </row>
    <row r="912" spans="3:6">
      <c r="C912" s="60" t="s">
        <v>1112</v>
      </c>
      <c r="D912" s="154">
        <v>17665999</v>
      </c>
      <c r="E912" s="154">
        <v>27665999</v>
      </c>
      <c r="F912" s="154">
        <v>27626034.949999999</v>
      </c>
    </row>
    <row r="913" spans="3:6">
      <c r="C913" s="60" t="s">
        <v>1113</v>
      </c>
      <c r="D913" s="154">
        <v>96000001</v>
      </c>
      <c r="E913" s="154">
        <v>122929875.94</v>
      </c>
      <c r="F913" s="154">
        <v>76283663.069999993</v>
      </c>
    </row>
    <row r="914" spans="3:6">
      <c r="C914" s="60" t="s">
        <v>1114</v>
      </c>
      <c r="D914" s="154">
        <v>0</v>
      </c>
      <c r="E914" s="154">
        <v>44152597.689999998</v>
      </c>
      <c r="F914" s="154">
        <v>0</v>
      </c>
    </row>
    <row r="915" spans="3:6">
      <c r="C915" s="112" t="s">
        <v>326</v>
      </c>
      <c r="D915" s="154">
        <v>0</v>
      </c>
      <c r="E915" s="154">
        <v>43353385</v>
      </c>
      <c r="F915" s="154">
        <v>40353381.32</v>
      </c>
    </row>
    <row r="916" spans="3:6">
      <c r="C916" s="60" t="s">
        <v>1086</v>
      </c>
      <c r="D916" s="154">
        <v>0</v>
      </c>
      <c r="E916" s="154">
        <v>3000000</v>
      </c>
      <c r="F916" s="154">
        <v>0</v>
      </c>
    </row>
    <row r="917" spans="3:6">
      <c r="C917" s="60" t="s">
        <v>1104</v>
      </c>
      <c r="D917" s="154">
        <v>0</v>
      </c>
      <c r="E917" s="154">
        <v>40353385</v>
      </c>
      <c r="F917" s="154">
        <v>40353381.32</v>
      </c>
    </row>
    <row r="918" spans="3:6">
      <c r="C918" s="68" t="s">
        <v>345</v>
      </c>
      <c r="D918" s="170">
        <v>438639614</v>
      </c>
      <c r="E918" s="170">
        <v>406214387.35000002</v>
      </c>
      <c r="F918" s="170">
        <v>310145717.28000003</v>
      </c>
    </row>
    <row r="919" spans="3:6">
      <c r="C919" s="112" t="s">
        <v>323</v>
      </c>
      <c r="D919" s="154">
        <v>426139614</v>
      </c>
      <c r="E919" s="154">
        <v>393714387.35000002</v>
      </c>
      <c r="F919" s="154">
        <v>301449748.10000002</v>
      </c>
    </row>
    <row r="920" spans="3:6">
      <c r="C920" s="60" t="s">
        <v>1115</v>
      </c>
      <c r="D920" s="154">
        <v>2025413</v>
      </c>
      <c r="E920" s="154">
        <v>110352</v>
      </c>
      <c r="F920" s="154">
        <v>0</v>
      </c>
    </row>
    <row r="921" spans="3:6">
      <c r="C921" s="60" t="s">
        <v>1116</v>
      </c>
      <c r="D921" s="154">
        <v>2686980</v>
      </c>
      <c r="E921" s="154">
        <v>1977316.05</v>
      </c>
      <c r="F921" s="154">
        <v>0</v>
      </c>
    </row>
    <row r="922" spans="3:6">
      <c r="C922" s="60" t="s">
        <v>1117</v>
      </c>
      <c r="D922" s="154">
        <v>0</v>
      </c>
      <c r="E922" s="154">
        <v>90000000</v>
      </c>
      <c r="F922" s="154">
        <v>51903283.549999997</v>
      </c>
    </row>
    <row r="923" spans="3:6">
      <c r="C923" s="60" t="s">
        <v>1118</v>
      </c>
      <c r="D923" s="154">
        <v>215335</v>
      </c>
      <c r="E923" s="154">
        <v>0</v>
      </c>
      <c r="F923" s="154">
        <v>0</v>
      </c>
    </row>
    <row r="924" spans="3:6">
      <c r="C924" s="60" t="s">
        <v>1119</v>
      </c>
      <c r="D924" s="154">
        <v>1250434</v>
      </c>
      <c r="E924" s="154">
        <v>39863</v>
      </c>
      <c r="F924" s="154">
        <v>0</v>
      </c>
    </row>
    <row r="925" spans="3:6">
      <c r="C925" s="60" t="s">
        <v>1120</v>
      </c>
      <c r="D925" s="154">
        <v>12500000</v>
      </c>
      <c r="E925" s="154">
        <v>12500000</v>
      </c>
      <c r="F925" s="154">
        <v>7264914.5899999999</v>
      </c>
    </row>
    <row r="926" spans="3:6">
      <c r="C926" s="60" t="s">
        <v>1121</v>
      </c>
      <c r="D926" s="154">
        <v>35366240</v>
      </c>
      <c r="E926" s="154">
        <v>7083663</v>
      </c>
      <c r="F926" s="154">
        <v>2312206.5099999998</v>
      </c>
    </row>
    <row r="927" spans="3:6">
      <c r="C927" s="60" t="s">
        <v>1122</v>
      </c>
      <c r="D927" s="154">
        <v>18949611</v>
      </c>
      <c r="E927" s="154">
        <v>8109496</v>
      </c>
      <c r="F927" s="154">
        <v>2412116.5499999998</v>
      </c>
    </row>
    <row r="928" spans="3:6">
      <c r="C928" s="60" t="s">
        <v>1123</v>
      </c>
      <c r="D928" s="154">
        <v>2177274</v>
      </c>
      <c r="E928" s="154">
        <v>107189</v>
      </c>
      <c r="F928" s="154">
        <v>0</v>
      </c>
    </row>
    <row r="929" spans="3:6">
      <c r="C929" s="60" t="s">
        <v>1124</v>
      </c>
      <c r="D929" s="154">
        <v>881280</v>
      </c>
      <c r="E929" s="154">
        <v>103641</v>
      </c>
      <c r="F929" s="154">
        <v>0</v>
      </c>
    </row>
    <row r="930" spans="3:6">
      <c r="C930" s="60" t="s">
        <v>1125</v>
      </c>
      <c r="D930" s="154">
        <v>64029667</v>
      </c>
      <c r="E930" s="154">
        <v>71566228</v>
      </c>
      <c r="F930" s="154">
        <v>71563823.069999993</v>
      </c>
    </row>
    <row r="931" spans="3:6">
      <c r="C931" s="60" t="s">
        <v>1126</v>
      </c>
      <c r="D931" s="154">
        <v>2177274</v>
      </c>
      <c r="E931" s="154">
        <v>107189</v>
      </c>
      <c r="F931" s="154">
        <v>0</v>
      </c>
    </row>
    <row r="932" spans="3:6">
      <c r="C932" s="60" t="s">
        <v>1127</v>
      </c>
      <c r="D932" s="154">
        <v>2177274</v>
      </c>
      <c r="E932" s="154">
        <v>1531270</v>
      </c>
      <c r="F932" s="154">
        <v>0</v>
      </c>
    </row>
    <row r="933" spans="3:6">
      <c r="C933" s="60" t="s">
        <v>1128</v>
      </c>
      <c r="D933" s="154">
        <v>1283065</v>
      </c>
      <c r="E933" s="154">
        <v>153298</v>
      </c>
      <c r="F933" s="154">
        <v>42638.400000000001</v>
      </c>
    </row>
    <row r="934" spans="3:6">
      <c r="C934" s="60" t="s">
        <v>1129</v>
      </c>
      <c r="D934" s="154">
        <v>1283065</v>
      </c>
      <c r="E934" s="154">
        <v>106298</v>
      </c>
      <c r="F934" s="154">
        <v>42638.400000000001</v>
      </c>
    </row>
    <row r="935" spans="3:6">
      <c r="C935" s="60" t="s">
        <v>1130</v>
      </c>
      <c r="D935" s="154">
        <v>855982</v>
      </c>
      <c r="E935" s="154">
        <v>292146</v>
      </c>
      <c r="F935" s="154">
        <v>229716.84</v>
      </c>
    </row>
    <row r="936" spans="3:6">
      <c r="C936" s="60" t="s">
        <v>1131</v>
      </c>
      <c r="D936" s="154">
        <v>5000000</v>
      </c>
      <c r="E936" s="154">
        <v>2500000</v>
      </c>
      <c r="F936" s="154">
        <v>0</v>
      </c>
    </row>
    <row r="937" spans="3:6">
      <c r="C937" s="60" t="s">
        <v>1132</v>
      </c>
      <c r="D937" s="154">
        <v>11615952</v>
      </c>
      <c r="E937" s="154">
        <v>11615952</v>
      </c>
      <c r="F937" s="154">
        <v>7351095.9100000001</v>
      </c>
    </row>
    <row r="938" spans="3:6">
      <c r="C938" s="60" t="s">
        <v>1133</v>
      </c>
      <c r="D938" s="154">
        <v>30979808</v>
      </c>
      <c r="E938" s="154">
        <v>26906665</v>
      </c>
      <c r="F938" s="154">
        <v>26906665</v>
      </c>
    </row>
    <row r="939" spans="3:6">
      <c r="C939" s="60" t="s">
        <v>1134</v>
      </c>
      <c r="D939" s="154">
        <v>1466974</v>
      </c>
      <c r="E939" s="154">
        <v>0</v>
      </c>
      <c r="F939" s="154">
        <v>0</v>
      </c>
    </row>
    <row r="940" spans="3:6">
      <c r="C940" s="60" t="s">
        <v>1887</v>
      </c>
      <c r="D940" s="154">
        <v>0</v>
      </c>
      <c r="E940" s="154">
        <v>4762189</v>
      </c>
      <c r="F940" s="154">
        <v>0</v>
      </c>
    </row>
    <row r="941" spans="3:6">
      <c r="C941" s="60" t="s">
        <v>1135</v>
      </c>
      <c r="D941" s="154">
        <v>38020348</v>
      </c>
      <c r="E941" s="154">
        <v>38020348</v>
      </c>
      <c r="F941" s="154">
        <v>35819568.670000002</v>
      </c>
    </row>
    <row r="942" spans="3:6">
      <c r="C942" s="60" t="s">
        <v>1136</v>
      </c>
      <c r="D942" s="154">
        <v>10000000</v>
      </c>
      <c r="E942" s="154">
        <v>10000000</v>
      </c>
      <c r="F942" s="154">
        <v>10000000</v>
      </c>
    </row>
    <row r="943" spans="3:6">
      <c r="C943" s="60" t="s">
        <v>1137</v>
      </c>
      <c r="D943" s="154">
        <v>22611444</v>
      </c>
      <c r="E943" s="154">
        <v>21362498</v>
      </c>
      <c r="F943" s="154">
        <v>20463874.920000002</v>
      </c>
    </row>
    <row r="944" spans="3:6">
      <c r="C944" s="60" t="s">
        <v>1138</v>
      </c>
      <c r="D944" s="154">
        <v>22817684</v>
      </c>
      <c r="E944" s="154">
        <v>0</v>
      </c>
      <c r="F944" s="154">
        <v>0</v>
      </c>
    </row>
    <row r="945" spans="3:6">
      <c r="C945" s="60" t="s">
        <v>1139</v>
      </c>
      <c r="D945" s="154">
        <v>7348649</v>
      </c>
      <c r="E945" s="154">
        <v>103770.08</v>
      </c>
      <c r="F945" s="154">
        <v>0</v>
      </c>
    </row>
    <row r="946" spans="3:6">
      <c r="C946" s="60" t="s">
        <v>1140</v>
      </c>
      <c r="D946" s="154">
        <v>5098639</v>
      </c>
      <c r="E946" s="154">
        <v>102549.22</v>
      </c>
      <c r="F946" s="154">
        <v>0</v>
      </c>
    </row>
    <row r="947" spans="3:6">
      <c r="C947" s="60" t="s">
        <v>1141</v>
      </c>
      <c r="D947" s="154">
        <v>10939016</v>
      </c>
      <c r="E947" s="154">
        <v>3985332</v>
      </c>
      <c r="F947" s="154">
        <v>0</v>
      </c>
    </row>
    <row r="948" spans="3:6">
      <c r="C948" s="60" t="s">
        <v>1142</v>
      </c>
      <c r="D948" s="154">
        <v>5000000</v>
      </c>
      <c r="E948" s="154">
        <v>500000</v>
      </c>
      <c r="F948" s="154">
        <v>0</v>
      </c>
    </row>
    <row r="949" spans="3:6">
      <c r="C949" s="60" t="s">
        <v>1143</v>
      </c>
      <c r="D949" s="154">
        <v>27965372</v>
      </c>
      <c r="E949" s="154">
        <v>15000000</v>
      </c>
      <c r="F949" s="154">
        <v>5135100.09</v>
      </c>
    </row>
    <row r="950" spans="3:6">
      <c r="C950" s="60" t="s">
        <v>1144</v>
      </c>
      <c r="D950" s="154">
        <v>73629686</v>
      </c>
      <c r="E950" s="154">
        <v>60641894</v>
      </c>
      <c r="F950" s="154">
        <v>60002105.600000001</v>
      </c>
    </row>
    <row r="951" spans="3:6">
      <c r="C951" s="60" t="s">
        <v>1145</v>
      </c>
      <c r="D951" s="154">
        <v>5787148</v>
      </c>
      <c r="E951" s="154">
        <v>4425241</v>
      </c>
      <c r="F951" s="154">
        <v>0</v>
      </c>
    </row>
    <row r="952" spans="3:6">
      <c r="C952" s="112" t="s">
        <v>324</v>
      </c>
      <c r="D952" s="154">
        <v>12500000</v>
      </c>
      <c r="E952" s="154">
        <v>12500000</v>
      </c>
      <c r="F952" s="154">
        <v>8695969.1799999997</v>
      </c>
    </row>
    <row r="953" spans="3:6">
      <c r="C953" s="60" t="s">
        <v>1120</v>
      </c>
      <c r="D953" s="154">
        <v>12500000</v>
      </c>
      <c r="E953" s="154">
        <v>12500000</v>
      </c>
      <c r="F953" s="154">
        <v>8695969.1799999997</v>
      </c>
    </row>
    <row r="954" spans="3:6">
      <c r="C954" s="68" t="s">
        <v>346</v>
      </c>
      <c r="D954" s="170">
        <v>859715674</v>
      </c>
      <c r="E954" s="170">
        <v>818342073.77999997</v>
      </c>
      <c r="F954" s="170">
        <v>450071130.79000002</v>
      </c>
    </row>
    <row r="955" spans="3:6">
      <c r="C955" s="112" t="s">
        <v>323</v>
      </c>
      <c r="D955" s="154">
        <v>643854280</v>
      </c>
      <c r="E955" s="154">
        <v>496190692.17000002</v>
      </c>
      <c r="F955" s="154">
        <v>328406696.93000001</v>
      </c>
    </row>
    <row r="956" spans="3:6">
      <c r="C956" s="60" t="s">
        <v>1146</v>
      </c>
      <c r="D956" s="154">
        <v>63882720</v>
      </c>
      <c r="E956" s="154">
        <v>43860257</v>
      </c>
      <c r="F956" s="154">
        <v>43797477.969999999</v>
      </c>
    </row>
    <row r="957" spans="3:6">
      <c r="C957" s="60" t="s">
        <v>1147</v>
      </c>
      <c r="D957" s="154">
        <v>95576106</v>
      </c>
      <c r="E957" s="154">
        <v>87620217</v>
      </c>
      <c r="F957" s="154">
        <v>517255.2</v>
      </c>
    </row>
    <row r="958" spans="3:6">
      <c r="C958" s="60" t="s">
        <v>1148</v>
      </c>
      <c r="D958" s="154">
        <v>29391796</v>
      </c>
      <c r="E958" s="154">
        <v>29391796</v>
      </c>
      <c r="F958" s="154">
        <v>19000068.960000001</v>
      </c>
    </row>
    <row r="959" spans="3:6">
      <c r="C959" s="60" t="s">
        <v>1149</v>
      </c>
      <c r="D959" s="154">
        <v>12155794</v>
      </c>
      <c r="E959" s="154">
        <v>11395504</v>
      </c>
      <c r="F959" s="154">
        <v>11395504</v>
      </c>
    </row>
    <row r="960" spans="3:6">
      <c r="C960" s="60" t="s">
        <v>1150</v>
      </c>
      <c r="D960" s="154">
        <v>127695291</v>
      </c>
      <c r="E960" s="154">
        <v>28031276</v>
      </c>
      <c r="F960" s="154">
        <v>23943955.850000001</v>
      </c>
    </row>
    <row r="961" spans="3:6">
      <c r="C961" s="60" t="s">
        <v>1151</v>
      </c>
      <c r="D961" s="154">
        <v>6115384</v>
      </c>
      <c r="E961" s="154">
        <v>5733114</v>
      </c>
      <c r="F961" s="154">
        <v>5733114</v>
      </c>
    </row>
    <row r="962" spans="3:6">
      <c r="C962" s="60" t="s">
        <v>1152</v>
      </c>
      <c r="D962" s="154">
        <v>55886222</v>
      </c>
      <c r="E962" s="154">
        <v>43430078</v>
      </c>
      <c r="F962" s="154">
        <v>43424784.450000003</v>
      </c>
    </row>
    <row r="963" spans="3:6">
      <c r="C963" s="60" t="s">
        <v>1153</v>
      </c>
      <c r="D963" s="154">
        <v>70399902</v>
      </c>
      <c r="E963" s="154">
        <v>34624321</v>
      </c>
      <c r="F963" s="154">
        <v>18108387</v>
      </c>
    </row>
    <row r="964" spans="3:6">
      <c r="C964" s="60" t="s">
        <v>1154</v>
      </c>
      <c r="D964" s="154">
        <v>4844222</v>
      </c>
      <c r="E964" s="154">
        <v>111093.14</v>
      </c>
      <c r="F964" s="154">
        <v>0</v>
      </c>
    </row>
    <row r="965" spans="3:6">
      <c r="C965" s="60" t="s">
        <v>1155</v>
      </c>
      <c r="D965" s="154">
        <v>11762183</v>
      </c>
      <c r="E965" s="154">
        <v>111162.04</v>
      </c>
      <c r="F965" s="154">
        <v>0</v>
      </c>
    </row>
    <row r="966" spans="3:6">
      <c r="C966" s="60" t="s">
        <v>1156</v>
      </c>
      <c r="D966" s="154">
        <v>6625122</v>
      </c>
      <c r="E966" s="154">
        <v>104633.77</v>
      </c>
      <c r="F966" s="154">
        <v>0</v>
      </c>
    </row>
    <row r="967" spans="3:6">
      <c r="C967" s="60" t="s">
        <v>1157</v>
      </c>
      <c r="D967" s="154">
        <v>2799546</v>
      </c>
      <c r="E967" s="154">
        <v>2368877</v>
      </c>
      <c r="F967" s="154">
        <v>0</v>
      </c>
    </row>
    <row r="968" spans="3:6">
      <c r="C968" s="60" t="s">
        <v>1158</v>
      </c>
      <c r="D968" s="154">
        <v>0</v>
      </c>
      <c r="E968" s="154">
        <v>4250103.42</v>
      </c>
      <c r="F968" s="154">
        <v>3811697.85</v>
      </c>
    </row>
    <row r="969" spans="3:6">
      <c r="C969" s="60" t="s">
        <v>1943</v>
      </c>
      <c r="D969" s="154">
        <v>0</v>
      </c>
      <c r="E969" s="154">
        <v>23283855</v>
      </c>
      <c r="F969" s="154">
        <v>23218056.07</v>
      </c>
    </row>
    <row r="970" spans="3:6">
      <c r="C970" s="60" t="s">
        <v>1159</v>
      </c>
      <c r="D970" s="154">
        <v>9446153</v>
      </c>
      <c r="E970" s="154">
        <v>8000000</v>
      </c>
      <c r="F970" s="154">
        <v>0</v>
      </c>
    </row>
    <row r="971" spans="3:6">
      <c r="C971" s="60" t="s">
        <v>1160</v>
      </c>
      <c r="D971" s="154">
        <v>36427627</v>
      </c>
      <c r="E971" s="154">
        <v>1352938</v>
      </c>
      <c r="F971" s="154">
        <v>0</v>
      </c>
    </row>
    <row r="972" spans="3:6">
      <c r="C972" s="60" t="s">
        <v>1161</v>
      </c>
      <c r="D972" s="154">
        <v>0</v>
      </c>
      <c r="E972" s="154">
        <v>44077253</v>
      </c>
      <c r="F972" s="154">
        <v>34860624.789999999</v>
      </c>
    </row>
    <row r="973" spans="3:6">
      <c r="C973" s="60" t="s">
        <v>1162</v>
      </c>
      <c r="D973" s="154">
        <v>10508708</v>
      </c>
      <c r="E973" s="154">
        <v>15002119</v>
      </c>
      <c r="F973" s="154">
        <v>2713666.62</v>
      </c>
    </row>
    <row r="974" spans="3:6">
      <c r="C974" s="60" t="s">
        <v>1163</v>
      </c>
      <c r="D974" s="154">
        <v>1500000</v>
      </c>
      <c r="E974" s="154">
        <v>15186237</v>
      </c>
      <c r="F974" s="154">
        <v>0</v>
      </c>
    </row>
    <row r="975" spans="3:6">
      <c r="C975" s="60" t="s">
        <v>1164</v>
      </c>
      <c r="D975" s="154">
        <v>2601681</v>
      </c>
      <c r="E975" s="154">
        <v>104208.6</v>
      </c>
      <c r="F975" s="154">
        <v>0</v>
      </c>
    </row>
    <row r="976" spans="3:6">
      <c r="C976" s="60" t="s">
        <v>1165</v>
      </c>
      <c r="D976" s="154">
        <v>5119151</v>
      </c>
      <c r="E976" s="154">
        <v>102980.69</v>
      </c>
      <c r="F976" s="154">
        <v>0</v>
      </c>
    </row>
    <row r="977" spans="3:6">
      <c r="C977" s="60" t="s">
        <v>1166</v>
      </c>
      <c r="D977" s="154">
        <v>5120551</v>
      </c>
      <c r="E977" s="154">
        <v>103009.51</v>
      </c>
      <c r="F977" s="154">
        <v>0</v>
      </c>
    </row>
    <row r="978" spans="3:6">
      <c r="C978" s="60" t="s">
        <v>1167</v>
      </c>
      <c r="D978" s="154">
        <v>10000000</v>
      </c>
      <c r="E978" s="154">
        <v>40000000</v>
      </c>
      <c r="F978" s="154">
        <v>39999153.5</v>
      </c>
    </row>
    <row r="979" spans="3:6">
      <c r="C979" s="60" t="s">
        <v>1168</v>
      </c>
      <c r="D979" s="154">
        <v>75996121</v>
      </c>
      <c r="E979" s="154">
        <v>57945659</v>
      </c>
      <c r="F979" s="154">
        <v>57882950.670000002</v>
      </c>
    </row>
    <row r="980" spans="3:6">
      <c r="C980" s="112" t="s">
        <v>324</v>
      </c>
      <c r="D980" s="154">
        <v>215861394</v>
      </c>
      <c r="E980" s="154">
        <v>319151381.61000001</v>
      </c>
      <c r="F980" s="154">
        <v>118774572.66</v>
      </c>
    </row>
    <row r="981" spans="3:6">
      <c r="C981" s="60" t="s">
        <v>1169</v>
      </c>
      <c r="D981" s="154">
        <v>92139087</v>
      </c>
      <c r="E981" s="154">
        <v>91788031.120000005</v>
      </c>
      <c r="F981" s="154">
        <v>27805105.989999998</v>
      </c>
    </row>
    <row r="982" spans="3:6">
      <c r="C982" s="60" t="s">
        <v>1170</v>
      </c>
      <c r="D982" s="154">
        <v>322307</v>
      </c>
      <c r="E982" s="154">
        <v>63009530.049999997</v>
      </c>
      <c r="F982" s="154">
        <v>25252304.960000001</v>
      </c>
    </row>
    <row r="983" spans="3:6">
      <c r="C983" s="60" t="s">
        <v>1171</v>
      </c>
      <c r="D983" s="154">
        <v>0</v>
      </c>
      <c r="E983" s="154">
        <v>9991715.5</v>
      </c>
      <c r="F983" s="154">
        <v>9991715.2200000007</v>
      </c>
    </row>
    <row r="984" spans="3:6">
      <c r="C984" s="60" t="s">
        <v>1172</v>
      </c>
      <c r="D984" s="154">
        <v>0</v>
      </c>
      <c r="E984" s="154">
        <v>9080280</v>
      </c>
      <c r="F984" s="154">
        <v>4820659.83</v>
      </c>
    </row>
    <row r="985" spans="3:6">
      <c r="C985" s="60" t="s">
        <v>1173</v>
      </c>
      <c r="D985" s="154">
        <v>0</v>
      </c>
      <c r="E985" s="154">
        <v>18631001</v>
      </c>
      <c r="F985" s="154">
        <v>12059575.24</v>
      </c>
    </row>
    <row r="986" spans="3:6">
      <c r="C986" s="60" t="s">
        <v>1174</v>
      </c>
      <c r="D986" s="154">
        <v>0</v>
      </c>
      <c r="E986" s="154">
        <v>4063432.73</v>
      </c>
      <c r="F986" s="154">
        <v>4063432.73</v>
      </c>
    </row>
    <row r="987" spans="3:6">
      <c r="C987" s="60" t="s">
        <v>1175</v>
      </c>
      <c r="D987" s="154">
        <v>30000000</v>
      </c>
      <c r="E987" s="154">
        <v>30000000</v>
      </c>
      <c r="F987" s="154">
        <v>0</v>
      </c>
    </row>
    <row r="988" spans="3:6">
      <c r="C988" s="60" t="s">
        <v>1176</v>
      </c>
      <c r="D988" s="154">
        <v>5400000</v>
      </c>
      <c r="E988" s="154">
        <v>10752499.49</v>
      </c>
      <c r="F988" s="154">
        <v>3762422.56</v>
      </c>
    </row>
    <row r="989" spans="3:6">
      <c r="C989" s="60" t="s">
        <v>1177</v>
      </c>
      <c r="D989" s="154">
        <v>0</v>
      </c>
      <c r="E989" s="154">
        <v>33766260</v>
      </c>
      <c r="F989" s="154">
        <v>21173782.100000001</v>
      </c>
    </row>
    <row r="990" spans="3:6">
      <c r="C990" s="60" t="s">
        <v>1178</v>
      </c>
      <c r="D990" s="154">
        <v>0</v>
      </c>
      <c r="E990" s="154">
        <v>16068631.720000001</v>
      </c>
      <c r="F990" s="154">
        <v>9845574.0299999993</v>
      </c>
    </row>
    <row r="991" spans="3:6">
      <c r="C991" s="60" t="s">
        <v>1179</v>
      </c>
      <c r="D991" s="154">
        <v>88000000</v>
      </c>
      <c r="E991" s="154">
        <v>32000000</v>
      </c>
      <c r="F991" s="154">
        <v>0</v>
      </c>
    </row>
    <row r="992" spans="3:6">
      <c r="C992" s="112" t="s">
        <v>326</v>
      </c>
      <c r="D992" s="154">
        <v>0</v>
      </c>
      <c r="E992" s="154">
        <v>3000000</v>
      </c>
      <c r="F992" s="154">
        <v>2889861.2</v>
      </c>
    </row>
    <row r="993" spans="3:6">
      <c r="C993" s="60" t="s">
        <v>1153</v>
      </c>
      <c r="D993" s="154">
        <v>0</v>
      </c>
      <c r="E993" s="154">
        <v>3000000</v>
      </c>
      <c r="F993" s="154">
        <v>2889861.2</v>
      </c>
    </row>
    <row r="994" spans="3:6">
      <c r="C994" s="68" t="s">
        <v>347</v>
      </c>
      <c r="D994" s="170">
        <v>1300879786</v>
      </c>
      <c r="E994" s="170">
        <v>2128144725.2900004</v>
      </c>
      <c r="F994" s="170">
        <v>1655232929.1799996</v>
      </c>
    </row>
    <row r="995" spans="3:6">
      <c r="C995" s="112" t="s">
        <v>323</v>
      </c>
      <c r="D995" s="154">
        <v>1300879786</v>
      </c>
      <c r="E995" s="154">
        <v>1948140659.1300006</v>
      </c>
      <c r="F995" s="154">
        <v>1589219060.6399996</v>
      </c>
    </row>
    <row r="996" spans="3:6">
      <c r="C996" s="60" t="s">
        <v>1180</v>
      </c>
      <c r="D996" s="154">
        <v>0</v>
      </c>
      <c r="E996" s="154">
        <v>3480501.62</v>
      </c>
      <c r="F996" s="154">
        <v>3480501.62</v>
      </c>
    </row>
    <row r="997" spans="3:6">
      <c r="C997" s="60" t="s">
        <v>1181</v>
      </c>
      <c r="D997" s="154">
        <v>20747766</v>
      </c>
      <c r="E997" s="154">
        <v>3686016.44</v>
      </c>
      <c r="F997" s="154">
        <v>3686015.48</v>
      </c>
    </row>
    <row r="998" spans="3:6">
      <c r="C998" s="60" t="s">
        <v>1182</v>
      </c>
      <c r="D998" s="154">
        <v>4807567</v>
      </c>
      <c r="E998" s="154">
        <v>2317189</v>
      </c>
      <c r="F998" s="154">
        <v>0</v>
      </c>
    </row>
    <row r="999" spans="3:6">
      <c r="C999" s="60" t="s">
        <v>1183</v>
      </c>
      <c r="D999" s="154">
        <v>0</v>
      </c>
      <c r="E999" s="154">
        <v>19738124.02</v>
      </c>
      <c r="F999" s="154">
        <v>0</v>
      </c>
    </row>
    <row r="1000" spans="3:6">
      <c r="C1000" s="60" t="s">
        <v>1184</v>
      </c>
      <c r="D1000" s="154">
        <v>311388206</v>
      </c>
      <c r="E1000" s="154">
        <v>826176592.87</v>
      </c>
      <c r="F1000" s="154">
        <v>739925005.74000001</v>
      </c>
    </row>
    <row r="1001" spans="3:6">
      <c r="C1001" s="60" t="s">
        <v>1185</v>
      </c>
      <c r="D1001" s="154">
        <v>20509966</v>
      </c>
      <c r="E1001" s="154">
        <v>100000</v>
      </c>
      <c r="F1001" s="154">
        <v>0</v>
      </c>
    </row>
    <row r="1002" spans="3:6">
      <c r="C1002" s="60" t="s">
        <v>1974</v>
      </c>
      <c r="D1002" s="154">
        <v>0</v>
      </c>
      <c r="E1002" s="154">
        <v>5807292</v>
      </c>
      <c r="F1002" s="154">
        <v>0</v>
      </c>
    </row>
    <row r="1003" spans="3:6">
      <c r="C1003" s="60" t="s">
        <v>1186</v>
      </c>
      <c r="D1003" s="154">
        <v>5254613</v>
      </c>
      <c r="E1003" s="154">
        <v>5254613</v>
      </c>
      <c r="F1003" s="154">
        <v>0</v>
      </c>
    </row>
    <row r="1004" spans="3:6">
      <c r="C1004" s="60" t="s">
        <v>1187</v>
      </c>
      <c r="D1004" s="154">
        <v>70000000</v>
      </c>
      <c r="E1004" s="154">
        <v>101897533</v>
      </c>
      <c r="F1004" s="154">
        <v>59903972.75</v>
      </c>
    </row>
    <row r="1005" spans="3:6">
      <c r="C1005" s="60" t="s">
        <v>1975</v>
      </c>
      <c r="D1005" s="154">
        <v>0</v>
      </c>
      <c r="E1005" s="154">
        <v>1866487.11</v>
      </c>
      <c r="F1005" s="154">
        <v>0</v>
      </c>
    </row>
    <row r="1006" spans="3:6">
      <c r="C1006" s="60" t="s">
        <v>1188</v>
      </c>
      <c r="D1006" s="154">
        <v>458797</v>
      </c>
      <c r="E1006" s="154">
        <v>4874671.24</v>
      </c>
      <c r="F1006" s="154">
        <v>4513108.2699999996</v>
      </c>
    </row>
    <row r="1007" spans="3:6">
      <c r="C1007" s="60" t="s">
        <v>1920</v>
      </c>
      <c r="D1007" s="154">
        <v>0</v>
      </c>
      <c r="E1007" s="154">
        <v>2274094</v>
      </c>
      <c r="F1007" s="154">
        <v>0</v>
      </c>
    </row>
    <row r="1008" spans="3:6">
      <c r="C1008" s="60" t="s">
        <v>1189</v>
      </c>
      <c r="D1008" s="154">
        <v>0</v>
      </c>
      <c r="E1008" s="154">
        <v>4285676.04</v>
      </c>
      <c r="F1008" s="154">
        <v>4284878.54</v>
      </c>
    </row>
    <row r="1009" spans="3:6">
      <c r="C1009" s="60" t="s">
        <v>1190</v>
      </c>
      <c r="D1009" s="154">
        <v>9173874</v>
      </c>
      <c r="E1009" s="154">
        <v>9000000</v>
      </c>
      <c r="F1009" s="154">
        <v>0</v>
      </c>
    </row>
    <row r="1010" spans="3:6">
      <c r="C1010" s="60" t="s">
        <v>1191</v>
      </c>
      <c r="D1010" s="154">
        <v>17397527</v>
      </c>
      <c r="E1010" s="154">
        <v>0</v>
      </c>
      <c r="F1010" s="154">
        <v>0</v>
      </c>
    </row>
    <row r="1011" spans="3:6">
      <c r="C1011" s="60" t="s">
        <v>1192</v>
      </c>
      <c r="D1011" s="154">
        <v>4734096</v>
      </c>
      <c r="E1011" s="154">
        <v>14023477.16</v>
      </c>
      <c r="F1011" s="154">
        <v>8264936.6799999997</v>
      </c>
    </row>
    <row r="1012" spans="3:6">
      <c r="C1012" s="60" t="s">
        <v>1193</v>
      </c>
      <c r="D1012" s="154">
        <v>80247</v>
      </c>
      <c r="E1012" s="154">
        <v>1588186.31</v>
      </c>
      <c r="F1012" s="154">
        <v>1421192.91</v>
      </c>
    </row>
    <row r="1013" spans="3:6">
      <c r="C1013" s="60" t="s">
        <v>1194</v>
      </c>
      <c r="D1013" s="154">
        <v>75086</v>
      </c>
      <c r="E1013" s="154">
        <v>1609061.06</v>
      </c>
      <c r="F1013" s="154">
        <v>1609061.06</v>
      </c>
    </row>
    <row r="1014" spans="3:6">
      <c r="C1014" s="60" t="s">
        <v>1195</v>
      </c>
      <c r="D1014" s="154">
        <v>80247</v>
      </c>
      <c r="E1014" s="154">
        <v>3290099.94</v>
      </c>
      <c r="F1014" s="154">
        <v>3000000</v>
      </c>
    </row>
    <row r="1015" spans="3:6">
      <c r="C1015" s="60" t="s">
        <v>1888</v>
      </c>
      <c r="D1015" s="154">
        <v>0</v>
      </c>
      <c r="E1015" s="154">
        <v>8952243</v>
      </c>
      <c r="F1015" s="154">
        <v>2342842.56</v>
      </c>
    </row>
    <row r="1016" spans="3:6">
      <c r="C1016" s="60" t="s">
        <v>1196</v>
      </c>
      <c r="D1016" s="154">
        <v>0</v>
      </c>
      <c r="E1016" s="154">
        <v>795385.61</v>
      </c>
      <c r="F1016" s="154">
        <v>795385.61</v>
      </c>
    </row>
    <row r="1017" spans="3:6">
      <c r="C1017" s="60" t="s">
        <v>1197</v>
      </c>
      <c r="D1017" s="154">
        <v>0</v>
      </c>
      <c r="E1017" s="154">
        <v>53230939</v>
      </c>
      <c r="F1017" s="154">
        <v>23447401</v>
      </c>
    </row>
    <row r="1018" spans="3:6">
      <c r="C1018" s="60" t="s">
        <v>1198</v>
      </c>
      <c r="D1018" s="154">
        <v>46476764</v>
      </c>
      <c r="E1018" s="154">
        <v>28725556</v>
      </c>
      <c r="F1018" s="154">
        <v>0</v>
      </c>
    </row>
    <row r="1019" spans="3:6">
      <c r="C1019" s="60" t="s">
        <v>1199</v>
      </c>
      <c r="D1019" s="154">
        <v>3000000</v>
      </c>
      <c r="E1019" s="154">
        <v>3000000</v>
      </c>
      <c r="F1019" s="154">
        <v>0</v>
      </c>
    </row>
    <row r="1020" spans="3:6">
      <c r="C1020" s="60" t="s">
        <v>1200</v>
      </c>
      <c r="D1020" s="154">
        <v>30068537</v>
      </c>
      <c r="E1020" s="154">
        <v>23558635</v>
      </c>
      <c r="F1020" s="154">
        <v>23307733.969999999</v>
      </c>
    </row>
    <row r="1021" spans="3:6">
      <c r="C1021" s="60" t="s">
        <v>1201</v>
      </c>
      <c r="D1021" s="154">
        <v>4237286</v>
      </c>
      <c r="E1021" s="154">
        <v>107738.27</v>
      </c>
      <c r="F1021" s="154">
        <v>0</v>
      </c>
    </row>
    <row r="1022" spans="3:6">
      <c r="C1022" s="60" t="s">
        <v>1202</v>
      </c>
      <c r="D1022" s="154">
        <v>597761</v>
      </c>
      <c r="E1022" s="154">
        <v>6115092</v>
      </c>
      <c r="F1022" s="154">
        <v>4890697.08</v>
      </c>
    </row>
    <row r="1023" spans="3:6">
      <c r="C1023" s="60" t="s">
        <v>1203</v>
      </c>
      <c r="D1023" s="154">
        <v>25000000</v>
      </c>
      <c r="E1023" s="154">
        <v>45842258</v>
      </c>
      <c r="F1023" s="154">
        <v>14714682.59</v>
      </c>
    </row>
    <row r="1024" spans="3:6">
      <c r="C1024" s="60" t="s">
        <v>1204</v>
      </c>
      <c r="D1024" s="154">
        <v>2587656</v>
      </c>
      <c r="E1024" s="154">
        <v>2156987</v>
      </c>
      <c r="F1024" s="154">
        <v>0</v>
      </c>
    </row>
    <row r="1025" spans="3:6">
      <c r="C1025" s="60" t="s">
        <v>1205</v>
      </c>
      <c r="D1025" s="154">
        <v>31477472</v>
      </c>
      <c r="E1025" s="154">
        <v>5000000</v>
      </c>
      <c r="F1025" s="154">
        <v>0</v>
      </c>
    </row>
    <row r="1026" spans="3:6">
      <c r="C1026" s="60" t="s">
        <v>1206</v>
      </c>
      <c r="D1026" s="154">
        <v>889724</v>
      </c>
      <c r="E1026" s="154">
        <v>243720</v>
      </c>
      <c r="F1026" s="154">
        <v>0</v>
      </c>
    </row>
    <row r="1027" spans="3:6">
      <c r="C1027" s="60" t="s">
        <v>1207</v>
      </c>
      <c r="D1027" s="154">
        <v>5051678</v>
      </c>
      <c r="E1027" s="154">
        <v>101562.68</v>
      </c>
      <c r="F1027" s="154">
        <v>0</v>
      </c>
    </row>
    <row r="1028" spans="3:6">
      <c r="C1028" s="60" t="s">
        <v>1208</v>
      </c>
      <c r="D1028" s="154">
        <v>29687478</v>
      </c>
      <c r="E1028" s="154">
        <v>88935743</v>
      </c>
      <c r="F1028" s="154">
        <v>88935409.489999995</v>
      </c>
    </row>
    <row r="1029" spans="3:6">
      <c r="C1029" s="60" t="s">
        <v>1209</v>
      </c>
      <c r="D1029" s="154">
        <v>9591650</v>
      </c>
      <c r="E1029" s="154">
        <v>3578258.39</v>
      </c>
      <c r="F1029" s="154">
        <v>0</v>
      </c>
    </row>
    <row r="1030" spans="3:6">
      <c r="C1030" s="60" t="s">
        <v>1210</v>
      </c>
      <c r="D1030" s="154">
        <v>35161253</v>
      </c>
      <c r="E1030" s="154">
        <v>29993976</v>
      </c>
      <c r="F1030" s="154">
        <v>29993000</v>
      </c>
    </row>
    <row r="1031" spans="3:6">
      <c r="C1031" s="60" t="s">
        <v>1211</v>
      </c>
      <c r="D1031" s="154">
        <v>9591650</v>
      </c>
      <c r="E1031" s="154">
        <v>107347.39</v>
      </c>
      <c r="F1031" s="154">
        <v>0</v>
      </c>
    </row>
    <row r="1032" spans="3:6">
      <c r="C1032" s="60" t="s">
        <v>1212</v>
      </c>
      <c r="D1032" s="154">
        <v>3618597</v>
      </c>
      <c r="E1032" s="154">
        <v>102098.26</v>
      </c>
      <c r="F1032" s="154">
        <v>0</v>
      </c>
    </row>
    <row r="1033" spans="3:6">
      <c r="C1033" s="60" t="s">
        <v>1213</v>
      </c>
      <c r="D1033" s="154">
        <v>117367382</v>
      </c>
      <c r="E1033" s="154">
        <v>99976290</v>
      </c>
      <c r="F1033" s="154">
        <v>99903538.120000005</v>
      </c>
    </row>
    <row r="1034" spans="3:6">
      <c r="C1034" s="60" t="s">
        <v>1214</v>
      </c>
      <c r="D1034" s="154">
        <v>5803815</v>
      </c>
      <c r="E1034" s="154">
        <v>112835.48</v>
      </c>
      <c r="F1034" s="154">
        <v>0</v>
      </c>
    </row>
    <row r="1035" spans="3:6">
      <c r="C1035" s="60" t="s">
        <v>1215</v>
      </c>
      <c r="D1035" s="154">
        <v>53904088</v>
      </c>
      <c r="E1035" s="154">
        <v>35291633</v>
      </c>
      <c r="F1035" s="154">
        <v>35088270.82</v>
      </c>
    </row>
    <row r="1036" spans="3:6">
      <c r="C1036" s="60" t="s">
        <v>1216</v>
      </c>
      <c r="D1036" s="154">
        <v>1181902</v>
      </c>
      <c r="E1036" s="154">
        <v>112685</v>
      </c>
      <c r="F1036" s="154">
        <v>0</v>
      </c>
    </row>
    <row r="1037" spans="3:6">
      <c r="C1037" s="60" t="s">
        <v>1217</v>
      </c>
      <c r="D1037" s="154">
        <v>36000000</v>
      </c>
      <c r="E1037" s="154">
        <v>11140000</v>
      </c>
      <c r="F1037" s="154">
        <v>3202161.85</v>
      </c>
    </row>
    <row r="1038" spans="3:6">
      <c r="C1038" s="60" t="s">
        <v>1218</v>
      </c>
      <c r="D1038" s="154">
        <v>1181902</v>
      </c>
      <c r="E1038" s="154">
        <v>4383685</v>
      </c>
      <c r="F1038" s="154">
        <v>0</v>
      </c>
    </row>
    <row r="1039" spans="3:6">
      <c r="C1039" s="60" t="s">
        <v>1219</v>
      </c>
      <c r="D1039" s="154">
        <v>1181902</v>
      </c>
      <c r="E1039" s="154">
        <v>112685</v>
      </c>
      <c r="F1039" s="154">
        <v>0</v>
      </c>
    </row>
    <row r="1040" spans="3:6">
      <c r="C1040" s="60" t="s">
        <v>1220</v>
      </c>
      <c r="D1040" s="154">
        <v>2792959</v>
      </c>
      <c r="E1040" s="154">
        <v>103053.99</v>
      </c>
      <c r="F1040" s="154">
        <v>0</v>
      </c>
    </row>
    <row r="1041" spans="3:6">
      <c r="C1041" s="60" t="s">
        <v>1221</v>
      </c>
      <c r="D1041" s="154">
        <v>33121737</v>
      </c>
      <c r="E1041" s="154">
        <v>27557806</v>
      </c>
      <c r="F1041" s="154">
        <v>27389567.809999999</v>
      </c>
    </row>
    <row r="1042" spans="3:6">
      <c r="C1042" s="60" t="s">
        <v>1222</v>
      </c>
      <c r="D1042" s="154">
        <v>2579928</v>
      </c>
      <c r="E1042" s="154">
        <v>103165.3</v>
      </c>
      <c r="F1042" s="154">
        <v>0</v>
      </c>
    </row>
    <row r="1043" spans="3:6">
      <c r="C1043" s="60" t="s">
        <v>1223</v>
      </c>
      <c r="D1043" s="154">
        <v>223499064</v>
      </c>
      <c r="E1043" s="154">
        <v>290417355</v>
      </c>
      <c r="F1043" s="154">
        <v>266537565.45999998</v>
      </c>
    </row>
    <row r="1044" spans="3:6">
      <c r="C1044" s="60" t="s">
        <v>1224</v>
      </c>
      <c r="D1044" s="154">
        <v>1720224</v>
      </c>
      <c r="E1044" s="154">
        <v>103164</v>
      </c>
      <c r="F1044" s="154">
        <v>0</v>
      </c>
    </row>
    <row r="1045" spans="3:6">
      <c r="C1045" s="60" t="s">
        <v>1225</v>
      </c>
      <c r="D1045" s="154">
        <v>805138</v>
      </c>
      <c r="E1045" s="154">
        <v>117961</v>
      </c>
      <c r="F1045" s="154">
        <v>0</v>
      </c>
    </row>
    <row r="1046" spans="3:6">
      <c r="C1046" s="60" t="s">
        <v>1226</v>
      </c>
      <c r="D1046" s="154">
        <v>2792959</v>
      </c>
      <c r="E1046" s="154">
        <v>103053.99</v>
      </c>
      <c r="F1046" s="154">
        <v>0</v>
      </c>
    </row>
    <row r="1047" spans="3:6">
      <c r="C1047" s="60" t="s">
        <v>1227</v>
      </c>
      <c r="D1047" s="154">
        <v>923196</v>
      </c>
      <c r="E1047" s="154">
        <v>100343</v>
      </c>
      <c r="F1047" s="154">
        <v>0</v>
      </c>
    </row>
    <row r="1048" spans="3:6">
      <c r="C1048" s="60" t="s">
        <v>1228</v>
      </c>
      <c r="D1048" s="154">
        <v>2579928</v>
      </c>
      <c r="E1048" s="154">
        <v>103165.3</v>
      </c>
      <c r="F1048" s="154">
        <v>0</v>
      </c>
    </row>
    <row r="1049" spans="3:6">
      <c r="C1049" s="60" t="s">
        <v>1229</v>
      </c>
      <c r="D1049" s="154">
        <v>597164</v>
      </c>
      <c r="E1049" s="154">
        <v>166495</v>
      </c>
      <c r="F1049" s="154">
        <v>0</v>
      </c>
    </row>
    <row r="1050" spans="3:6">
      <c r="C1050" s="60" t="s">
        <v>1230</v>
      </c>
      <c r="D1050" s="154">
        <v>53693227</v>
      </c>
      <c r="E1050" s="154">
        <v>53934443</v>
      </c>
      <c r="F1050" s="154">
        <v>53934101.799999997</v>
      </c>
    </row>
    <row r="1051" spans="3:6">
      <c r="C1051" s="60" t="s">
        <v>1231</v>
      </c>
      <c r="D1051" s="154">
        <v>923196</v>
      </c>
      <c r="E1051" s="154">
        <v>277192</v>
      </c>
      <c r="F1051" s="154">
        <v>0</v>
      </c>
    </row>
    <row r="1052" spans="3:6">
      <c r="C1052" s="60" t="s">
        <v>1232</v>
      </c>
      <c r="D1052" s="154">
        <v>597164</v>
      </c>
      <c r="E1052" s="154">
        <v>166495</v>
      </c>
      <c r="F1052" s="154">
        <v>0</v>
      </c>
    </row>
    <row r="1053" spans="3:6">
      <c r="C1053" s="60" t="s">
        <v>1233</v>
      </c>
      <c r="D1053" s="154">
        <v>9591650</v>
      </c>
      <c r="E1053" s="154">
        <v>107347.39</v>
      </c>
      <c r="F1053" s="154">
        <v>0</v>
      </c>
    </row>
    <row r="1054" spans="3:6">
      <c r="C1054" s="60" t="s">
        <v>1234</v>
      </c>
      <c r="D1054" s="154">
        <v>1738075</v>
      </c>
      <c r="E1054" s="154">
        <v>106592</v>
      </c>
      <c r="F1054" s="154">
        <v>0</v>
      </c>
    </row>
    <row r="1055" spans="3:6">
      <c r="C1055" s="60" t="s">
        <v>1235</v>
      </c>
      <c r="D1055" s="154">
        <v>13954365</v>
      </c>
      <c r="E1055" s="154">
        <v>0</v>
      </c>
      <c r="F1055" s="154">
        <v>0</v>
      </c>
    </row>
    <row r="1056" spans="3:6">
      <c r="C1056" s="60" t="s">
        <v>1236</v>
      </c>
      <c r="D1056" s="154">
        <v>2280776</v>
      </c>
      <c r="E1056" s="154">
        <v>115664.73</v>
      </c>
      <c r="F1056" s="154">
        <v>0</v>
      </c>
    </row>
    <row r="1057" spans="3:6">
      <c r="C1057" s="60" t="s">
        <v>1237</v>
      </c>
      <c r="D1057" s="154">
        <v>4224262</v>
      </c>
      <c r="E1057" s="154">
        <v>107347.64</v>
      </c>
      <c r="F1057" s="154">
        <v>0</v>
      </c>
    </row>
    <row r="1058" spans="3:6">
      <c r="C1058" s="60" t="s">
        <v>1238</v>
      </c>
      <c r="D1058" s="154">
        <v>1761878</v>
      </c>
      <c r="E1058" s="154">
        <v>108258</v>
      </c>
      <c r="F1058" s="154">
        <v>0</v>
      </c>
    </row>
    <row r="1059" spans="3:6">
      <c r="C1059" s="60" t="s">
        <v>1239</v>
      </c>
      <c r="D1059" s="154">
        <v>4272721</v>
      </c>
      <c r="E1059" s="154">
        <v>108802.35</v>
      </c>
      <c r="F1059" s="154">
        <v>0</v>
      </c>
    </row>
    <row r="1060" spans="3:6">
      <c r="C1060" s="60" t="s">
        <v>1240</v>
      </c>
      <c r="D1060" s="154">
        <v>2555844</v>
      </c>
      <c r="E1060" s="154">
        <v>102009.07</v>
      </c>
      <c r="F1060" s="154">
        <v>0</v>
      </c>
    </row>
    <row r="1061" spans="3:6">
      <c r="C1061" s="60" t="s">
        <v>1241</v>
      </c>
      <c r="D1061" s="154">
        <v>2555842</v>
      </c>
      <c r="E1061" s="154">
        <v>102008.41</v>
      </c>
      <c r="F1061" s="154">
        <v>0</v>
      </c>
    </row>
    <row r="1062" spans="3:6">
      <c r="C1062" s="60" t="s">
        <v>1242</v>
      </c>
      <c r="D1062" s="154">
        <v>2611503</v>
      </c>
      <c r="E1062" s="154">
        <v>104680.18</v>
      </c>
      <c r="F1062" s="154">
        <v>0</v>
      </c>
    </row>
    <row r="1063" spans="3:6">
      <c r="C1063" s="60" t="s">
        <v>1243</v>
      </c>
      <c r="D1063" s="154">
        <v>2611503</v>
      </c>
      <c r="E1063" s="154">
        <v>104680.18</v>
      </c>
      <c r="F1063" s="154">
        <v>0</v>
      </c>
    </row>
    <row r="1064" spans="3:6">
      <c r="C1064" s="60" t="s">
        <v>1244</v>
      </c>
      <c r="D1064" s="154">
        <v>0</v>
      </c>
      <c r="E1064" s="154">
        <v>2966981.27</v>
      </c>
      <c r="F1064" s="154">
        <v>2966535.99</v>
      </c>
    </row>
    <row r="1065" spans="3:6">
      <c r="C1065" s="60" t="s">
        <v>1245</v>
      </c>
      <c r="D1065" s="154">
        <v>4100000</v>
      </c>
      <c r="E1065" s="154">
        <v>103619.72</v>
      </c>
      <c r="F1065" s="154">
        <v>0</v>
      </c>
    </row>
    <row r="1066" spans="3:6">
      <c r="C1066" s="60" t="s">
        <v>1246</v>
      </c>
      <c r="D1066" s="154">
        <v>575149</v>
      </c>
      <c r="E1066" s="154">
        <v>7700000</v>
      </c>
      <c r="F1066" s="154">
        <v>5556742.0499999998</v>
      </c>
    </row>
    <row r="1067" spans="3:6">
      <c r="C1067" s="60" t="s">
        <v>1247</v>
      </c>
      <c r="D1067" s="154">
        <v>2555845</v>
      </c>
      <c r="E1067" s="154">
        <v>102007.72</v>
      </c>
      <c r="F1067" s="154">
        <v>0</v>
      </c>
    </row>
    <row r="1068" spans="3:6">
      <c r="C1068" s="60" t="s">
        <v>1248</v>
      </c>
      <c r="D1068" s="154">
        <v>498000</v>
      </c>
      <c r="E1068" s="154">
        <v>0</v>
      </c>
      <c r="F1068" s="154">
        <v>0</v>
      </c>
    </row>
    <row r="1069" spans="3:6">
      <c r="C1069" s="60" t="s">
        <v>1956</v>
      </c>
      <c r="D1069" s="154">
        <v>0</v>
      </c>
      <c r="E1069" s="154">
        <v>100000000</v>
      </c>
      <c r="F1069" s="154">
        <v>76124751.390000001</v>
      </c>
    </row>
    <row r="1070" spans="3:6">
      <c r="C1070" s="112" t="s">
        <v>324</v>
      </c>
      <c r="D1070" s="154">
        <v>0</v>
      </c>
      <c r="E1070" s="154">
        <v>180004066.16000003</v>
      </c>
      <c r="F1070" s="154">
        <v>66013868.539999999</v>
      </c>
    </row>
    <row r="1071" spans="3:6">
      <c r="C1071" s="60" t="s">
        <v>1249</v>
      </c>
      <c r="D1071" s="154">
        <v>0</v>
      </c>
      <c r="E1071" s="154">
        <v>26327312.619999997</v>
      </c>
      <c r="F1071" s="154">
        <v>0</v>
      </c>
    </row>
    <row r="1072" spans="3:6">
      <c r="C1072" s="60" t="s">
        <v>1250</v>
      </c>
      <c r="D1072" s="154">
        <v>0</v>
      </c>
      <c r="E1072" s="154">
        <v>60282602.100000001</v>
      </c>
      <c r="F1072" s="154">
        <v>34133030.829999998</v>
      </c>
    </row>
    <row r="1073" spans="3:6">
      <c r="C1073" s="60" t="s">
        <v>1251</v>
      </c>
      <c r="D1073" s="154">
        <v>0</v>
      </c>
      <c r="E1073" s="154">
        <v>69441721.560000002</v>
      </c>
      <c r="F1073" s="154">
        <v>31880837.710000001</v>
      </c>
    </row>
    <row r="1074" spans="3:6">
      <c r="C1074" s="60" t="s">
        <v>1252</v>
      </c>
      <c r="D1074" s="154">
        <v>0</v>
      </c>
      <c r="E1074" s="154">
        <v>7582633.96</v>
      </c>
      <c r="F1074" s="154">
        <v>0</v>
      </c>
    </row>
    <row r="1075" spans="3:6">
      <c r="C1075" s="60" t="s">
        <v>1253</v>
      </c>
      <c r="D1075" s="154">
        <v>0</v>
      </c>
      <c r="E1075" s="154">
        <v>16369795.920000002</v>
      </c>
      <c r="F1075" s="154">
        <v>0</v>
      </c>
    </row>
    <row r="1076" spans="3:6">
      <c r="C1076" s="68" t="s">
        <v>348</v>
      </c>
      <c r="D1076" s="170">
        <v>835122585</v>
      </c>
      <c r="E1076" s="170">
        <v>610064727.58999991</v>
      </c>
      <c r="F1076" s="170">
        <v>461423001.8900001</v>
      </c>
    </row>
    <row r="1077" spans="3:6">
      <c r="C1077" s="112" t="s">
        <v>323</v>
      </c>
      <c r="D1077" s="154">
        <v>835122585</v>
      </c>
      <c r="E1077" s="154">
        <v>610064727.58999991</v>
      </c>
      <c r="F1077" s="154">
        <v>461423001.8900001</v>
      </c>
    </row>
    <row r="1078" spans="3:6">
      <c r="C1078" s="60" t="s">
        <v>1254</v>
      </c>
      <c r="D1078" s="154">
        <v>2030470</v>
      </c>
      <c r="E1078" s="154">
        <v>2884466</v>
      </c>
      <c r="F1078" s="154">
        <v>2443851.9700000002</v>
      </c>
    </row>
    <row r="1079" spans="3:6">
      <c r="C1079" s="60" t="s">
        <v>1255</v>
      </c>
      <c r="D1079" s="154">
        <v>4617578</v>
      </c>
      <c r="E1079" s="154">
        <v>2471574</v>
      </c>
      <c r="F1079" s="154">
        <v>0</v>
      </c>
    </row>
    <row r="1080" spans="3:6">
      <c r="C1080" s="60" t="s">
        <v>1256</v>
      </c>
      <c r="D1080" s="154">
        <v>0</v>
      </c>
      <c r="E1080" s="154">
        <v>7735175.2599999998</v>
      </c>
      <c r="F1080" s="154">
        <v>1380862.95</v>
      </c>
    </row>
    <row r="1081" spans="3:6">
      <c r="C1081" s="60" t="s">
        <v>1257</v>
      </c>
      <c r="D1081" s="154">
        <v>2030470</v>
      </c>
      <c r="E1081" s="154">
        <v>110757</v>
      </c>
      <c r="F1081" s="154">
        <v>0</v>
      </c>
    </row>
    <row r="1082" spans="3:6">
      <c r="C1082" s="60" t="s">
        <v>1258</v>
      </c>
      <c r="D1082" s="154">
        <v>0</v>
      </c>
      <c r="E1082" s="154">
        <v>2116312.92</v>
      </c>
      <c r="F1082" s="154">
        <v>1984221.93</v>
      </c>
    </row>
    <row r="1083" spans="3:6">
      <c r="C1083" s="60" t="s">
        <v>1259</v>
      </c>
      <c r="D1083" s="154">
        <v>6731310</v>
      </c>
      <c r="E1083" s="154">
        <v>3000000</v>
      </c>
      <c r="F1083" s="154">
        <v>0</v>
      </c>
    </row>
    <row r="1084" spans="3:6">
      <c r="C1084" s="60" t="s">
        <v>1260</v>
      </c>
      <c r="D1084" s="154">
        <v>0</v>
      </c>
      <c r="E1084" s="154">
        <v>6516055.4900000002</v>
      </c>
      <c r="F1084" s="154">
        <v>6159425.8899999997</v>
      </c>
    </row>
    <row r="1085" spans="3:6">
      <c r="C1085" s="60" t="s">
        <v>1261</v>
      </c>
      <c r="D1085" s="154">
        <v>1253439</v>
      </c>
      <c r="E1085" s="154">
        <v>822770</v>
      </c>
      <c r="F1085" s="154">
        <v>0</v>
      </c>
    </row>
    <row r="1086" spans="3:6">
      <c r="C1086" s="60" t="s">
        <v>1262</v>
      </c>
      <c r="D1086" s="154">
        <v>0</v>
      </c>
      <c r="E1086" s="154">
        <v>6029170.0700000003</v>
      </c>
      <c r="F1086" s="154">
        <v>2066856.61</v>
      </c>
    </row>
    <row r="1087" spans="3:6">
      <c r="C1087" s="60" t="s">
        <v>1263</v>
      </c>
      <c r="D1087" s="154">
        <v>1073222</v>
      </c>
      <c r="E1087" s="154">
        <v>3714373</v>
      </c>
      <c r="F1087" s="154">
        <v>3714372.2</v>
      </c>
    </row>
    <row r="1088" spans="3:6">
      <c r="C1088" s="60" t="s">
        <v>1264</v>
      </c>
      <c r="D1088" s="154">
        <v>2790925</v>
      </c>
      <c r="E1088" s="154">
        <v>113291.73</v>
      </c>
      <c r="F1088" s="154">
        <v>0</v>
      </c>
    </row>
    <row r="1089" spans="3:6">
      <c r="C1089" s="60" t="s">
        <v>1265</v>
      </c>
      <c r="D1089" s="154">
        <v>2790925</v>
      </c>
      <c r="E1089" s="154">
        <v>113291.73</v>
      </c>
      <c r="F1089" s="154">
        <v>0</v>
      </c>
    </row>
    <row r="1090" spans="3:6">
      <c r="C1090" s="60" t="s">
        <v>1921</v>
      </c>
      <c r="D1090" s="154">
        <v>0</v>
      </c>
      <c r="E1090" s="154">
        <v>2305000</v>
      </c>
      <c r="F1090" s="154">
        <v>1105337.8400000001</v>
      </c>
    </row>
    <row r="1091" spans="3:6">
      <c r="C1091" s="60" t="s">
        <v>1266</v>
      </c>
      <c r="D1091" s="154">
        <v>777731</v>
      </c>
      <c r="E1091" s="154">
        <v>0</v>
      </c>
      <c r="F1091" s="154">
        <v>0</v>
      </c>
    </row>
    <row r="1092" spans="3:6">
      <c r="C1092" s="60" t="s">
        <v>1267</v>
      </c>
      <c r="D1092" s="154">
        <v>22315101</v>
      </c>
      <c r="E1092" s="154">
        <v>15117579</v>
      </c>
      <c r="F1092" s="154">
        <v>14221986.220000001</v>
      </c>
    </row>
    <row r="1093" spans="3:6">
      <c r="C1093" s="60" t="s">
        <v>1268</v>
      </c>
      <c r="D1093" s="154">
        <v>78916280</v>
      </c>
      <c r="E1093" s="154">
        <v>57904541</v>
      </c>
      <c r="F1093" s="154">
        <v>56905662.009999998</v>
      </c>
    </row>
    <row r="1094" spans="3:6">
      <c r="C1094" s="60" t="s">
        <v>1269</v>
      </c>
      <c r="D1094" s="154">
        <v>4081155</v>
      </c>
      <c r="E1094" s="154">
        <v>2500000</v>
      </c>
      <c r="F1094" s="154">
        <v>0</v>
      </c>
    </row>
    <row r="1095" spans="3:6">
      <c r="C1095" s="60" t="s">
        <v>1270</v>
      </c>
      <c r="D1095" s="154">
        <v>20000000</v>
      </c>
      <c r="E1095" s="154">
        <v>26700000.379999999</v>
      </c>
      <c r="F1095" s="154">
        <v>14898894.220000001</v>
      </c>
    </row>
    <row r="1096" spans="3:6">
      <c r="C1096" s="60" t="s">
        <v>1271</v>
      </c>
      <c r="D1096" s="154">
        <v>4125127</v>
      </c>
      <c r="E1096" s="154">
        <v>117293.1</v>
      </c>
      <c r="F1096" s="154">
        <v>0</v>
      </c>
    </row>
    <row r="1097" spans="3:6">
      <c r="C1097" s="60" t="s">
        <v>1272</v>
      </c>
      <c r="D1097" s="154">
        <v>7364139</v>
      </c>
      <c r="E1097" s="154">
        <v>104002.08</v>
      </c>
      <c r="F1097" s="154">
        <v>0</v>
      </c>
    </row>
    <row r="1098" spans="3:6">
      <c r="C1098" s="60" t="s">
        <v>1273</v>
      </c>
      <c r="D1098" s="154">
        <v>5848496</v>
      </c>
      <c r="E1098" s="154">
        <v>113774.24</v>
      </c>
      <c r="F1098" s="154">
        <v>0</v>
      </c>
    </row>
    <row r="1099" spans="3:6">
      <c r="C1099" s="60" t="s">
        <v>1274</v>
      </c>
      <c r="D1099" s="154">
        <v>4125127</v>
      </c>
      <c r="E1099" s="154">
        <v>117293.1</v>
      </c>
      <c r="F1099" s="154">
        <v>0</v>
      </c>
    </row>
    <row r="1100" spans="3:6">
      <c r="C1100" s="60" t="s">
        <v>1275</v>
      </c>
      <c r="D1100" s="154">
        <v>1411678</v>
      </c>
      <c r="E1100" s="154">
        <v>1196343</v>
      </c>
      <c r="F1100" s="154">
        <v>0</v>
      </c>
    </row>
    <row r="1101" spans="3:6">
      <c r="C1101" s="60" t="s">
        <v>1276</v>
      </c>
      <c r="D1101" s="154">
        <v>2080338</v>
      </c>
      <c r="E1101" s="154">
        <v>1434334</v>
      </c>
      <c r="F1101" s="154">
        <v>0</v>
      </c>
    </row>
    <row r="1102" spans="3:6">
      <c r="C1102" s="60" t="s">
        <v>1277</v>
      </c>
      <c r="D1102" s="154">
        <v>1901132</v>
      </c>
      <c r="E1102" s="154">
        <v>1685797</v>
      </c>
      <c r="F1102" s="154">
        <v>0</v>
      </c>
    </row>
    <row r="1103" spans="3:6">
      <c r="C1103" s="60" t="s">
        <v>1278</v>
      </c>
      <c r="D1103" s="154">
        <v>2589059</v>
      </c>
      <c r="E1103" s="154">
        <v>2158390</v>
      </c>
      <c r="F1103" s="154">
        <v>0</v>
      </c>
    </row>
    <row r="1104" spans="3:6">
      <c r="C1104" s="60" t="s">
        <v>1279</v>
      </c>
      <c r="D1104" s="154">
        <v>22105301</v>
      </c>
      <c r="E1104" s="154">
        <v>22105301</v>
      </c>
      <c r="F1104" s="154">
        <v>19482797.210000001</v>
      </c>
    </row>
    <row r="1105" spans="3:6">
      <c r="C1105" s="60" t="s">
        <v>1280</v>
      </c>
      <c r="D1105" s="154">
        <v>5881088</v>
      </c>
      <c r="E1105" s="154">
        <v>5450419</v>
      </c>
      <c r="F1105" s="154">
        <v>0</v>
      </c>
    </row>
    <row r="1106" spans="3:6">
      <c r="C1106" s="60" t="s">
        <v>1281</v>
      </c>
      <c r="D1106" s="154">
        <v>3000000</v>
      </c>
      <c r="E1106" s="154">
        <v>1500000</v>
      </c>
      <c r="F1106" s="154">
        <v>0</v>
      </c>
    </row>
    <row r="1107" spans="3:6">
      <c r="C1107" s="60" t="s">
        <v>1282</v>
      </c>
      <c r="D1107" s="154">
        <v>5404360</v>
      </c>
      <c r="E1107" s="154">
        <v>5404360</v>
      </c>
      <c r="F1107" s="154">
        <v>3089463.31</v>
      </c>
    </row>
    <row r="1108" spans="3:6">
      <c r="C1108" s="60" t="s">
        <v>1283</v>
      </c>
      <c r="D1108" s="154">
        <v>1759695</v>
      </c>
      <c r="E1108" s="154">
        <v>1544360</v>
      </c>
      <c r="F1108" s="154">
        <v>0</v>
      </c>
    </row>
    <row r="1109" spans="3:6">
      <c r="C1109" s="60" t="s">
        <v>1284</v>
      </c>
      <c r="D1109" s="154">
        <v>5881088</v>
      </c>
      <c r="E1109" s="154">
        <v>5450419</v>
      </c>
      <c r="F1109" s="154">
        <v>0</v>
      </c>
    </row>
    <row r="1110" spans="3:6">
      <c r="C1110" s="60" t="s">
        <v>1285</v>
      </c>
      <c r="D1110" s="154">
        <v>1104373</v>
      </c>
      <c r="E1110" s="154">
        <v>437489</v>
      </c>
      <c r="F1110" s="154">
        <v>0</v>
      </c>
    </row>
    <row r="1111" spans="3:6">
      <c r="C1111" s="60" t="s">
        <v>1286</v>
      </c>
      <c r="D1111" s="154">
        <v>4076234</v>
      </c>
      <c r="E1111" s="154">
        <v>3860899</v>
      </c>
      <c r="F1111" s="154">
        <v>0</v>
      </c>
    </row>
    <row r="1112" spans="3:6">
      <c r="C1112" s="60" t="s">
        <v>1287</v>
      </c>
      <c r="D1112" s="154">
        <v>0</v>
      </c>
      <c r="E1112" s="154">
        <v>10217016.49</v>
      </c>
      <c r="F1112" s="154">
        <v>0</v>
      </c>
    </row>
    <row r="1113" spans="3:6">
      <c r="C1113" s="60" t="s">
        <v>1288</v>
      </c>
      <c r="D1113" s="154">
        <v>4076234</v>
      </c>
      <c r="E1113" s="154">
        <v>3860899</v>
      </c>
      <c r="F1113" s="154">
        <v>0</v>
      </c>
    </row>
    <row r="1114" spans="3:6">
      <c r="C1114" s="60" t="s">
        <v>1289</v>
      </c>
      <c r="D1114" s="154">
        <v>2080338</v>
      </c>
      <c r="E1114" s="154">
        <v>1434334</v>
      </c>
      <c r="F1114" s="154">
        <v>0</v>
      </c>
    </row>
    <row r="1115" spans="3:6">
      <c r="C1115" s="60" t="s">
        <v>1290</v>
      </c>
      <c r="D1115" s="154">
        <v>779923</v>
      </c>
      <c r="E1115" s="154">
        <v>564588</v>
      </c>
      <c r="F1115" s="154">
        <v>0</v>
      </c>
    </row>
    <row r="1116" spans="3:6">
      <c r="C1116" s="60" t="s">
        <v>1291</v>
      </c>
      <c r="D1116" s="154">
        <v>1769301</v>
      </c>
      <c r="E1116" s="154">
        <v>1553966</v>
      </c>
      <c r="F1116" s="154">
        <v>0</v>
      </c>
    </row>
    <row r="1117" spans="3:6">
      <c r="C1117" s="60" t="s">
        <v>1292</v>
      </c>
      <c r="D1117" s="154">
        <v>779923</v>
      </c>
      <c r="E1117" s="154">
        <v>564588</v>
      </c>
      <c r="F1117" s="154">
        <v>0</v>
      </c>
    </row>
    <row r="1118" spans="3:6">
      <c r="C1118" s="60" t="s">
        <v>1293</v>
      </c>
      <c r="D1118" s="154">
        <v>779923</v>
      </c>
      <c r="E1118" s="154">
        <v>564588</v>
      </c>
      <c r="F1118" s="154">
        <v>0</v>
      </c>
    </row>
    <row r="1119" spans="3:6">
      <c r="C1119" s="60" t="s">
        <v>1294</v>
      </c>
      <c r="D1119" s="154">
        <v>141034127</v>
      </c>
      <c r="E1119" s="154">
        <v>63206607</v>
      </c>
      <c r="F1119" s="154">
        <v>43137289.020000003</v>
      </c>
    </row>
    <row r="1120" spans="3:6">
      <c r="C1120" s="60" t="s">
        <v>1295</v>
      </c>
      <c r="D1120" s="154">
        <v>3856383</v>
      </c>
      <c r="E1120" s="154">
        <v>109232</v>
      </c>
      <c r="F1120" s="154">
        <v>0</v>
      </c>
    </row>
    <row r="1121" spans="3:6">
      <c r="C1121" s="60" t="s">
        <v>1296</v>
      </c>
      <c r="D1121" s="154">
        <v>46924815</v>
      </c>
      <c r="E1121" s="154">
        <v>33133270</v>
      </c>
      <c r="F1121" s="154">
        <v>31740508.559999999</v>
      </c>
    </row>
    <row r="1122" spans="3:6">
      <c r="C1122" s="60" t="s">
        <v>1297</v>
      </c>
      <c r="D1122" s="154">
        <v>5499812</v>
      </c>
      <c r="E1122" s="154">
        <v>106451.62</v>
      </c>
      <c r="F1122" s="154">
        <v>0</v>
      </c>
    </row>
    <row r="1123" spans="3:6">
      <c r="C1123" s="60" t="s">
        <v>1298</v>
      </c>
      <c r="D1123" s="154">
        <v>38071704</v>
      </c>
      <c r="E1123" s="154">
        <v>27388454</v>
      </c>
      <c r="F1123" s="154">
        <v>27387652.869999997</v>
      </c>
    </row>
    <row r="1124" spans="3:6">
      <c r="C1124" s="60" t="s">
        <v>1299</v>
      </c>
      <c r="D1124" s="154">
        <v>3850402</v>
      </c>
      <c r="E1124" s="154">
        <v>109052.3</v>
      </c>
      <c r="F1124" s="154">
        <v>0</v>
      </c>
    </row>
    <row r="1125" spans="3:6">
      <c r="C1125" s="60" t="s">
        <v>1300</v>
      </c>
      <c r="D1125" s="154">
        <v>4783393</v>
      </c>
      <c r="E1125" s="154">
        <v>109633.91</v>
      </c>
      <c r="F1125" s="154">
        <v>0</v>
      </c>
    </row>
    <row r="1126" spans="3:6">
      <c r="C1126" s="60" t="s">
        <v>1301</v>
      </c>
      <c r="D1126" s="154">
        <v>1376080</v>
      </c>
      <c r="E1126" s="154">
        <v>103996</v>
      </c>
      <c r="F1126" s="154">
        <v>0</v>
      </c>
    </row>
    <row r="1127" spans="3:6">
      <c r="C1127" s="60" t="s">
        <v>1302</v>
      </c>
      <c r="D1127" s="154">
        <v>5881087</v>
      </c>
      <c r="E1127" s="154">
        <v>114458.64</v>
      </c>
      <c r="F1127" s="154">
        <v>0</v>
      </c>
    </row>
    <row r="1128" spans="3:6">
      <c r="C1128" s="60" t="s">
        <v>1303</v>
      </c>
      <c r="D1128" s="154">
        <v>9721888</v>
      </c>
      <c r="E1128" s="154">
        <v>9075884</v>
      </c>
      <c r="F1128" s="154">
        <v>0</v>
      </c>
    </row>
    <row r="1129" spans="3:6">
      <c r="C1129" s="60" t="s">
        <v>1304</v>
      </c>
      <c r="D1129" s="154">
        <v>10000000</v>
      </c>
      <c r="E1129" s="154">
        <v>5000000</v>
      </c>
      <c r="F1129" s="154">
        <v>0</v>
      </c>
    </row>
    <row r="1130" spans="3:6">
      <c r="C1130" s="60" t="s">
        <v>1305</v>
      </c>
      <c r="D1130" s="154">
        <v>4076234</v>
      </c>
      <c r="E1130" s="154">
        <v>115827.44</v>
      </c>
      <c r="F1130" s="154">
        <v>0</v>
      </c>
    </row>
    <row r="1131" spans="3:6">
      <c r="C1131" s="60" t="s">
        <v>1306</v>
      </c>
      <c r="D1131" s="154">
        <v>4076234</v>
      </c>
      <c r="E1131" s="154">
        <v>115827.44</v>
      </c>
      <c r="F1131" s="154">
        <v>0</v>
      </c>
    </row>
    <row r="1132" spans="3:6">
      <c r="C1132" s="60" t="s">
        <v>1307</v>
      </c>
      <c r="D1132" s="154">
        <v>5881088</v>
      </c>
      <c r="E1132" s="154">
        <v>114459.56</v>
      </c>
      <c r="F1132" s="154">
        <v>0</v>
      </c>
    </row>
    <row r="1133" spans="3:6">
      <c r="C1133" s="60" t="s">
        <v>1308</v>
      </c>
      <c r="D1133" s="154">
        <v>5963974</v>
      </c>
      <c r="E1133" s="154">
        <v>110666.4</v>
      </c>
      <c r="F1133" s="154">
        <v>0</v>
      </c>
    </row>
    <row r="1134" spans="3:6">
      <c r="C1134" s="60" t="s">
        <v>1309</v>
      </c>
      <c r="D1134" s="154">
        <v>26126598</v>
      </c>
      <c r="E1134" s="154">
        <v>16799196</v>
      </c>
      <c r="F1134" s="154">
        <v>590973.29</v>
      </c>
    </row>
    <row r="1135" spans="3:6">
      <c r="C1135" s="60" t="s">
        <v>1310</v>
      </c>
      <c r="D1135" s="154">
        <v>61031571</v>
      </c>
      <c r="E1135" s="154">
        <v>56955785</v>
      </c>
      <c r="F1135" s="154">
        <v>55786429.340000004</v>
      </c>
    </row>
    <row r="1136" spans="3:6">
      <c r="C1136" s="60" t="s">
        <v>1311</v>
      </c>
      <c r="D1136" s="154">
        <v>5963974</v>
      </c>
      <c r="E1136" s="154">
        <v>110665.39</v>
      </c>
      <c r="F1136" s="154">
        <v>0</v>
      </c>
    </row>
    <row r="1137" spans="3:6">
      <c r="C1137" s="60" t="s">
        <v>1312</v>
      </c>
      <c r="D1137" s="154">
        <v>4073271</v>
      </c>
      <c r="E1137" s="154">
        <v>115737.57</v>
      </c>
      <c r="F1137" s="154">
        <v>0</v>
      </c>
    </row>
    <row r="1138" spans="3:6">
      <c r="C1138" s="60" t="s">
        <v>1313</v>
      </c>
      <c r="D1138" s="154">
        <v>15000000</v>
      </c>
      <c r="E1138" s="154">
        <v>15000000</v>
      </c>
      <c r="F1138" s="154">
        <v>14991196.199999999</v>
      </c>
    </row>
    <row r="1139" spans="3:6">
      <c r="C1139" s="60" t="s">
        <v>1314</v>
      </c>
      <c r="D1139" s="154">
        <v>9000000</v>
      </c>
      <c r="E1139" s="154">
        <v>4100000</v>
      </c>
      <c r="F1139" s="154">
        <v>0</v>
      </c>
    </row>
    <row r="1140" spans="3:6">
      <c r="C1140" s="60" t="s">
        <v>1315</v>
      </c>
      <c r="D1140" s="154">
        <v>183602467</v>
      </c>
      <c r="E1140" s="154">
        <v>152817518</v>
      </c>
      <c r="F1140" s="154">
        <v>152702627.93000001</v>
      </c>
    </row>
    <row r="1141" spans="3:6">
      <c r="C1141" s="60" t="s">
        <v>1316</v>
      </c>
      <c r="D1141" s="154">
        <v>498000</v>
      </c>
      <c r="E1141" s="154">
        <v>0</v>
      </c>
      <c r="F1141" s="154">
        <v>0</v>
      </c>
    </row>
    <row r="1142" spans="3:6">
      <c r="C1142" s="60" t="s">
        <v>1317</v>
      </c>
      <c r="D1142" s="154">
        <v>0</v>
      </c>
      <c r="E1142" s="154">
        <v>626428.02</v>
      </c>
      <c r="F1142" s="154">
        <v>354769.25</v>
      </c>
    </row>
    <row r="1143" spans="3:6">
      <c r="C1143" s="60" t="s">
        <v>1318</v>
      </c>
      <c r="D1143" s="154">
        <v>498000</v>
      </c>
      <c r="E1143" s="154">
        <v>0</v>
      </c>
      <c r="F1143" s="154">
        <v>0</v>
      </c>
    </row>
    <row r="1144" spans="3:6">
      <c r="C1144" s="60" t="s">
        <v>1319</v>
      </c>
      <c r="D1144" s="154">
        <v>0</v>
      </c>
      <c r="E1144" s="154">
        <v>11690953.799999999</v>
      </c>
      <c r="F1144" s="154">
        <v>6239852.1600000001</v>
      </c>
    </row>
    <row r="1145" spans="3:6">
      <c r="C1145" s="60" t="s">
        <v>1320</v>
      </c>
      <c r="D1145" s="154">
        <v>0</v>
      </c>
      <c r="E1145" s="154">
        <v>1339812.9100000001</v>
      </c>
      <c r="F1145" s="154">
        <v>1037970.91</v>
      </c>
    </row>
    <row r="1146" spans="3:6">
      <c r="C1146" s="68" t="s">
        <v>349</v>
      </c>
      <c r="D1146" s="170">
        <v>1670250027</v>
      </c>
      <c r="E1146" s="170">
        <v>1265651720.5800002</v>
      </c>
      <c r="F1146" s="170">
        <v>868283715.59000003</v>
      </c>
    </row>
    <row r="1147" spans="3:6">
      <c r="C1147" s="112" t="s">
        <v>323</v>
      </c>
      <c r="D1147" s="154">
        <v>1328199092</v>
      </c>
      <c r="E1147" s="154">
        <v>1039046550.96</v>
      </c>
      <c r="F1147" s="154">
        <v>820213135.85000002</v>
      </c>
    </row>
    <row r="1148" spans="3:6">
      <c r="C1148" s="60" t="s">
        <v>1321</v>
      </c>
      <c r="D1148" s="154">
        <v>21411478</v>
      </c>
      <c r="E1148" s="154">
        <v>21209958</v>
      </c>
      <c r="F1148" s="154">
        <v>17302523.98</v>
      </c>
    </row>
    <row r="1149" spans="3:6">
      <c r="C1149" s="60" t="s">
        <v>1322</v>
      </c>
      <c r="D1149" s="154">
        <v>44000000</v>
      </c>
      <c r="E1149" s="154">
        <v>0</v>
      </c>
      <c r="F1149" s="154">
        <v>0</v>
      </c>
    </row>
    <row r="1150" spans="3:6">
      <c r="C1150" s="60" t="s">
        <v>1323</v>
      </c>
      <c r="D1150" s="154">
        <v>1111230</v>
      </c>
      <c r="E1150" s="154">
        <v>2242861</v>
      </c>
      <c r="F1150" s="154">
        <v>1794263.74</v>
      </c>
    </row>
    <row r="1151" spans="3:6">
      <c r="C1151" s="60" t="s">
        <v>1904</v>
      </c>
      <c r="D1151" s="154">
        <v>0</v>
      </c>
      <c r="E1151" s="154">
        <v>7500000</v>
      </c>
      <c r="F1151" s="154">
        <v>722366.5</v>
      </c>
    </row>
    <row r="1152" spans="3:6">
      <c r="C1152" s="60" t="s">
        <v>1324</v>
      </c>
      <c r="D1152" s="154">
        <v>0</v>
      </c>
      <c r="E1152" s="154">
        <v>15561119.23</v>
      </c>
      <c r="F1152" s="154">
        <v>15561119.16</v>
      </c>
    </row>
    <row r="1153" spans="3:6">
      <c r="C1153" s="60" t="s">
        <v>1325</v>
      </c>
      <c r="D1153" s="154">
        <v>8000000</v>
      </c>
      <c r="E1153" s="154">
        <v>4385824</v>
      </c>
      <c r="F1153" s="154">
        <v>3246533.91</v>
      </c>
    </row>
    <row r="1154" spans="3:6">
      <c r="C1154" s="60" t="s">
        <v>1326</v>
      </c>
      <c r="D1154" s="154">
        <v>5001203</v>
      </c>
      <c r="E1154" s="154">
        <v>100503.99</v>
      </c>
      <c r="F1154" s="154">
        <v>0</v>
      </c>
    </row>
    <row r="1155" spans="3:6">
      <c r="C1155" s="60" t="s">
        <v>1327</v>
      </c>
      <c r="D1155" s="154">
        <v>7256885</v>
      </c>
      <c r="E1155" s="154">
        <v>102393.07</v>
      </c>
      <c r="F1155" s="154">
        <v>0</v>
      </c>
    </row>
    <row r="1156" spans="3:6">
      <c r="C1156" s="60" t="s">
        <v>1328</v>
      </c>
      <c r="D1156" s="154">
        <v>430669</v>
      </c>
      <c r="E1156" s="154">
        <v>0</v>
      </c>
      <c r="F1156" s="154">
        <v>0</v>
      </c>
    </row>
    <row r="1157" spans="3:6">
      <c r="C1157" s="60" t="s">
        <v>1329</v>
      </c>
      <c r="D1157" s="154">
        <v>9831681</v>
      </c>
      <c r="E1157" s="154">
        <v>9415325</v>
      </c>
      <c r="F1157" s="154">
        <v>0</v>
      </c>
    </row>
    <row r="1158" spans="3:6">
      <c r="C1158" s="60" t="s">
        <v>1922</v>
      </c>
      <c r="D1158" s="154">
        <v>0</v>
      </c>
      <c r="E1158" s="154">
        <v>4700000</v>
      </c>
      <c r="F1158" s="154">
        <v>1771332.79</v>
      </c>
    </row>
    <row r="1159" spans="3:6">
      <c r="C1159" s="60" t="s">
        <v>1923</v>
      </c>
      <c r="D1159" s="154">
        <v>0</v>
      </c>
      <c r="E1159" s="154">
        <v>5500000</v>
      </c>
      <c r="F1159" s="154">
        <v>2609577.71</v>
      </c>
    </row>
    <row r="1160" spans="3:6">
      <c r="C1160" s="60" t="s">
        <v>1924</v>
      </c>
      <c r="D1160" s="154">
        <v>0</v>
      </c>
      <c r="E1160" s="154">
        <v>831010</v>
      </c>
      <c r="F1160" s="154">
        <v>443205.26</v>
      </c>
    </row>
    <row r="1161" spans="3:6">
      <c r="C1161" s="60" t="s">
        <v>1330</v>
      </c>
      <c r="D1161" s="154">
        <v>4989515</v>
      </c>
      <c r="E1161" s="154">
        <v>2344160</v>
      </c>
      <c r="F1161" s="154">
        <v>1871327.98</v>
      </c>
    </row>
    <row r="1162" spans="3:6">
      <c r="C1162" s="60" t="s">
        <v>1331</v>
      </c>
      <c r="D1162" s="154">
        <v>7804941</v>
      </c>
      <c r="E1162" s="154">
        <v>5564145</v>
      </c>
      <c r="F1162" s="154">
        <v>5000000</v>
      </c>
    </row>
    <row r="1163" spans="3:6">
      <c r="C1163" s="60" t="s">
        <v>1332</v>
      </c>
      <c r="D1163" s="154">
        <v>3386383</v>
      </c>
      <c r="E1163" s="154">
        <v>3321880</v>
      </c>
      <c r="F1163" s="154">
        <v>0</v>
      </c>
    </row>
    <row r="1164" spans="3:6">
      <c r="C1164" s="60" t="s">
        <v>1992</v>
      </c>
      <c r="D1164" s="154">
        <v>0</v>
      </c>
      <c r="E1164" s="154">
        <v>3306492.4</v>
      </c>
      <c r="F1164" s="154">
        <v>0</v>
      </c>
    </row>
    <row r="1165" spans="3:6">
      <c r="C1165" s="60" t="s">
        <v>1333</v>
      </c>
      <c r="D1165" s="154">
        <v>56402241</v>
      </c>
      <c r="E1165" s="154">
        <v>52543383</v>
      </c>
      <c r="F1165" s="154">
        <v>0</v>
      </c>
    </row>
    <row r="1166" spans="3:6">
      <c r="C1166" s="60" t="s">
        <v>1334</v>
      </c>
      <c r="D1166" s="154">
        <v>19404819</v>
      </c>
      <c r="E1166" s="154">
        <v>20486672.399999999</v>
      </c>
      <c r="F1166" s="154">
        <v>11907995.75</v>
      </c>
    </row>
    <row r="1167" spans="3:6">
      <c r="C1167" s="60" t="s">
        <v>1335</v>
      </c>
      <c r="D1167" s="154">
        <v>5000000</v>
      </c>
      <c r="E1167" s="154">
        <v>500000</v>
      </c>
      <c r="F1167" s="154">
        <v>0</v>
      </c>
    </row>
    <row r="1168" spans="3:6">
      <c r="C1168" s="60" t="s">
        <v>1336</v>
      </c>
      <c r="D1168" s="154">
        <v>1170135</v>
      </c>
      <c r="E1168" s="154">
        <v>108079</v>
      </c>
      <c r="F1168" s="154">
        <v>0</v>
      </c>
    </row>
    <row r="1169" spans="3:6">
      <c r="C1169" s="60" t="s">
        <v>1337</v>
      </c>
      <c r="D1169" s="154">
        <v>16594591</v>
      </c>
      <c r="E1169" s="154">
        <v>107117.56</v>
      </c>
      <c r="F1169" s="154">
        <v>0</v>
      </c>
    </row>
    <row r="1170" spans="3:6">
      <c r="C1170" s="60" t="s">
        <v>1338</v>
      </c>
      <c r="D1170" s="154">
        <v>2469363</v>
      </c>
      <c r="E1170" s="154">
        <v>1469363</v>
      </c>
      <c r="F1170" s="154">
        <v>0</v>
      </c>
    </row>
    <row r="1171" spans="3:6">
      <c r="C1171" s="60" t="s">
        <v>1339</v>
      </c>
      <c r="D1171" s="154">
        <v>5042740</v>
      </c>
      <c r="E1171" s="154">
        <v>828512</v>
      </c>
      <c r="F1171" s="154">
        <v>0</v>
      </c>
    </row>
    <row r="1172" spans="3:6">
      <c r="C1172" s="60" t="s">
        <v>1340</v>
      </c>
      <c r="D1172" s="154">
        <v>111166406</v>
      </c>
      <c r="E1172" s="154">
        <v>62710227</v>
      </c>
      <c r="F1172" s="154">
        <v>62706220.340000004</v>
      </c>
    </row>
    <row r="1173" spans="3:6">
      <c r="C1173" s="60" t="s">
        <v>1341</v>
      </c>
      <c r="D1173" s="154">
        <v>56720062</v>
      </c>
      <c r="E1173" s="154">
        <v>46238877</v>
      </c>
      <c r="F1173" s="154">
        <v>45952976.5</v>
      </c>
    </row>
    <row r="1174" spans="3:6">
      <c r="C1174" s="60" t="s">
        <v>1342</v>
      </c>
      <c r="D1174" s="154">
        <v>5525987</v>
      </c>
      <c r="E1174" s="154">
        <v>2210394.6</v>
      </c>
      <c r="F1174" s="154">
        <v>0</v>
      </c>
    </row>
    <row r="1175" spans="3:6">
      <c r="C1175" s="60" t="s">
        <v>1343</v>
      </c>
      <c r="D1175" s="154">
        <v>40942547</v>
      </c>
      <c r="E1175" s="154">
        <v>33942820</v>
      </c>
      <c r="F1175" s="154">
        <v>33491436.850000001</v>
      </c>
    </row>
    <row r="1176" spans="3:6">
      <c r="C1176" s="60" t="s">
        <v>1344</v>
      </c>
      <c r="D1176" s="154">
        <v>6669416</v>
      </c>
      <c r="E1176" s="154">
        <v>3226444.75</v>
      </c>
      <c r="F1176" s="154">
        <v>0</v>
      </c>
    </row>
    <row r="1177" spans="3:6">
      <c r="C1177" s="60" t="s">
        <v>1345</v>
      </c>
      <c r="D1177" s="154">
        <v>30000000</v>
      </c>
      <c r="E1177" s="154">
        <v>45000000</v>
      </c>
      <c r="F1177" s="154">
        <v>32440877.989999998</v>
      </c>
    </row>
    <row r="1178" spans="3:6">
      <c r="C1178" s="60" t="s">
        <v>1346</v>
      </c>
      <c r="D1178" s="154">
        <v>103374369</v>
      </c>
      <c r="E1178" s="154">
        <v>103104138</v>
      </c>
      <c r="F1178" s="154">
        <v>56409178.270000003</v>
      </c>
    </row>
    <row r="1179" spans="3:6">
      <c r="C1179" s="60" t="s">
        <v>1347</v>
      </c>
      <c r="D1179" s="154">
        <v>13511580</v>
      </c>
      <c r="E1179" s="154">
        <v>8564105</v>
      </c>
      <c r="F1179" s="154">
        <v>4050300.38</v>
      </c>
    </row>
    <row r="1180" spans="3:6">
      <c r="C1180" s="60" t="s">
        <v>1348</v>
      </c>
      <c r="D1180" s="154">
        <v>538658</v>
      </c>
      <c r="E1180" s="154">
        <v>0</v>
      </c>
      <c r="F1180" s="154">
        <v>0</v>
      </c>
    </row>
    <row r="1181" spans="3:6">
      <c r="C1181" s="60" t="s">
        <v>1349</v>
      </c>
      <c r="D1181" s="154">
        <v>67056947</v>
      </c>
      <c r="E1181" s="154">
        <v>40200603</v>
      </c>
      <c r="F1181" s="154">
        <v>15259459.359999999</v>
      </c>
    </row>
    <row r="1182" spans="3:6">
      <c r="C1182" s="60" t="s">
        <v>1350</v>
      </c>
      <c r="D1182" s="154">
        <v>155656045</v>
      </c>
      <c r="E1182" s="154">
        <v>98577929</v>
      </c>
      <c r="F1182" s="154">
        <v>97788472.670000002</v>
      </c>
    </row>
    <row r="1183" spans="3:6">
      <c r="C1183" s="60" t="s">
        <v>1351</v>
      </c>
      <c r="D1183" s="154">
        <v>8000000</v>
      </c>
      <c r="E1183" s="154">
        <v>3257732</v>
      </c>
      <c r="F1183" s="154">
        <v>0</v>
      </c>
    </row>
    <row r="1184" spans="3:6">
      <c r="C1184" s="60" t="s">
        <v>1352</v>
      </c>
      <c r="D1184" s="154">
        <v>230794055</v>
      </c>
      <c r="E1184" s="154">
        <v>179592871.96000001</v>
      </c>
      <c r="F1184" s="154">
        <v>179592871.19999999</v>
      </c>
    </row>
    <row r="1185" spans="3:6">
      <c r="C1185" s="60" t="s">
        <v>1353</v>
      </c>
      <c r="D1185" s="154">
        <v>103935146</v>
      </c>
      <c r="E1185" s="154">
        <v>92527881</v>
      </c>
      <c r="F1185" s="154">
        <v>92527366.519999996</v>
      </c>
    </row>
    <row r="1186" spans="3:6">
      <c r="C1186" s="60" t="s">
        <v>1354</v>
      </c>
      <c r="D1186" s="154">
        <v>135000000</v>
      </c>
      <c r="E1186" s="154">
        <v>137763729</v>
      </c>
      <c r="F1186" s="154">
        <v>137763728.99000001</v>
      </c>
    </row>
    <row r="1187" spans="3:6">
      <c r="C1187" s="60" t="s">
        <v>1355</v>
      </c>
      <c r="D1187" s="154">
        <v>40000000</v>
      </c>
      <c r="E1187" s="154">
        <v>20000000</v>
      </c>
      <c r="F1187" s="154">
        <v>0</v>
      </c>
    </row>
    <row r="1188" spans="3:6">
      <c r="C1188" s="112" t="s">
        <v>324</v>
      </c>
      <c r="D1188" s="154">
        <v>67749732</v>
      </c>
      <c r="E1188" s="154">
        <v>118303966.62</v>
      </c>
      <c r="F1188" s="154">
        <v>48070579.739999995</v>
      </c>
    </row>
    <row r="1189" spans="3:6">
      <c r="C1189" s="60" t="s">
        <v>1356</v>
      </c>
      <c r="D1189" s="154">
        <v>57208005</v>
      </c>
      <c r="E1189" s="154">
        <v>89714418.210000008</v>
      </c>
      <c r="F1189" s="154">
        <v>37695200.359999999</v>
      </c>
    </row>
    <row r="1190" spans="3:6">
      <c r="C1190" s="60" t="s">
        <v>1357</v>
      </c>
      <c r="D1190" s="154">
        <v>3555960</v>
      </c>
      <c r="E1190" s="154">
        <v>3555960</v>
      </c>
      <c r="F1190" s="154">
        <v>0</v>
      </c>
    </row>
    <row r="1191" spans="3:6">
      <c r="C1191" s="60" t="s">
        <v>1358</v>
      </c>
      <c r="D1191" s="154">
        <v>6985767</v>
      </c>
      <c r="E1191" s="154">
        <v>6985767</v>
      </c>
      <c r="F1191" s="154">
        <v>0</v>
      </c>
    </row>
    <row r="1192" spans="3:6">
      <c r="C1192" s="60" t="s">
        <v>1359</v>
      </c>
      <c r="D1192" s="154">
        <v>0</v>
      </c>
      <c r="E1192" s="154">
        <v>18047821.41</v>
      </c>
      <c r="F1192" s="154">
        <v>10375379.379999999</v>
      </c>
    </row>
    <row r="1193" spans="3:6">
      <c r="C1193" s="112" t="s">
        <v>326</v>
      </c>
      <c r="D1193" s="154">
        <v>274301203</v>
      </c>
      <c r="E1193" s="154">
        <v>108301203</v>
      </c>
      <c r="F1193" s="154">
        <v>0</v>
      </c>
    </row>
    <row r="1194" spans="3:6">
      <c r="C1194" s="60" t="s">
        <v>1360</v>
      </c>
      <c r="D1194" s="154">
        <v>274301203</v>
      </c>
      <c r="E1194" s="154">
        <v>108301203</v>
      </c>
      <c r="F1194" s="154">
        <v>0</v>
      </c>
    </row>
    <row r="1195" spans="3:6">
      <c r="C1195" s="68" t="s">
        <v>350</v>
      </c>
      <c r="D1195" s="170">
        <v>4088437272</v>
      </c>
      <c r="E1195" s="170">
        <v>3905677143.3800001</v>
      </c>
      <c r="F1195" s="170">
        <v>1996683842.95</v>
      </c>
    </row>
    <row r="1196" spans="3:6">
      <c r="C1196" s="112" t="s">
        <v>323</v>
      </c>
      <c r="D1196" s="154">
        <v>691977336</v>
      </c>
      <c r="E1196" s="154">
        <v>655496920.38000011</v>
      </c>
      <c r="F1196" s="154">
        <v>518303200.29000002</v>
      </c>
    </row>
    <row r="1197" spans="3:6">
      <c r="C1197" s="60" t="s">
        <v>1361</v>
      </c>
      <c r="D1197" s="154">
        <v>34603615</v>
      </c>
      <c r="E1197" s="154">
        <v>30000000</v>
      </c>
      <c r="F1197" s="154">
        <v>0</v>
      </c>
    </row>
    <row r="1198" spans="3:6">
      <c r="C1198" s="60" t="s">
        <v>1362</v>
      </c>
      <c r="D1198" s="154">
        <v>21000000</v>
      </c>
      <c r="E1198" s="154">
        <v>15000000</v>
      </c>
      <c r="F1198" s="154">
        <v>14132285.48</v>
      </c>
    </row>
    <row r="1199" spans="3:6">
      <c r="C1199" s="60" t="s">
        <v>1957</v>
      </c>
      <c r="D1199" s="154">
        <v>0</v>
      </c>
      <c r="E1199" s="154">
        <v>7800000</v>
      </c>
      <c r="F1199" s="154">
        <v>0</v>
      </c>
    </row>
    <row r="1200" spans="3:6">
      <c r="C1200" s="60" t="s">
        <v>1363</v>
      </c>
      <c r="D1200" s="154">
        <v>73507758</v>
      </c>
      <c r="E1200" s="154">
        <v>25204742</v>
      </c>
      <c r="F1200" s="154">
        <v>0</v>
      </c>
    </row>
    <row r="1201" spans="3:6">
      <c r="C1201" s="60" t="s">
        <v>1364</v>
      </c>
      <c r="D1201" s="154">
        <v>84027878</v>
      </c>
      <c r="E1201" s="154">
        <v>214357906</v>
      </c>
      <c r="F1201" s="154">
        <v>212328759.97</v>
      </c>
    </row>
    <row r="1202" spans="3:6">
      <c r="C1202" s="60" t="s">
        <v>1365</v>
      </c>
      <c r="D1202" s="154">
        <v>51610779</v>
      </c>
      <c r="E1202" s="154">
        <v>40000000</v>
      </c>
      <c r="F1202" s="154">
        <v>0</v>
      </c>
    </row>
    <row r="1203" spans="3:6">
      <c r="C1203" s="60" t="s">
        <v>1366</v>
      </c>
      <c r="D1203" s="154">
        <v>2542220</v>
      </c>
      <c r="E1203" s="154">
        <v>111689.92</v>
      </c>
      <c r="F1203" s="154">
        <v>0</v>
      </c>
    </row>
    <row r="1204" spans="3:6">
      <c r="C1204" s="60" t="s">
        <v>1367</v>
      </c>
      <c r="D1204" s="154">
        <v>2542220</v>
      </c>
      <c r="E1204" s="154">
        <v>111689.92</v>
      </c>
      <c r="F1204" s="154">
        <v>0</v>
      </c>
    </row>
    <row r="1205" spans="3:6">
      <c r="C1205" s="60" t="s">
        <v>1368</v>
      </c>
      <c r="D1205" s="154">
        <v>2523769</v>
      </c>
      <c r="E1205" s="154">
        <v>110805.28</v>
      </c>
      <c r="F1205" s="154">
        <v>0</v>
      </c>
    </row>
    <row r="1206" spans="3:6">
      <c r="C1206" s="60" t="s">
        <v>1369</v>
      </c>
      <c r="D1206" s="154">
        <v>6071992</v>
      </c>
      <c r="E1206" s="154">
        <v>113945.88</v>
      </c>
      <c r="F1206" s="154">
        <v>0</v>
      </c>
    </row>
    <row r="1207" spans="3:6">
      <c r="C1207" s="60" t="s">
        <v>1370</v>
      </c>
      <c r="D1207" s="154">
        <v>3689328</v>
      </c>
      <c r="E1207" s="154">
        <v>114053.23</v>
      </c>
      <c r="F1207" s="154">
        <v>0</v>
      </c>
    </row>
    <row r="1208" spans="3:6">
      <c r="C1208" s="60" t="s">
        <v>1371</v>
      </c>
      <c r="D1208" s="154">
        <v>3689328</v>
      </c>
      <c r="E1208" s="154">
        <v>114053.23</v>
      </c>
      <c r="F1208" s="154">
        <v>0</v>
      </c>
    </row>
    <row r="1209" spans="3:6">
      <c r="C1209" s="60" t="s">
        <v>1372</v>
      </c>
      <c r="D1209" s="154">
        <v>3689328</v>
      </c>
      <c r="E1209" s="154">
        <v>114053.23</v>
      </c>
      <c r="F1209" s="154">
        <v>0</v>
      </c>
    </row>
    <row r="1210" spans="3:6">
      <c r="C1210" s="60" t="s">
        <v>1373</v>
      </c>
      <c r="D1210" s="154">
        <v>2523767</v>
      </c>
      <c r="E1210" s="154">
        <v>110804.69</v>
      </c>
      <c r="F1210" s="154">
        <v>0</v>
      </c>
    </row>
    <row r="1211" spans="3:6">
      <c r="C1211" s="60" t="s">
        <v>1374</v>
      </c>
      <c r="D1211" s="154">
        <v>3689328</v>
      </c>
      <c r="E1211" s="154">
        <v>114053.23</v>
      </c>
      <c r="F1211" s="154">
        <v>0</v>
      </c>
    </row>
    <row r="1212" spans="3:6">
      <c r="C1212" s="60" t="s">
        <v>1375</v>
      </c>
      <c r="D1212" s="154">
        <v>3689328</v>
      </c>
      <c r="E1212" s="154">
        <v>114053.23</v>
      </c>
      <c r="F1212" s="154">
        <v>0</v>
      </c>
    </row>
    <row r="1213" spans="3:6">
      <c r="C1213" s="60" t="s">
        <v>1376</v>
      </c>
      <c r="D1213" s="154">
        <v>3689328</v>
      </c>
      <c r="E1213" s="154">
        <v>114053.23</v>
      </c>
      <c r="F1213" s="154">
        <v>0</v>
      </c>
    </row>
    <row r="1214" spans="3:6">
      <c r="C1214" s="60" t="s">
        <v>1377</v>
      </c>
      <c r="D1214" s="154">
        <v>1407491</v>
      </c>
      <c r="E1214" s="154">
        <v>107294</v>
      </c>
      <c r="F1214" s="154">
        <v>0</v>
      </c>
    </row>
    <row r="1215" spans="3:6">
      <c r="C1215" s="60" t="s">
        <v>1378</v>
      </c>
      <c r="D1215" s="154">
        <v>2113557</v>
      </c>
      <c r="E1215" s="154">
        <v>100973</v>
      </c>
      <c r="F1215" s="154">
        <v>0</v>
      </c>
    </row>
    <row r="1216" spans="3:6">
      <c r="C1216" s="60" t="s">
        <v>1379</v>
      </c>
      <c r="D1216" s="154">
        <v>5103177</v>
      </c>
      <c r="E1216" s="154">
        <v>4887842</v>
      </c>
      <c r="F1216" s="154">
        <v>0</v>
      </c>
    </row>
    <row r="1217" spans="3:6">
      <c r="C1217" s="60" t="s">
        <v>1380</v>
      </c>
      <c r="D1217" s="154">
        <v>6071992</v>
      </c>
      <c r="E1217" s="154">
        <v>113945.88</v>
      </c>
      <c r="F1217" s="154">
        <v>0</v>
      </c>
    </row>
    <row r="1218" spans="3:6">
      <c r="C1218" s="60" t="s">
        <v>1381</v>
      </c>
      <c r="D1218" s="154">
        <v>3609752</v>
      </c>
      <c r="E1218" s="154">
        <v>111268.2</v>
      </c>
      <c r="F1218" s="154">
        <v>0</v>
      </c>
    </row>
    <row r="1219" spans="3:6">
      <c r="C1219" s="60" t="s">
        <v>1382</v>
      </c>
      <c r="D1219" s="154">
        <v>3689328</v>
      </c>
      <c r="E1219" s="154">
        <v>114053.23</v>
      </c>
      <c r="F1219" s="154">
        <v>0</v>
      </c>
    </row>
    <row r="1220" spans="3:6">
      <c r="C1220" s="60" t="s">
        <v>1383</v>
      </c>
      <c r="D1220" s="154">
        <v>59238928</v>
      </c>
      <c r="E1220" s="154">
        <v>49101627</v>
      </c>
      <c r="F1220" s="154">
        <v>49091663.280000001</v>
      </c>
    </row>
    <row r="1221" spans="3:6">
      <c r="C1221" s="60" t="s">
        <v>1384</v>
      </c>
      <c r="D1221" s="154">
        <v>92860473</v>
      </c>
      <c r="E1221" s="154">
        <v>72327988</v>
      </c>
      <c r="F1221" s="154">
        <v>72286709</v>
      </c>
    </row>
    <row r="1222" spans="3:6">
      <c r="C1222" s="60" t="s">
        <v>1385</v>
      </c>
      <c r="D1222" s="154">
        <v>3689328</v>
      </c>
      <c r="E1222" s="154">
        <v>3258659</v>
      </c>
      <c r="F1222" s="154">
        <v>2466913.7799999998</v>
      </c>
    </row>
    <row r="1223" spans="3:6">
      <c r="C1223" s="60" t="s">
        <v>1386</v>
      </c>
      <c r="D1223" s="154">
        <v>6071992</v>
      </c>
      <c r="E1223" s="154">
        <v>5425988</v>
      </c>
      <c r="F1223" s="154">
        <v>5139448.74</v>
      </c>
    </row>
    <row r="1224" spans="3:6">
      <c r="C1224" s="60" t="s">
        <v>1387</v>
      </c>
      <c r="D1224" s="154">
        <v>57592521</v>
      </c>
      <c r="E1224" s="154">
        <v>41038580</v>
      </c>
      <c r="F1224" s="154">
        <v>41035956</v>
      </c>
    </row>
    <row r="1225" spans="3:6">
      <c r="C1225" s="60" t="s">
        <v>1889</v>
      </c>
      <c r="D1225" s="154">
        <v>0</v>
      </c>
      <c r="E1225" s="154">
        <v>37857099</v>
      </c>
      <c r="F1225" s="154">
        <v>25597052.559999999</v>
      </c>
    </row>
    <row r="1226" spans="3:6">
      <c r="C1226" s="60" t="s">
        <v>1388</v>
      </c>
      <c r="D1226" s="154">
        <v>10000000</v>
      </c>
      <c r="E1226" s="154">
        <v>10000000</v>
      </c>
      <c r="F1226" s="154">
        <v>0</v>
      </c>
    </row>
    <row r="1227" spans="3:6">
      <c r="C1227" s="60" t="s">
        <v>1389</v>
      </c>
      <c r="D1227" s="154">
        <v>137438831</v>
      </c>
      <c r="E1227" s="154">
        <v>97445700</v>
      </c>
      <c r="F1227" s="154">
        <v>96224411.480000004</v>
      </c>
    </row>
    <row r="1228" spans="3:6">
      <c r="C1228" s="112" t="s">
        <v>324</v>
      </c>
      <c r="D1228" s="154">
        <v>240959936</v>
      </c>
      <c r="E1228" s="154">
        <v>81285878</v>
      </c>
      <c r="F1228" s="154">
        <v>50503325.159999996</v>
      </c>
    </row>
    <row r="1229" spans="3:6">
      <c r="C1229" s="60" t="s">
        <v>1390</v>
      </c>
      <c r="D1229" s="154">
        <v>207951833</v>
      </c>
      <c r="E1229" s="154">
        <v>49928180</v>
      </c>
      <c r="F1229" s="154">
        <v>22147719.149999999</v>
      </c>
    </row>
    <row r="1230" spans="3:6">
      <c r="C1230" s="60" t="s">
        <v>1391</v>
      </c>
      <c r="D1230" s="154">
        <v>33008103</v>
      </c>
      <c r="E1230" s="154">
        <v>31357698</v>
      </c>
      <c r="F1230" s="154">
        <v>28355606.010000002</v>
      </c>
    </row>
    <row r="1231" spans="3:6">
      <c r="C1231" s="112" t="s">
        <v>325</v>
      </c>
      <c r="D1231" s="154">
        <v>0</v>
      </c>
      <c r="E1231" s="154">
        <v>13394345</v>
      </c>
      <c r="F1231" s="154">
        <v>13394340.99</v>
      </c>
    </row>
    <row r="1232" spans="3:6">
      <c r="C1232" s="60" t="s">
        <v>1364</v>
      </c>
      <c r="D1232" s="154">
        <v>0</v>
      </c>
      <c r="E1232" s="154">
        <v>13394345</v>
      </c>
      <c r="F1232" s="154">
        <v>13394340.99</v>
      </c>
    </row>
    <row r="1233" spans="3:6">
      <c r="C1233" s="112" t="s">
        <v>326</v>
      </c>
      <c r="D1233" s="154">
        <v>3155500000</v>
      </c>
      <c r="E1233" s="154">
        <v>3155500000</v>
      </c>
      <c r="F1233" s="154">
        <v>1414482976.51</v>
      </c>
    </row>
    <row r="1234" spans="3:6">
      <c r="C1234" s="60" t="s">
        <v>1392</v>
      </c>
      <c r="D1234" s="154">
        <v>3155500000</v>
      </c>
      <c r="E1234" s="154">
        <v>3155500000</v>
      </c>
      <c r="F1234" s="154">
        <v>1414482976.51</v>
      </c>
    </row>
    <row r="1235" spans="3:6">
      <c r="C1235" s="68" t="s">
        <v>351</v>
      </c>
      <c r="D1235" s="170">
        <v>3391840772</v>
      </c>
      <c r="E1235" s="170">
        <v>3853590615.2400002</v>
      </c>
      <c r="F1235" s="170">
        <v>2808889784.3800006</v>
      </c>
    </row>
    <row r="1236" spans="3:6">
      <c r="C1236" s="112" t="s">
        <v>323</v>
      </c>
      <c r="D1236" s="154">
        <v>3044735772</v>
      </c>
      <c r="E1236" s="154">
        <v>2889485615.2400002</v>
      </c>
      <c r="F1236" s="154">
        <v>2182691407.3400006</v>
      </c>
    </row>
    <row r="1237" spans="3:6">
      <c r="C1237" s="60" t="s">
        <v>1393</v>
      </c>
      <c r="D1237" s="154">
        <v>100001</v>
      </c>
      <c r="E1237" s="154">
        <v>512000001</v>
      </c>
      <c r="F1237" s="154">
        <v>401852494.63999999</v>
      </c>
    </row>
    <row r="1238" spans="3:6">
      <c r="C1238" s="60" t="s">
        <v>1394</v>
      </c>
      <c r="D1238" s="154">
        <v>887087444</v>
      </c>
      <c r="E1238" s="154">
        <v>0</v>
      </c>
      <c r="F1238" s="154">
        <v>0</v>
      </c>
    </row>
    <row r="1239" spans="3:6">
      <c r="C1239" s="60" t="s">
        <v>1395</v>
      </c>
      <c r="D1239" s="154">
        <v>130146458</v>
      </c>
      <c r="E1239" s="154">
        <v>59978040</v>
      </c>
      <c r="F1239" s="154">
        <v>11981638.99</v>
      </c>
    </row>
    <row r="1240" spans="3:6">
      <c r="C1240" s="60" t="s">
        <v>1396</v>
      </c>
      <c r="D1240" s="154">
        <v>0</v>
      </c>
      <c r="E1240" s="154">
        <v>56572768</v>
      </c>
      <c r="F1240" s="154">
        <v>44572767.579999998</v>
      </c>
    </row>
    <row r="1241" spans="3:6">
      <c r="C1241" s="60" t="s">
        <v>1976</v>
      </c>
      <c r="D1241" s="154">
        <v>0</v>
      </c>
      <c r="E1241" s="154">
        <v>10968573.09</v>
      </c>
      <c r="F1241" s="154">
        <v>0</v>
      </c>
    </row>
    <row r="1242" spans="3:6">
      <c r="C1242" s="60" t="s">
        <v>1397</v>
      </c>
      <c r="D1242" s="154">
        <v>11196288</v>
      </c>
      <c r="E1242" s="154">
        <v>0</v>
      </c>
      <c r="F1242" s="154">
        <v>0</v>
      </c>
    </row>
    <row r="1243" spans="3:6">
      <c r="C1243" s="60" t="s">
        <v>1398</v>
      </c>
      <c r="D1243" s="154">
        <v>16077858</v>
      </c>
      <c r="E1243" s="154">
        <v>16077858</v>
      </c>
      <c r="F1243" s="154">
        <v>0</v>
      </c>
    </row>
    <row r="1244" spans="3:6">
      <c r="C1244" s="60" t="s">
        <v>1399</v>
      </c>
      <c r="D1244" s="154">
        <v>3492752</v>
      </c>
      <c r="E1244" s="154">
        <v>0</v>
      </c>
      <c r="F1244" s="154">
        <v>0</v>
      </c>
    </row>
    <row r="1245" spans="3:6">
      <c r="C1245" s="60" t="s">
        <v>1400</v>
      </c>
      <c r="D1245" s="154">
        <v>3835091</v>
      </c>
      <c r="E1245" s="154">
        <v>3835091</v>
      </c>
      <c r="F1245" s="154">
        <v>3402857.55</v>
      </c>
    </row>
    <row r="1246" spans="3:6">
      <c r="C1246" s="60" t="s">
        <v>1401</v>
      </c>
      <c r="D1246" s="154">
        <v>2783204</v>
      </c>
      <c r="E1246" s="154">
        <v>2783204</v>
      </c>
      <c r="F1246" s="154">
        <v>2633104</v>
      </c>
    </row>
    <row r="1247" spans="3:6">
      <c r="C1247" s="60" t="s">
        <v>1402</v>
      </c>
      <c r="D1247" s="154">
        <v>1521692</v>
      </c>
      <c r="E1247" s="154">
        <v>1521692</v>
      </c>
      <c r="F1247" s="154">
        <v>0</v>
      </c>
    </row>
    <row r="1248" spans="3:6">
      <c r="C1248" s="60" t="s">
        <v>1403</v>
      </c>
      <c r="D1248" s="154">
        <v>10000000</v>
      </c>
      <c r="E1248" s="154">
        <v>10000000</v>
      </c>
      <c r="F1248" s="154">
        <v>8593594.4900000002</v>
      </c>
    </row>
    <row r="1249" spans="3:6">
      <c r="C1249" s="60" t="s">
        <v>1404</v>
      </c>
      <c r="D1249" s="154">
        <v>0</v>
      </c>
      <c r="E1249" s="154">
        <v>5874389.9800000004</v>
      </c>
      <c r="F1249" s="154">
        <v>4380056.43</v>
      </c>
    </row>
    <row r="1250" spans="3:6">
      <c r="C1250" s="60" t="s">
        <v>1405</v>
      </c>
      <c r="D1250" s="154">
        <v>75000000</v>
      </c>
      <c r="E1250" s="154">
        <v>103243324.42</v>
      </c>
      <c r="F1250" s="154">
        <v>76036455.939999998</v>
      </c>
    </row>
    <row r="1251" spans="3:6">
      <c r="C1251" s="60" t="s">
        <v>1406</v>
      </c>
      <c r="D1251" s="154">
        <v>131058</v>
      </c>
      <c r="E1251" s="154">
        <v>0</v>
      </c>
      <c r="F1251" s="154">
        <v>0</v>
      </c>
    </row>
    <row r="1252" spans="3:6">
      <c r="C1252" s="60" t="s">
        <v>1407</v>
      </c>
      <c r="D1252" s="154">
        <v>50250419</v>
      </c>
      <c r="E1252" s="154">
        <v>37430848</v>
      </c>
      <c r="F1252" s="154">
        <v>37336793.980000004</v>
      </c>
    </row>
    <row r="1253" spans="3:6">
      <c r="C1253" s="60" t="s">
        <v>1408</v>
      </c>
      <c r="D1253" s="154">
        <v>45904305</v>
      </c>
      <c r="E1253" s="154">
        <v>31019151</v>
      </c>
      <c r="F1253" s="154">
        <v>30968322.100000001</v>
      </c>
    </row>
    <row r="1254" spans="3:6">
      <c r="C1254" s="60" t="s">
        <v>1409</v>
      </c>
      <c r="D1254" s="154">
        <v>70496679</v>
      </c>
      <c r="E1254" s="154">
        <v>45894327</v>
      </c>
      <c r="F1254" s="154">
        <v>40864232.990000002</v>
      </c>
    </row>
    <row r="1255" spans="3:6">
      <c r="C1255" s="60" t="s">
        <v>1410</v>
      </c>
      <c r="D1255" s="154">
        <v>9261623</v>
      </c>
      <c r="E1255" s="154">
        <v>4813480</v>
      </c>
      <c r="F1255" s="154">
        <v>0</v>
      </c>
    </row>
    <row r="1256" spans="3:6">
      <c r="C1256" s="60" t="s">
        <v>1411</v>
      </c>
      <c r="D1256" s="154">
        <v>0</v>
      </c>
      <c r="E1256" s="154">
        <v>866541.69</v>
      </c>
      <c r="F1256" s="154">
        <v>0</v>
      </c>
    </row>
    <row r="1257" spans="3:6">
      <c r="C1257" s="60" t="s">
        <v>1890</v>
      </c>
      <c r="D1257" s="154">
        <v>0</v>
      </c>
      <c r="E1257" s="154">
        <v>1519020</v>
      </c>
      <c r="F1257" s="154">
        <v>0</v>
      </c>
    </row>
    <row r="1258" spans="3:6">
      <c r="C1258" s="60" t="s">
        <v>1412</v>
      </c>
      <c r="D1258" s="154">
        <v>92033458</v>
      </c>
      <c r="E1258" s="154">
        <v>73495330</v>
      </c>
      <c r="F1258" s="154">
        <v>73493024.299999997</v>
      </c>
    </row>
    <row r="1259" spans="3:6">
      <c r="C1259" s="60" t="s">
        <v>1413</v>
      </c>
      <c r="D1259" s="154">
        <v>811151</v>
      </c>
      <c r="E1259" s="154">
        <v>595816</v>
      </c>
      <c r="F1259" s="154">
        <v>0</v>
      </c>
    </row>
    <row r="1260" spans="3:6">
      <c r="C1260" s="60" t="s">
        <v>1414</v>
      </c>
      <c r="D1260" s="154">
        <v>38549089</v>
      </c>
      <c r="E1260" s="154">
        <v>22836969</v>
      </c>
      <c r="F1260" s="154">
        <v>22795752.369999997</v>
      </c>
    </row>
    <row r="1261" spans="3:6">
      <c r="C1261" s="60" t="s">
        <v>1415</v>
      </c>
      <c r="D1261" s="154">
        <v>121446905</v>
      </c>
      <c r="E1261" s="154">
        <v>2826339</v>
      </c>
      <c r="F1261" s="154">
        <v>0</v>
      </c>
    </row>
    <row r="1262" spans="3:6">
      <c r="C1262" s="60" t="s">
        <v>1416</v>
      </c>
      <c r="D1262" s="154">
        <v>811351</v>
      </c>
      <c r="E1262" s="154">
        <v>596016</v>
      </c>
      <c r="F1262" s="154">
        <v>0</v>
      </c>
    </row>
    <row r="1263" spans="3:6">
      <c r="C1263" s="60" t="s">
        <v>1417</v>
      </c>
      <c r="D1263" s="154">
        <v>72982996</v>
      </c>
      <c r="E1263" s="154">
        <v>253733897</v>
      </c>
      <c r="F1263" s="154">
        <v>59713014.869999997</v>
      </c>
    </row>
    <row r="1264" spans="3:6">
      <c r="C1264" s="60" t="s">
        <v>1418</v>
      </c>
      <c r="D1264" s="154">
        <v>2047022</v>
      </c>
      <c r="E1264" s="154">
        <v>1401018</v>
      </c>
      <c r="F1264" s="154">
        <v>0</v>
      </c>
    </row>
    <row r="1265" spans="3:6">
      <c r="C1265" s="60" t="s">
        <v>1419</v>
      </c>
      <c r="D1265" s="154">
        <v>24381867</v>
      </c>
      <c r="E1265" s="154">
        <v>7381867</v>
      </c>
      <c r="F1265" s="154">
        <v>0</v>
      </c>
    </row>
    <row r="1266" spans="3:6">
      <c r="C1266" s="60" t="s">
        <v>1420</v>
      </c>
      <c r="D1266" s="154">
        <v>93836919</v>
      </c>
      <c r="E1266" s="154">
        <v>12296473</v>
      </c>
      <c r="F1266" s="154">
        <v>10231818.77</v>
      </c>
    </row>
    <row r="1267" spans="3:6">
      <c r="C1267" s="60" t="s">
        <v>1421</v>
      </c>
      <c r="D1267" s="154">
        <v>787856</v>
      </c>
      <c r="E1267" s="154">
        <v>114504</v>
      </c>
      <c r="F1267" s="154">
        <v>0</v>
      </c>
    </row>
    <row r="1268" spans="3:6">
      <c r="C1268" s="60" t="s">
        <v>1422</v>
      </c>
      <c r="D1268" s="154">
        <v>28490997</v>
      </c>
      <c r="E1268" s="154">
        <v>21065416</v>
      </c>
      <c r="F1268" s="154">
        <v>21065416</v>
      </c>
    </row>
    <row r="1269" spans="3:6">
      <c r="C1269" s="60" t="s">
        <v>1423</v>
      </c>
      <c r="D1269" s="154">
        <v>1578136</v>
      </c>
      <c r="E1269" s="154">
        <v>103272</v>
      </c>
      <c r="F1269" s="154">
        <v>0</v>
      </c>
    </row>
    <row r="1270" spans="3:6">
      <c r="C1270" s="60" t="s">
        <v>1424</v>
      </c>
      <c r="D1270" s="154">
        <v>681879</v>
      </c>
      <c r="E1270" s="154">
        <v>530361</v>
      </c>
      <c r="F1270" s="154">
        <v>0</v>
      </c>
    </row>
    <row r="1271" spans="3:6">
      <c r="C1271" s="60" t="s">
        <v>1425</v>
      </c>
      <c r="D1271" s="154">
        <v>861339</v>
      </c>
      <c r="E1271" s="154">
        <v>0</v>
      </c>
      <c r="F1271" s="154">
        <v>0</v>
      </c>
    </row>
    <row r="1272" spans="3:6">
      <c r="C1272" s="60" t="s">
        <v>1426</v>
      </c>
      <c r="D1272" s="154">
        <v>21532897</v>
      </c>
      <c r="E1272" s="154">
        <v>10107303</v>
      </c>
      <c r="F1272" s="154">
        <v>0</v>
      </c>
    </row>
    <row r="1273" spans="3:6">
      <c r="C1273" s="60" t="s">
        <v>1427</v>
      </c>
      <c r="D1273" s="154">
        <v>1375936</v>
      </c>
      <c r="E1273" s="154">
        <v>104454</v>
      </c>
      <c r="F1273" s="154">
        <v>0</v>
      </c>
    </row>
    <row r="1274" spans="3:6">
      <c r="C1274" s="60" t="s">
        <v>1428</v>
      </c>
      <c r="D1274" s="154">
        <v>61878395</v>
      </c>
      <c r="E1274" s="154">
        <v>82915342</v>
      </c>
      <c r="F1274" s="154">
        <v>41343230.82</v>
      </c>
    </row>
    <row r="1275" spans="3:6">
      <c r="C1275" s="60" t="s">
        <v>1429</v>
      </c>
      <c r="D1275" s="154">
        <v>2658544</v>
      </c>
      <c r="E1275" s="154">
        <v>2012540</v>
      </c>
      <c r="F1275" s="154">
        <v>0</v>
      </c>
    </row>
    <row r="1276" spans="3:6">
      <c r="C1276" s="60" t="s">
        <v>1430</v>
      </c>
      <c r="D1276" s="154">
        <v>9413897</v>
      </c>
      <c r="E1276" s="154">
        <v>138458585.67000002</v>
      </c>
      <c r="F1276" s="154">
        <v>104062785.47000001</v>
      </c>
    </row>
    <row r="1277" spans="3:6">
      <c r="C1277" s="60" t="s">
        <v>1431</v>
      </c>
      <c r="D1277" s="154">
        <v>2658544</v>
      </c>
      <c r="E1277" s="154">
        <v>138258.07</v>
      </c>
      <c r="F1277" s="154">
        <v>0</v>
      </c>
    </row>
    <row r="1278" spans="3:6">
      <c r="C1278" s="60" t="s">
        <v>1891</v>
      </c>
      <c r="D1278" s="154">
        <v>0</v>
      </c>
      <c r="E1278" s="154">
        <v>33623689</v>
      </c>
      <c r="F1278" s="154">
        <v>29776583.149999999</v>
      </c>
    </row>
    <row r="1279" spans="3:6">
      <c r="C1279" s="60" t="s">
        <v>1432</v>
      </c>
      <c r="D1279" s="154">
        <v>4988020</v>
      </c>
      <c r="E1279" s="154">
        <v>7534477.0599999996</v>
      </c>
      <c r="F1279" s="154">
        <v>7534476.4199999999</v>
      </c>
    </row>
    <row r="1280" spans="3:6">
      <c r="C1280" s="60" t="s">
        <v>1433</v>
      </c>
      <c r="D1280" s="154">
        <v>1366852</v>
      </c>
      <c r="E1280" s="154">
        <v>720848</v>
      </c>
      <c r="F1280" s="154">
        <v>0</v>
      </c>
    </row>
    <row r="1281" spans="3:6">
      <c r="C1281" s="60" t="s">
        <v>1434</v>
      </c>
      <c r="D1281" s="154">
        <v>250000000</v>
      </c>
      <c r="E1281" s="154">
        <v>127877802.01000001</v>
      </c>
      <c r="F1281" s="154">
        <v>118317329.01000001</v>
      </c>
    </row>
    <row r="1282" spans="3:6">
      <c r="C1282" s="60" t="s">
        <v>1435</v>
      </c>
      <c r="D1282" s="154">
        <v>1173513</v>
      </c>
      <c r="E1282" s="154">
        <v>312174</v>
      </c>
      <c r="F1282" s="154">
        <v>0</v>
      </c>
    </row>
    <row r="1283" spans="3:6">
      <c r="C1283" s="60" t="s">
        <v>1436</v>
      </c>
      <c r="D1283" s="154">
        <v>334551</v>
      </c>
      <c r="E1283" s="154">
        <v>119216</v>
      </c>
      <c r="F1283" s="154">
        <v>0</v>
      </c>
    </row>
    <row r="1284" spans="3:6">
      <c r="C1284" s="60" t="s">
        <v>1437</v>
      </c>
      <c r="D1284" s="154">
        <v>926225</v>
      </c>
      <c r="E1284" s="154">
        <v>280221</v>
      </c>
      <c r="F1284" s="154">
        <v>0</v>
      </c>
    </row>
    <row r="1285" spans="3:6">
      <c r="C1285" s="60" t="s">
        <v>1438</v>
      </c>
      <c r="D1285" s="154">
        <v>7299770</v>
      </c>
      <c r="E1285" s="154">
        <v>103036.68</v>
      </c>
      <c r="F1285" s="154">
        <v>0</v>
      </c>
    </row>
    <row r="1286" spans="3:6">
      <c r="C1286" s="60" t="s">
        <v>1439</v>
      </c>
      <c r="D1286" s="154">
        <v>5047821</v>
      </c>
      <c r="E1286" s="154">
        <v>101482.54</v>
      </c>
      <c r="F1286" s="154">
        <v>0</v>
      </c>
    </row>
    <row r="1287" spans="3:6">
      <c r="C1287" s="60" t="s">
        <v>1440</v>
      </c>
      <c r="D1287" s="154">
        <v>2423798</v>
      </c>
      <c r="E1287" s="154">
        <v>497784</v>
      </c>
      <c r="F1287" s="154">
        <v>0</v>
      </c>
    </row>
    <row r="1288" spans="3:6">
      <c r="C1288" s="60" t="s">
        <v>1441</v>
      </c>
      <c r="D1288" s="154">
        <v>12177968</v>
      </c>
      <c r="E1288" s="154">
        <v>115319.92</v>
      </c>
      <c r="F1288" s="154">
        <v>0</v>
      </c>
    </row>
    <row r="1289" spans="3:6">
      <c r="C1289" s="60" t="s">
        <v>1442</v>
      </c>
      <c r="D1289" s="154">
        <v>1307788</v>
      </c>
      <c r="E1289" s="154">
        <v>109245</v>
      </c>
      <c r="F1289" s="154">
        <v>0</v>
      </c>
    </row>
    <row r="1290" spans="3:6">
      <c r="C1290" s="60" t="s">
        <v>1443</v>
      </c>
      <c r="D1290" s="154">
        <v>2419653</v>
      </c>
      <c r="E1290" s="154">
        <v>106419</v>
      </c>
      <c r="F1290" s="154">
        <v>0</v>
      </c>
    </row>
    <row r="1291" spans="3:6">
      <c r="C1291" s="60" t="s">
        <v>1444</v>
      </c>
      <c r="D1291" s="154">
        <v>0</v>
      </c>
      <c r="E1291" s="154">
        <v>25850406</v>
      </c>
      <c r="F1291" s="154">
        <v>20979037.280000001</v>
      </c>
    </row>
    <row r="1292" spans="3:6">
      <c r="C1292" s="60" t="s">
        <v>1445</v>
      </c>
      <c r="D1292" s="154">
        <v>1523118</v>
      </c>
      <c r="E1292" s="154">
        <v>109245</v>
      </c>
      <c r="F1292" s="154">
        <v>0</v>
      </c>
    </row>
    <row r="1293" spans="3:6">
      <c r="C1293" s="60" t="s">
        <v>1446</v>
      </c>
      <c r="D1293" s="154">
        <v>0</v>
      </c>
      <c r="E1293" s="154">
        <v>24497216</v>
      </c>
      <c r="F1293" s="154">
        <v>24497200</v>
      </c>
    </row>
    <row r="1294" spans="3:6">
      <c r="C1294" s="60" t="s">
        <v>1447</v>
      </c>
      <c r="D1294" s="154">
        <v>1523118</v>
      </c>
      <c r="E1294" s="154">
        <v>109245</v>
      </c>
      <c r="F1294" s="154">
        <v>0</v>
      </c>
    </row>
    <row r="1295" spans="3:6">
      <c r="C1295" s="60" t="s">
        <v>1448</v>
      </c>
      <c r="D1295" s="154">
        <v>1493665</v>
      </c>
      <c r="E1295" s="154">
        <v>102266</v>
      </c>
      <c r="F1295" s="154">
        <v>0</v>
      </c>
    </row>
    <row r="1296" spans="3:6">
      <c r="C1296" s="60" t="s">
        <v>1449</v>
      </c>
      <c r="D1296" s="154">
        <v>2413782</v>
      </c>
      <c r="E1296" s="154">
        <v>106067</v>
      </c>
      <c r="F1296" s="154">
        <v>0</v>
      </c>
    </row>
    <row r="1297" spans="3:6">
      <c r="C1297" s="60" t="s">
        <v>1450</v>
      </c>
      <c r="D1297" s="154">
        <v>1493665</v>
      </c>
      <c r="E1297" s="154">
        <v>102266</v>
      </c>
      <c r="F1297" s="154">
        <v>0</v>
      </c>
    </row>
    <row r="1298" spans="3:6">
      <c r="C1298" s="60" t="s">
        <v>1451</v>
      </c>
      <c r="D1298" s="154">
        <v>2731352</v>
      </c>
      <c r="E1298" s="154">
        <v>100097.47</v>
      </c>
      <c r="F1298" s="154">
        <v>0</v>
      </c>
    </row>
    <row r="1299" spans="3:6">
      <c r="C1299" s="60" t="s">
        <v>1452</v>
      </c>
      <c r="D1299" s="154">
        <v>1665477</v>
      </c>
      <c r="E1299" s="154">
        <v>111133</v>
      </c>
      <c r="F1299" s="154">
        <v>0</v>
      </c>
    </row>
    <row r="1300" spans="3:6">
      <c r="C1300" s="60" t="s">
        <v>1453</v>
      </c>
      <c r="D1300" s="154">
        <v>1000000</v>
      </c>
      <c r="E1300" s="154">
        <v>500000</v>
      </c>
      <c r="F1300" s="154">
        <v>0</v>
      </c>
    </row>
    <row r="1301" spans="3:6">
      <c r="C1301" s="60" t="s">
        <v>1454</v>
      </c>
      <c r="D1301" s="154">
        <v>23000000</v>
      </c>
      <c r="E1301" s="154">
        <v>19105000</v>
      </c>
      <c r="F1301" s="154">
        <v>9969532.8800000008</v>
      </c>
    </row>
    <row r="1302" spans="3:6">
      <c r="C1302" s="60" t="s">
        <v>1455</v>
      </c>
      <c r="D1302" s="154">
        <v>1665477</v>
      </c>
      <c r="E1302" s="154">
        <v>111133</v>
      </c>
      <c r="F1302" s="154">
        <v>0</v>
      </c>
    </row>
    <row r="1303" spans="3:6">
      <c r="C1303" s="60" t="s">
        <v>1456</v>
      </c>
      <c r="D1303" s="154">
        <v>1880812</v>
      </c>
      <c r="E1303" s="154">
        <v>111133</v>
      </c>
      <c r="F1303" s="154">
        <v>0</v>
      </c>
    </row>
    <row r="1304" spans="3:6">
      <c r="C1304" s="60" t="s">
        <v>1457</v>
      </c>
      <c r="D1304" s="154">
        <v>2420044</v>
      </c>
      <c r="E1304" s="154">
        <v>106443</v>
      </c>
      <c r="F1304" s="154">
        <v>0</v>
      </c>
    </row>
    <row r="1305" spans="3:6">
      <c r="C1305" s="60" t="s">
        <v>1458</v>
      </c>
      <c r="D1305" s="154">
        <v>2420044</v>
      </c>
      <c r="E1305" s="154">
        <v>106443</v>
      </c>
      <c r="F1305" s="154">
        <v>0</v>
      </c>
    </row>
    <row r="1306" spans="3:6">
      <c r="C1306" s="60" t="s">
        <v>1459</v>
      </c>
      <c r="D1306" s="154">
        <v>105000000</v>
      </c>
      <c r="E1306" s="154">
        <v>102463641</v>
      </c>
      <c r="F1306" s="154">
        <v>73878488.329999998</v>
      </c>
    </row>
    <row r="1307" spans="3:6">
      <c r="C1307" s="60" t="s">
        <v>1460</v>
      </c>
      <c r="D1307" s="154">
        <v>1378176</v>
      </c>
      <c r="E1307" s="154">
        <v>104655</v>
      </c>
      <c r="F1307" s="154">
        <v>0</v>
      </c>
    </row>
    <row r="1308" spans="3:6">
      <c r="C1308" s="60" t="s">
        <v>1461</v>
      </c>
      <c r="D1308" s="154">
        <v>1641497</v>
      </c>
      <c r="E1308" s="154">
        <v>1210828</v>
      </c>
      <c r="F1308" s="154">
        <v>0</v>
      </c>
    </row>
    <row r="1309" spans="3:6">
      <c r="C1309" s="60" t="s">
        <v>1462</v>
      </c>
      <c r="D1309" s="154">
        <v>1991636</v>
      </c>
      <c r="E1309" s="154">
        <v>1345632</v>
      </c>
      <c r="F1309" s="154">
        <v>1345600</v>
      </c>
    </row>
    <row r="1310" spans="3:6">
      <c r="C1310" s="60" t="s">
        <v>1463</v>
      </c>
      <c r="D1310" s="154">
        <v>1991636</v>
      </c>
      <c r="E1310" s="154">
        <v>5650636</v>
      </c>
      <c r="F1310" s="154">
        <v>5303240.1900000004</v>
      </c>
    </row>
    <row r="1311" spans="3:6">
      <c r="C1311" s="60" t="s">
        <v>1464</v>
      </c>
      <c r="D1311" s="154">
        <v>466982</v>
      </c>
      <c r="E1311" s="154">
        <v>2533647</v>
      </c>
      <c r="F1311" s="154">
        <v>2307973.27</v>
      </c>
    </row>
    <row r="1312" spans="3:6">
      <c r="C1312" s="60" t="s">
        <v>1465</v>
      </c>
      <c r="D1312" s="154">
        <v>646004</v>
      </c>
      <c r="E1312" s="154">
        <v>0</v>
      </c>
      <c r="F1312" s="154">
        <v>0</v>
      </c>
    </row>
    <row r="1313" spans="3:6">
      <c r="C1313" s="60" t="s">
        <v>1466</v>
      </c>
      <c r="D1313" s="154">
        <v>36345632</v>
      </c>
      <c r="E1313" s="154">
        <v>36100632</v>
      </c>
      <c r="F1313" s="154">
        <v>5303238.76</v>
      </c>
    </row>
    <row r="1314" spans="3:6">
      <c r="C1314" s="60" t="s">
        <v>1467</v>
      </c>
      <c r="D1314" s="154">
        <v>1230541</v>
      </c>
      <c r="E1314" s="154">
        <v>2505206</v>
      </c>
      <c r="F1314" s="154">
        <v>2001504.74</v>
      </c>
    </row>
    <row r="1315" spans="3:6">
      <c r="C1315" s="60" t="s">
        <v>1468</v>
      </c>
      <c r="D1315" s="154">
        <v>2654072</v>
      </c>
      <c r="E1315" s="154">
        <v>5008068</v>
      </c>
      <c r="F1315" s="154">
        <v>4522964.96</v>
      </c>
    </row>
    <row r="1316" spans="3:6">
      <c r="C1316" s="60" t="s">
        <v>1469</v>
      </c>
      <c r="D1316" s="154">
        <v>2654072</v>
      </c>
      <c r="E1316" s="154">
        <v>5653868</v>
      </c>
      <c r="F1316" s="154">
        <v>4522964.96</v>
      </c>
    </row>
    <row r="1317" spans="3:6">
      <c r="C1317" s="60" t="s">
        <v>1905</v>
      </c>
      <c r="D1317" s="154">
        <v>0</v>
      </c>
      <c r="E1317" s="154">
        <v>1899224</v>
      </c>
      <c r="F1317" s="154">
        <v>0</v>
      </c>
    </row>
    <row r="1318" spans="3:6">
      <c r="C1318" s="60" t="s">
        <v>1470</v>
      </c>
      <c r="D1318" s="154">
        <v>1375936</v>
      </c>
      <c r="E1318" s="154">
        <v>1160601</v>
      </c>
      <c r="F1318" s="154">
        <v>0</v>
      </c>
    </row>
    <row r="1319" spans="3:6">
      <c r="C1319" s="60" t="s">
        <v>1471</v>
      </c>
      <c r="D1319" s="154">
        <v>0</v>
      </c>
      <c r="E1319" s="154">
        <v>5499999.6399999997</v>
      </c>
      <c r="F1319" s="154">
        <v>3889282.18</v>
      </c>
    </row>
    <row r="1320" spans="3:6">
      <c r="C1320" s="60" t="s">
        <v>1472</v>
      </c>
      <c r="D1320" s="154">
        <v>2309159</v>
      </c>
      <c r="E1320" s="154">
        <v>4859071</v>
      </c>
      <c r="F1320" s="154">
        <v>4851892.84</v>
      </c>
    </row>
    <row r="1321" spans="3:6">
      <c r="C1321" s="60" t="s">
        <v>1473</v>
      </c>
      <c r="D1321" s="154">
        <v>2654072</v>
      </c>
      <c r="E1321" s="154">
        <v>8000000</v>
      </c>
      <c r="F1321" s="154">
        <v>5161825.04</v>
      </c>
    </row>
    <row r="1322" spans="3:6">
      <c r="C1322" s="60" t="s">
        <v>1474</v>
      </c>
      <c r="D1322" s="154">
        <v>215335</v>
      </c>
      <c r="E1322" s="154">
        <v>0</v>
      </c>
      <c r="F1322" s="154">
        <v>0</v>
      </c>
    </row>
    <row r="1323" spans="3:6">
      <c r="C1323" s="60" t="s">
        <v>1475</v>
      </c>
      <c r="D1323" s="154">
        <v>2654072</v>
      </c>
      <c r="E1323" s="154">
        <v>2008068</v>
      </c>
      <c r="F1323" s="154">
        <v>0</v>
      </c>
    </row>
    <row r="1324" spans="3:6">
      <c r="C1324" s="60" t="s">
        <v>1476</v>
      </c>
      <c r="D1324" s="154">
        <v>18377817</v>
      </c>
      <c r="E1324" s="154">
        <v>458926</v>
      </c>
      <c r="F1324" s="154">
        <v>0</v>
      </c>
    </row>
    <row r="1325" spans="3:6">
      <c r="C1325" s="60" t="s">
        <v>1477</v>
      </c>
      <c r="D1325" s="154">
        <v>2654072</v>
      </c>
      <c r="E1325" s="154">
        <v>1666796</v>
      </c>
      <c r="F1325" s="154">
        <v>1293436.6499999999</v>
      </c>
    </row>
    <row r="1326" spans="3:6">
      <c r="C1326" s="60" t="s">
        <v>1478</v>
      </c>
      <c r="D1326" s="154">
        <v>1375936</v>
      </c>
      <c r="E1326" s="154">
        <v>1160601</v>
      </c>
      <c r="F1326" s="154">
        <v>0</v>
      </c>
    </row>
    <row r="1327" spans="3:6">
      <c r="C1327" s="60" t="s">
        <v>1479</v>
      </c>
      <c r="D1327" s="154">
        <v>85248595</v>
      </c>
      <c r="E1327" s="154">
        <v>128800880</v>
      </c>
      <c r="F1327" s="154">
        <v>128740073.67</v>
      </c>
    </row>
    <row r="1328" spans="3:6">
      <c r="C1328" s="60" t="s">
        <v>1480</v>
      </c>
      <c r="D1328" s="154">
        <v>2654072</v>
      </c>
      <c r="E1328" s="154">
        <v>2008068</v>
      </c>
      <c r="F1328" s="154">
        <v>1606399.69</v>
      </c>
    </row>
    <row r="1329" spans="3:6">
      <c r="C1329" s="60" t="s">
        <v>1481</v>
      </c>
      <c r="D1329" s="154">
        <v>1312634</v>
      </c>
      <c r="E1329" s="154">
        <v>109730</v>
      </c>
      <c r="F1329" s="154">
        <v>0</v>
      </c>
    </row>
    <row r="1330" spans="3:6">
      <c r="C1330" s="60" t="s">
        <v>1482</v>
      </c>
      <c r="D1330" s="154">
        <v>2445396</v>
      </c>
      <c r="E1330" s="154">
        <v>449848</v>
      </c>
      <c r="F1330" s="154">
        <v>0</v>
      </c>
    </row>
    <row r="1331" spans="3:6">
      <c r="C1331" s="60" t="s">
        <v>1483</v>
      </c>
      <c r="D1331" s="154">
        <v>2445396</v>
      </c>
      <c r="E1331" s="154">
        <v>449848</v>
      </c>
      <c r="F1331" s="154">
        <v>0</v>
      </c>
    </row>
    <row r="1332" spans="3:6">
      <c r="C1332" s="60" t="s">
        <v>1484</v>
      </c>
      <c r="D1332" s="154">
        <v>21704683</v>
      </c>
      <c r="E1332" s="154">
        <v>2000000</v>
      </c>
      <c r="F1332" s="154">
        <v>0</v>
      </c>
    </row>
    <row r="1333" spans="3:6">
      <c r="C1333" s="60" t="s">
        <v>1485</v>
      </c>
      <c r="D1333" s="154">
        <v>2445396</v>
      </c>
      <c r="E1333" s="154">
        <v>449848</v>
      </c>
      <c r="F1333" s="154">
        <v>0</v>
      </c>
    </row>
    <row r="1334" spans="3:6">
      <c r="C1334" s="60" t="s">
        <v>1486</v>
      </c>
      <c r="D1334" s="154">
        <v>2454667</v>
      </c>
      <c r="E1334" s="154">
        <v>1808663</v>
      </c>
      <c r="F1334" s="154">
        <v>0</v>
      </c>
    </row>
    <row r="1335" spans="3:6">
      <c r="C1335" s="60" t="s">
        <v>1487</v>
      </c>
      <c r="D1335" s="154">
        <v>1284813</v>
      </c>
      <c r="E1335" s="154">
        <v>106948</v>
      </c>
      <c r="F1335" s="154">
        <v>0</v>
      </c>
    </row>
    <row r="1336" spans="3:6">
      <c r="C1336" s="60" t="s">
        <v>1488</v>
      </c>
      <c r="D1336" s="154">
        <v>2454667</v>
      </c>
      <c r="E1336" s="154">
        <v>108520</v>
      </c>
      <c r="F1336" s="154">
        <v>0</v>
      </c>
    </row>
    <row r="1337" spans="3:6">
      <c r="C1337" s="60" t="s">
        <v>1489</v>
      </c>
      <c r="D1337" s="154">
        <v>0</v>
      </c>
      <c r="E1337" s="154">
        <v>650000000</v>
      </c>
      <c r="F1337" s="154">
        <v>649936490.73000002</v>
      </c>
    </row>
    <row r="1338" spans="3:6">
      <c r="C1338" s="60" t="s">
        <v>1490</v>
      </c>
      <c r="D1338" s="154">
        <v>496723</v>
      </c>
      <c r="E1338" s="154">
        <v>66054</v>
      </c>
      <c r="F1338" s="154">
        <v>0</v>
      </c>
    </row>
    <row r="1339" spans="3:6">
      <c r="C1339" s="60" t="s">
        <v>1491</v>
      </c>
      <c r="D1339" s="154">
        <v>474875</v>
      </c>
      <c r="E1339" s="154">
        <v>2559540</v>
      </c>
      <c r="F1339" s="154">
        <v>2024325.28</v>
      </c>
    </row>
    <row r="1340" spans="3:6">
      <c r="C1340" s="60" t="s">
        <v>1492</v>
      </c>
      <c r="D1340" s="154">
        <v>60378413</v>
      </c>
      <c r="E1340" s="154">
        <v>33768431</v>
      </c>
      <c r="F1340" s="154">
        <v>33731322.730000004</v>
      </c>
    </row>
    <row r="1341" spans="3:6">
      <c r="C1341" s="60" t="s">
        <v>1493</v>
      </c>
      <c r="D1341" s="154">
        <v>496723</v>
      </c>
      <c r="E1341" s="154">
        <v>3766054</v>
      </c>
      <c r="F1341" s="154">
        <v>2962580.3</v>
      </c>
    </row>
    <row r="1342" spans="3:6">
      <c r="C1342" s="60" t="s">
        <v>1494</v>
      </c>
      <c r="D1342" s="154">
        <v>306326996</v>
      </c>
      <c r="E1342" s="154">
        <v>65274559</v>
      </c>
      <c r="F1342" s="154">
        <v>37255562.380000003</v>
      </c>
    </row>
    <row r="1343" spans="3:6">
      <c r="C1343" s="60" t="s">
        <v>1495</v>
      </c>
      <c r="D1343" s="154">
        <v>760823</v>
      </c>
      <c r="E1343" s="154">
        <v>3730154</v>
      </c>
      <c r="F1343" s="154">
        <v>2962580.3</v>
      </c>
    </row>
    <row r="1344" spans="3:6">
      <c r="C1344" s="60" t="s">
        <v>1496</v>
      </c>
      <c r="D1344" s="154">
        <v>760823</v>
      </c>
      <c r="E1344" s="154">
        <v>330154</v>
      </c>
      <c r="F1344" s="154">
        <v>0</v>
      </c>
    </row>
    <row r="1345" spans="3:6">
      <c r="C1345" s="60" t="s">
        <v>1497</v>
      </c>
      <c r="D1345" s="154">
        <v>5056888</v>
      </c>
      <c r="E1345" s="154">
        <v>4626219</v>
      </c>
      <c r="F1345" s="154">
        <v>0</v>
      </c>
    </row>
    <row r="1346" spans="3:6">
      <c r="C1346" s="60" t="s">
        <v>1498</v>
      </c>
      <c r="D1346" s="154">
        <v>3128008</v>
      </c>
      <c r="E1346" s="154">
        <v>1426349</v>
      </c>
      <c r="F1346" s="154">
        <v>0</v>
      </c>
    </row>
    <row r="1347" spans="3:6">
      <c r="C1347" s="60" t="s">
        <v>1499</v>
      </c>
      <c r="D1347" s="154">
        <v>114292123</v>
      </c>
      <c r="E1347" s="154">
        <v>15077517</v>
      </c>
      <c r="F1347" s="154">
        <v>2688140.31</v>
      </c>
    </row>
    <row r="1348" spans="3:6">
      <c r="C1348" s="60" t="s">
        <v>1500</v>
      </c>
      <c r="D1348" s="154">
        <v>2367205</v>
      </c>
      <c r="E1348" s="154">
        <v>1721201</v>
      </c>
      <c r="F1348" s="154">
        <v>0</v>
      </c>
    </row>
    <row r="1349" spans="3:6">
      <c r="C1349" s="60" t="s">
        <v>1501</v>
      </c>
      <c r="D1349" s="154">
        <v>1492003</v>
      </c>
      <c r="E1349" s="154">
        <v>1147467</v>
      </c>
      <c r="F1349" s="154">
        <v>0</v>
      </c>
    </row>
    <row r="1350" spans="3:6">
      <c r="C1350" s="60" t="s">
        <v>1502</v>
      </c>
      <c r="D1350" s="154">
        <v>1375936</v>
      </c>
      <c r="E1350" s="154">
        <v>1160601</v>
      </c>
      <c r="F1350" s="154">
        <v>0</v>
      </c>
    </row>
    <row r="1351" spans="3:6">
      <c r="C1351" s="60" t="s">
        <v>1503</v>
      </c>
      <c r="D1351" s="154">
        <v>2046922</v>
      </c>
      <c r="E1351" s="154">
        <v>1400918</v>
      </c>
      <c r="F1351" s="154">
        <v>0</v>
      </c>
    </row>
    <row r="1352" spans="3:6">
      <c r="C1352" s="60" t="s">
        <v>1504</v>
      </c>
      <c r="D1352" s="154">
        <v>2413782</v>
      </c>
      <c r="E1352" s="154">
        <v>106067</v>
      </c>
      <c r="F1352" s="154">
        <v>0</v>
      </c>
    </row>
    <row r="1353" spans="3:6">
      <c r="C1353" s="112" t="s">
        <v>325</v>
      </c>
      <c r="D1353" s="154">
        <v>0</v>
      </c>
      <c r="E1353" s="154">
        <v>250217912</v>
      </c>
      <c r="F1353" s="154">
        <v>250217912</v>
      </c>
    </row>
    <row r="1354" spans="3:6">
      <c r="C1354" s="60" t="s">
        <v>1394</v>
      </c>
      <c r="D1354" s="154">
        <v>0</v>
      </c>
      <c r="E1354" s="154">
        <v>250217912</v>
      </c>
      <c r="F1354" s="154">
        <v>250217912</v>
      </c>
    </row>
    <row r="1355" spans="3:6">
      <c r="C1355" s="112" t="s">
        <v>326</v>
      </c>
      <c r="D1355" s="154">
        <v>347105000</v>
      </c>
      <c r="E1355" s="154">
        <v>713887088</v>
      </c>
      <c r="F1355" s="154">
        <v>375980465.03999996</v>
      </c>
    </row>
    <row r="1356" spans="3:6">
      <c r="C1356" s="60" t="s">
        <v>435</v>
      </c>
      <c r="D1356" s="154">
        <v>347105000</v>
      </c>
      <c r="E1356" s="154">
        <v>347105000.00000006</v>
      </c>
      <c r="F1356" s="154">
        <v>10757024.389999999</v>
      </c>
    </row>
    <row r="1357" spans="3:6">
      <c r="C1357" s="60" t="s">
        <v>1394</v>
      </c>
      <c r="D1357" s="154">
        <v>0</v>
      </c>
      <c r="E1357" s="154">
        <v>319782088</v>
      </c>
      <c r="F1357" s="154">
        <v>319782088</v>
      </c>
    </row>
    <row r="1358" spans="3:6">
      <c r="C1358" s="60" t="s">
        <v>1489</v>
      </c>
      <c r="D1358" s="154">
        <v>0</v>
      </c>
      <c r="E1358" s="154">
        <v>47000000</v>
      </c>
      <c r="F1358" s="154">
        <v>45441352.649999999</v>
      </c>
    </row>
    <row r="1359" spans="3:6">
      <c r="C1359" s="68" t="s">
        <v>352</v>
      </c>
      <c r="D1359" s="170">
        <v>224237198</v>
      </c>
      <c r="E1359" s="170">
        <v>184421543.07999998</v>
      </c>
      <c r="F1359" s="170">
        <v>171646947.69</v>
      </c>
    </row>
    <row r="1360" spans="3:6">
      <c r="C1360" s="112" t="s">
        <v>323</v>
      </c>
      <c r="D1360" s="154">
        <v>219237198</v>
      </c>
      <c r="E1360" s="154">
        <v>182285871.07999998</v>
      </c>
      <c r="F1360" s="154">
        <v>171646947.69</v>
      </c>
    </row>
    <row r="1361" spans="3:6">
      <c r="C1361" s="60" t="s">
        <v>1505</v>
      </c>
      <c r="D1361" s="154">
        <v>2000000</v>
      </c>
      <c r="E1361" s="154">
        <v>0</v>
      </c>
      <c r="F1361" s="154">
        <v>0</v>
      </c>
    </row>
    <row r="1362" spans="3:6">
      <c r="C1362" s="60" t="s">
        <v>1506</v>
      </c>
      <c r="D1362" s="154">
        <v>5000000</v>
      </c>
      <c r="E1362" s="154">
        <v>4596614</v>
      </c>
      <c r="F1362" s="154">
        <v>4193227.87</v>
      </c>
    </row>
    <row r="1363" spans="3:6">
      <c r="C1363" s="60" t="s">
        <v>1507</v>
      </c>
      <c r="D1363" s="154">
        <v>4826380</v>
      </c>
      <c r="E1363" s="154">
        <v>106031.08</v>
      </c>
      <c r="F1363" s="154">
        <v>0</v>
      </c>
    </row>
    <row r="1364" spans="3:6">
      <c r="C1364" s="60" t="s">
        <v>1508</v>
      </c>
      <c r="D1364" s="154">
        <v>2448638</v>
      </c>
      <c r="E1364" s="154">
        <v>1802634</v>
      </c>
      <c r="F1364" s="154">
        <v>0</v>
      </c>
    </row>
    <row r="1365" spans="3:6">
      <c r="C1365" s="60" t="s">
        <v>1509</v>
      </c>
      <c r="D1365" s="154">
        <v>2425754</v>
      </c>
      <c r="E1365" s="154">
        <v>106785</v>
      </c>
      <c r="F1365" s="154">
        <v>0</v>
      </c>
    </row>
    <row r="1366" spans="3:6">
      <c r="C1366" s="60" t="s">
        <v>1510</v>
      </c>
      <c r="D1366" s="154">
        <v>2425754</v>
      </c>
      <c r="E1366" s="154">
        <v>106785</v>
      </c>
      <c r="F1366" s="154">
        <v>0</v>
      </c>
    </row>
    <row r="1367" spans="3:6">
      <c r="C1367" s="60" t="s">
        <v>1511</v>
      </c>
      <c r="D1367" s="154">
        <v>1556180</v>
      </c>
      <c r="E1367" s="154">
        <v>101296</v>
      </c>
      <c r="F1367" s="154">
        <v>0</v>
      </c>
    </row>
    <row r="1368" spans="3:6">
      <c r="C1368" s="60" t="s">
        <v>1512</v>
      </c>
      <c r="D1368" s="154">
        <v>31787417</v>
      </c>
      <c r="E1368" s="154">
        <v>23631352</v>
      </c>
      <c r="F1368" s="154">
        <v>23601636</v>
      </c>
    </row>
    <row r="1369" spans="3:6">
      <c r="C1369" s="60" t="s">
        <v>1513</v>
      </c>
      <c r="D1369" s="154">
        <v>1556180</v>
      </c>
      <c r="E1369" s="154">
        <v>101296</v>
      </c>
      <c r="F1369" s="154">
        <v>0</v>
      </c>
    </row>
    <row r="1370" spans="3:6">
      <c r="C1370" s="60" t="s">
        <v>1514</v>
      </c>
      <c r="D1370" s="154">
        <v>4067285</v>
      </c>
      <c r="E1370" s="154">
        <v>2775277</v>
      </c>
      <c r="F1370" s="154">
        <v>2543976.9900000002</v>
      </c>
    </row>
    <row r="1371" spans="3:6">
      <c r="C1371" s="60" t="s">
        <v>1515</v>
      </c>
      <c r="D1371" s="154">
        <v>33147489</v>
      </c>
      <c r="E1371" s="154">
        <v>25754265</v>
      </c>
      <c r="F1371" s="154">
        <v>25754265</v>
      </c>
    </row>
    <row r="1372" spans="3:6">
      <c r="C1372" s="60" t="s">
        <v>1516</v>
      </c>
      <c r="D1372" s="154">
        <v>892319</v>
      </c>
      <c r="E1372" s="154">
        <v>461650</v>
      </c>
      <c r="F1372" s="154">
        <v>0</v>
      </c>
    </row>
    <row r="1373" spans="3:6">
      <c r="C1373" s="60" t="s">
        <v>1517</v>
      </c>
      <c r="D1373" s="154">
        <v>2052030</v>
      </c>
      <c r="E1373" s="154">
        <v>5006026</v>
      </c>
      <c r="F1373" s="154">
        <v>3933276.15</v>
      </c>
    </row>
    <row r="1374" spans="3:6">
      <c r="C1374" s="60" t="s">
        <v>1518</v>
      </c>
      <c r="D1374" s="154">
        <v>2052030</v>
      </c>
      <c r="E1374" s="154">
        <v>5006026</v>
      </c>
      <c r="F1374" s="154">
        <v>3933276.15</v>
      </c>
    </row>
    <row r="1375" spans="3:6">
      <c r="C1375" s="60" t="s">
        <v>1519</v>
      </c>
      <c r="D1375" s="154">
        <v>95168846</v>
      </c>
      <c r="E1375" s="154">
        <v>50168846</v>
      </c>
      <c r="F1375" s="154">
        <v>50168845.890000001</v>
      </c>
    </row>
    <row r="1376" spans="3:6">
      <c r="C1376" s="60" t="s">
        <v>1520</v>
      </c>
      <c r="D1376" s="154">
        <v>5000000</v>
      </c>
      <c r="E1376" s="154">
        <v>4300000</v>
      </c>
      <c r="F1376" s="154">
        <v>0</v>
      </c>
    </row>
    <row r="1377" spans="3:6">
      <c r="C1377" s="60" t="s">
        <v>1521</v>
      </c>
      <c r="D1377" s="154">
        <v>22830896</v>
      </c>
      <c r="E1377" s="154">
        <v>58260988</v>
      </c>
      <c r="F1377" s="154">
        <v>57518443.640000001</v>
      </c>
    </row>
    <row r="1378" spans="3:6">
      <c r="C1378" s="112" t="s">
        <v>324</v>
      </c>
      <c r="D1378" s="154">
        <v>5000000</v>
      </c>
      <c r="E1378" s="154">
        <v>500000</v>
      </c>
      <c r="F1378" s="154">
        <v>0</v>
      </c>
    </row>
    <row r="1379" spans="3:6">
      <c r="C1379" s="60" t="s">
        <v>1522</v>
      </c>
      <c r="D1379" s="154">
        <v>5000000</v>
      </c>
      <c r="E1379" s="154">
        <v>500000</v>
      </c>
      <c r="F1379" s="154">
        <v>0</v>
      </c>
    </row>
    <row r="1380" spans="3:6">
      <c r="C1380" s="112" t="s">
        <v>325</v>
      </c>
      <c r="D1380" s="154">
        <v>0</v>
      </c>
      <c r="E1380" s="154">
        <v>1635672</v>
      </c>
      <c r="F1380" s="154">
        <v>0</v>
      </c>
    </row>
    <row r="1381" spans="3:6">
      <c r="C1381" s="60" t="s">
        <v>1519</v>
      </c>
      <c r="D1381" s="154">
        <v>0</v>
      </c>
      <c r="E1381" s="154">
        <v>1635672</v>
      </c>
      <c r="F1381" s="154">
        <v>0</v>
      </c>
    </row>
    <row r="1382" spans="3:6">
      <c r="C1382" s="68" t="s">
        <v>353</v>
      </c>
      <c r="D1382" s="170">
        <v>257316285</v>
      </c>
      <c r="E1382" s="170">
        <v>490356692.59000003</v>
      </c>
      <c r="F1382" s="170">
        <v>412464598.56</v>
      </c>
    </row>
    <row r="1383" spans="3:6">
      <c r="C1383" s="112" t="s">
        <v>323</v>
      </c>
      <c r="D1383" s="154">
        <v>257316285</v>
      </c>
      <c r="E1383" s="154">
        <v>490356692.59000003</v>
      </c>
      <c r="F1383" s="154">
        <v>412464598.56</v>
      </c>
    </row>
    <row r="1384" spans="3:6">
      <c r="C1384" s="60" t="s">
        <v>1523</v>
      </c>
      <c r="D1384" s="154">
        <v>2434110</v>
      </c>
      <c r="E1384" s="154">
        <v>447026</v>
      </c>
      <c r="F1384" s="154">
        <v>0</v>
      </c>
    </row>
    <row r="1385" spans="3:6">
      <c r="C1385" s="60" t="s">
        <v>1524</v>
      </c>
      <c r="D1385" s="154">
        <v>1534460</v>
      </c>
      <c r="E1385" s="154">
        <v>1103791</v>
      </c>
      <c r="F1385" s="154">
        <v>0</v>
      </c>
    </row>
    <row r="1386" spans="3:6">
      <c r="C1386" s="60" t="s">
        <v>1525</v>
      </c>
      <c r="D1386" s="154">
        <v>2434110</v>
      </c>
      <c r="E1386" s="154">
        <v>457828</v>
      </c>
      <c r="F1386" s="154">
        <v>0</v>
      </c>
    </row>
    <row r="1387" spans="3:6">
      <c r="C1387" s="60" t="s">
        <v>1526</v>
      </c>
      <c r="D1387" s="154">
        <v>1534460</v>
      </c>
      <c r="E1387" s="154">
        <v>110379</v>
      </c>
      <c r="F1387" s="154">
        <v>0</v>
      </c>
    </row>
    <row r="1388" spans="3:6">
      <c r="C1388" s="60" t="s">
        <v>1527</v>
      </c>
      <c r="D1388" s="154">
        <v>2871043</v>
      </c>
      <c r="E1388" s="154">
        <v>2009704</v>
      </c>
      <c r="F1388" s="154">
        <v>0</v>
      </c>
    </row>
    <row r="1389" spans="3:6">
      <c r="C1389" s="60" t="s">
        <v>1528</v>
      </c>
      <c r="D1389" s="154">
        <v>4818780</v>
      </c>
      <c r="E1389" s="154">
        <v>3526772</v>
      </c>
      <c r="F1389" s="154">
        <v>0</v>
      </c>
    </row>
    <row r="1390" spans="3:6">
      <c r="C1390" s="60" t="s">
        <v>1529</v>
      </c>
      <c r="D1390" s="154">
        <v>1880094</v>
      </c>
      <c r="E1390" s="154">
        <v>1018755</v>
      </c>
      <c r="F1390" s="154">
        <v>0</v>
      </c>
    </row>
    <row r="1391" spans="3:6">
      <c r="C1391" s="60" t="s">
        <v>1530</v>
      </c>
      <c r="D1391" s="154">
        <v>723610</v>
      </c>
      <c r="E1391" s="154">
        <v>508275</v>
      </c>
      <c r="F1391" s="154">
        <v>0</v>
      </c>
    </row>
    <row r="1392" spans="3:6">
      <c r="C1392" s="60" t="s">
        <v>1531</v>
      </c>
      <c r="D1392" s="154">
        <v>723610</v>
      </c>
      <c r="E1392" s="154">
        <v>508275</v>
      </c>
      <c r="F1392" s="154">
        <v>0</v>
      </c>
    </row>
    <row r="1393" spans="3:6">
      <c r="C1393" s="60" t="s">
        <v>1532</v>
      </c>
      <c r="D1393" s="154">
        <v>4734410</v>
      </c>
      <c r="E1393" s="154">
        <v>3442402</v>
      </c>
      <c r="F1393" s="154">
        <v>0</v>
      </c>
    </row>
    <row r="1394" spans="3:6">
      <c r="C1394" s="60" t="s">
        <v>1533</v>
      </c>
      <c r="D1394" s="154">
        <v>2183018</v>
      </c>
      <c r="E1394" s="154">
        <v>1537014</v>
      </c>
      <c r="F1394" s="154">
        <v>0</v>
      </c>
    </row>
    <row r="1395" spans="3:6">
      <c r="C1395" s="60" t="s">
        <v>1534</v>
      </c>
      <c r="D1395" s="154">
        <v>2183018</v>
      </c>
      <c r="E1395" s="154">
        <v>107591</v>
      </c>
      <c r="F1395" s="154">
        <v>0</v>
      </c>
    </row>
    <row r="1396" spans="3:6">
      <c r="C1396" s="60" t="s">
        <v>1535</v>
      </c>
      <c r="D1396" s="154">
        <v>882194</v>
      </c>
      <c r="E1396" s="154">
        <v>451525</v>
      </c>
      <c r="F1396" s="154">
        <v>0</v>
      </c>
    </row>
    <row r="1397" spans="3:6">
      <c r="C1397" s="60" t="s">
        <v>1536</v>
      </c>
      <c r="D1397" s="154">
        <v>2183018</v>
      </c>
      <c r="E1397" s="154">
        <v>1537014</v>
      </c>
      <c r="F1397" s="154">
        <v>0</v>
      </c>
    </row>
    <row r="1398" spans="3:6">
      <c r="C1398" s="60" t="s">
        <v>1537</v>
      </c>
      <c r="D1398" s="154">
        <v>3000000</v>
      </c>
      <c r="E1398" s="154">
        <v>200000</v>
      </c>
      <c r="F1398" s="154">
        <v>0</v>
      </c>
    </row>
    <row r="1399" spans="3:6">
      <c r="C1399" s="60" t="s">
        <v>1538</v>
      </c>
      <c r="D1399" s="154">
        <v>2004892</v>
      </c>
      <c r="E1399" s="154">
        <v>1358888</v>
      </c>
      <c r="F1399" s="154">
        <v>0</v>
      </c>
    </row>
    <row r="1400" spans="3:6">
      <c r="C1400" s="60" t="s">
        <v>1539</v>
      </c>
      <c r="D1400" s="154">
        <v>2179643</v>
      </c>
      <c r="E1400" s="154">
        <v>1533639</v>
      </c>
      <c r="F1400" s="154">
        <v>0</v>
      </c>
    </row>
    <row r="1401" spans="3:6">
      <c r="C1401" s="60" t="s">
        <v>1540</v>
      </c>
      <c r="D1401" s="154">
        <v>2179643</v>
      </c>
      <c r="E1401" s="154">
        <v>1533639</v>
      </c>
      <c r="F1401" s="154">
        <v>0</v>
      </c>
    </row>
    <row r="1402" spans="3:6">
      <c r="C1402" s="60" t="s">
        <v>1541</v>
      </c>
      <c r="D1402" s="154">
        <v>2179643</v>
      </c>
      <c r="E1402" s="154">
        <v>1533639</v>
      </c>
      <c r="F1402" s="154">
        <v>0</v>
      </c>
    </row>
    <row r="1403" spans="3:6">
      <c r="C1403" s="60" t="s">
        <v>1542</v>
      </c>
      <c r="D1403" s="154">
        <v>10849293</v>
      </c>
      <c r="E1403" s="154">
        <v>825779.59</v>
      </c>
      <c r="F1403" s="154">
        <v>0</v>
      </c>
    </row>
    <row r="1404" spans="3:6">
      <c r="C1404" s="60" t="s">
        <v>1543</v>
      </c>
      <c r="D1404" s="154">
        <v>2052030</v>
      </c>
      <c r="E1404" s="154">
        <v>5006026</v>
      </c>
      <c r="F1404" s="154">
        <v>3933276.15</v>
      </c>
    </row>
    <row r="1405" spans="3:6">
      <c r="C1405" s="60" t="s">
        <v>1544</v>
      </c>
      <c r="D1405" s="154">
        <v>4103995</v>
      </c>
      <c r="E1405" s="154">
        <v>4103995</v>
      </c>
      <c r="F1405" s="154">
        <v>0</v>
      </c>
    </row>
    <row r="1406" spans="3:6">
      <c r="C1406" s="60" t="s">
        <v>1545</v>
      </c>
      <c r="D1406" s="154">
        <v>32918997</v>
      </c>
      <c r="E1406" s="154">
        <v>48871527</v>
      </c>
      <c r="F1406" s="154">
        <v>48871527</v>
      </c>
    </row>
    <row r="1407" spans="3:6">
      <c r="C1407" s="60" t="s">
        <v>1546</v>
      </c>
      <c r="D1407" s="154">
        <v>74223502</v>
      </c>
      <c r="E1407" s="154">
        <v>209557295</v>
      </c>
      <c r="F1407" s="154">
        <v>199629867.41</v>
      </c>
    </row>
    <row r="1408" spans="3:6">
      <c r="C1408" s="60" t="s">
        <v>1547</v>
      </c>
      <c r="D1408" s="154">
        <v>13388396</v>
      </c>
      <c r="E1408" s="154">
        <v>6828082</v>
      </c>
      <c r="F1408" s="154">
        <v>6817798.5</v>
      </c>
    </row>
    <row r="1409" spans="3:6">
      <c r="C1409" s="60" t="s">
        <v>1548</v>
      </c>
      <c r="D1409" s="154">
        <v>15000000</v>
      </c>
      <c r="E1409" s="154">
        <v>47238452</v>
      </c>
      <c r="F1409" s="154">
        <v>31944368.030000001</v>
      </c>
    </row>
    <row r="1410" spans="3:6">
      <c r="C1410" s="60" t="s">
        <v>1549</v>
      </c>
      <c r="D1410" s="154">
        <v>62116316</v>
      </c>
      <c r="E1410" s="154">
        <v>58194969</v>
      </c>
      <c r="F1410" s="154">
        <v>57621406.079999998</v>
      </c>
    </row>
    <row r="1411" spans="3:6">
      <c r="C1411" s="60" t="s">
        <v>1550</v>
      </c>
      <c r="D1411" s="154">
        <v>0</v>
      </c>
      <c r="E1411" s="154">
        <v>86804411</v>
      </c>
      <c r="F1411" s="154">
        <v>63646355.390000001</v>
      </c>
    </row>
    <row r="1412" spans="3:6">
      <c r="C1412" s="68" t="s">
        <v>354</v>
      </c>
      <c r="D1412" s="170">
        <v>699192504</v>
      </c>
      <c r="E1412" s="170">
        <v>573322678.66000009</v>
      </c>
      <c r="F1412" s="170">
        <v>373633336.45000005</v>
      </c>
    </row>
    <row r="1413" spans="3:6">
      <c r="C1413" s="112" t="s">
        <v>323</v>
      </c>
      <c r="D1413" s="154">
        <v>698547023</v>
      </c>
      <c r="E1413" s="154">
        <v>549677197.66000009</v>
      </c>
      <c r="F1413" s="154">
        <v>358411820.72000003</v>
      </c>
    </row>
    <row r="1414" spans="3:6">
      <c r="C1414" s="60" t="s">
        <v>1551</v>
      </c>
      <c r="D1414" s="154">
        <v>0</v>
      </c>
      <c r="E1414" s="154">
        <v>83700999.359999999</v>
      </c>
      <c r="F1414" s="154">
        <v>17031459.010000002</v>
      </c>
    </row>
    <row r="1415" spans="3:6">
      <c r="C1415" s="60" t="s">
        <v>1552</v>
      </c>
      <c r="D1415" s="154">
        <v>265169142</v>
      </c>
      <c r="E1415" s="154">
        <v>169142</v>
      </c>
      <c r="F1415" s="154">
        <v>0</v>
      </c>
    </row>
    <row r="1416" spans="3:6">
      <c r="C1416" s="60" t="s">
        <v>1553</v>
      </c>
      <c r="D1416" s="154">
        <v>1197921</v>
      </c>
      <c r="E1416" s="154">
        <v>598961</v>
      </c>
      <c r="F1416" s="154">
        <v>598961</v>
      </c>
    </row>
    <row r="1417" spans="3:6">
      <c r="C1417" s="60" t="s">
        <v>1554</v>
      </c>
      <c r="D1417" s="154">
        <v>39359011</v>
      </c>
      <c r="E1417" s="154">
        <v>39655804</v>
      </c>
      <c r="F1417" s="154">
        <v>16106000.529999999</v>
      </c>
    </row>
    <row r="1418" spans="3:6">
      <c r="C1418" s="60" t="s">
        <v>1555</v>
      </c>
      <c r="D1418" s="154">
        <v>0</v>
      </c>
      <c r="E1418" s="154">
        <v>892443.62</v>
      </c>
      <c r="F1418" s="154">
        <v>398403.5</v>
      </c>
    </row>
    <row r="1419" spans="3:6">
      <c r="C1419" s="60" t="s">
        <v>1556</v>
      </c>
      <c r="D1419" s="154">
        <v>29354</v>
      </c>
      <c r="E1419" s="154">
        <v>768361.77</v>
      </c>
      <c r="F1419" s="154">
        <v>274258</v>
      </c>
    </row>
    <row r="1420" spans="3:6">
      <c r="C1420" s="60" t="s">
        <v>1557</v>
      </c>
      <c r="D1420" s="154">
        <v>0</v>
      </c>
      <c r="E1420" s="154">
        <v>3843194.1</v>
      </c>
      <c r="F1420" s="154">
        <v>2467824.85</v>
      </c>
    </row>
    <row r="1421" spans="3:6">
      <c r="C1421" s="60" t="s">
        <v>1558</v>
      </c>
      <c r="D1421" s="154">
        <v>0</v>
      </c>
      <c r="E1421" s="154">
        <v>919842.92</v>
      </c>
      <c r="F1421" s="154">
        <v>425332.99</v>
      </c>
    </row>
    <row r="1422" spans="3:6">
      <c r="C1422" s="60" t="s">
        <v>1559</v>
      </c>
      <c r="D1422" s="154">
        <v>0</v>
      </c>
      <c r="E1422" s="154">
        <v>2289877.5299999998</v>
      </c>
      <c r="F1422" s="154">
        <v>2289877.5299999998</v>
      </c>
    </row>
    <row r="1423" spans="3:6">
      <c r="C1423" s="60" t="s">
        <v>1560</v>
      </c>
      <c r="D1423" s="154">
        <v>0</v>
      </c>
      <c r="E1423" s="154">
        <v>133535.53</v>
      </c>
      <c r="F1423" s="154">
        <v>0</v>
      </c>
    </row>
    <row r="1424" spans="3:6">
      <c r="C1424" s="60" t="s">
        <v>1561</v>
      </c>
      <c r="D1424" s="154">
        <v>3784204</v>
      </c>
      <c r="E1424" s="154">
        <v>100606.16</v>
      </c>
      <c r="F1424" s="154">
        <v>0</v>
      </c>
    </row>
    <row r="1425" spans="3:6">
      <c r="C1425" s="60" t="s">
        <v>1562</v>
      </c>
      <c r="D1425" s="154">
        <v>3784204</v>
      </c>
      <c r="E1425" s="154">
        <v>100606.16</v>
      </c>
      <c r="F1425" s="154">
        <v>0</v>
      </c>
    </row>
    <row r="1426" spans="3:6">
      <c r="C1426" s="60" t="s">
        <v>1563</v>
      </c>
      <c r="D1426" s="154">
        <v>6679438</v>
      </c>
      <c r="E1426" s="154">
        <v>101816.62</v>
      </c>
      <c r="F1426" s="154">
        <v>0</v>
      </c>
    </row>
    <row r="1427" spans="3:6">
      <c r="C1427" s="60" t="s">
        <v>1564</v>
      </c>
      <c r="D1427" s="154">
        <v>0</v>
      </c>
      <c r="E1427" s="154">
        <v>16406793</v>
      </c>
      <c r="F1427" s="154">
        <v>9199199.8300000001</v>
      </c>
    </row>
    <row r="1428" spans="3:6">
      <c r="C1428" s="60" t="s">
        <v>1565</v>
      </c>
      <c r="D1428" s="154">
        <v>7298589</v>
      </c>
      <c r="E1428" s="154">
        <v>2052986</v>
      </c>
      <c r="F1428" s="154">
        <v>749625.28</v>
      </c>
    </row>
    <row r="1429" spans="3:6">
      <c r="C1429" s="60" t="s">
        <v>1566</v>
      </c>
      <c r="D1429" s="154">
        <v>30055331</v>
      </c>
      <c r="E1429" s="154">
        <v>22718831</v>
      </c>
      <c r="F1429" s="154">
        <v>22276513.030000001</v>
      </c>
    </row>
    <row r="1430" spans="3:6">
      <c r="C1430" s="60" t="s">
        <v>1567</v>
      </c>
      <c r="D1430" s="154">
        <v>65424950</v>
      </c>
      <c r="E1430" s="154">
        <v>47713454</v>
      </c>
      <c r="F1430" s="154">
        <v>47434801.120000005</v>
      </c>
    </row>
    <row r="1431" spans="3:6">
      <c r="C1431" s="60" t="s">
        <v>1568</v>
      </c>
      <c r="D1431" s="154">
        <v>6071992</v>
      </c>
      <c r="E1431" s="154">
        <v>113945.88</v>
      </c>
      <c r="F1431" s="154">
        <v>0</v>
      </c>
    </row>
    <row r="1432" spans="3:6">
      <c r="C1432" s="60" t="s">
        <v>1569</v>
      </c>
      <c r="D1432" s="154">
        <v>56195690</v>
      </c>
      <c r="E1432" s="154">
        <v>40195690</v>
      </c>
      <c r="F1432" s="154">
        <v>0</v>
      </c>
    </row>
    <row r="1433" spans="3:6">
      <c r="C1433" s="60" t="s">
        <v>1570</v>
      </c>
      <c r="D1433" s="154">
        <v>627725</v>
      </c>
      <c r="E1433" s="154">
        <v>135796</v>
      </c>
      <c r="F1433" s="154">
        <v>0</v>
      </c>
    </row>
    <row r="1434" spans="3:6">
      <c r="C1434" s="60" t="s">
        <v>1571</v>
      </c>
      <c r="D1434" s="154">
        <v>14504078</v>
      </c>
      <c r="E1434" s="154">
        <v>8504078</v>
      </c>
      <c r="F1434" s="154">
        <v>4503310.55</v>
      </c>
    </row>
    <row r="1435" spans="3:6">
      <c r="C1435" s="60" t="s">
        <v>1572</v>
      </c>
      <c r="D1435" s="154">
        <v>4736551</v>
      </c>
      <c r="E1435" s="154">
        <v>108508.46</v>
      </c>
      <c r="F1435" s="154">
        <v>0</v>
      </c>
    </row>
    <row r="1436" spans="3:6">
      <c r="C1436" s="60" t="s">
        <v>1573</v>
      </c>
      <c r="D1436" s="154">
        <v>12144488</v>
      </c>
      <c r="E1436" s="154">
        <v>11498484</v>
      </c>
      <c r="F1436" s="154">
        <v>0</v>
      </c>
    </row>
    <row r="1437" spans="3:6">
      <c r="C1437" s="60" t="s">
        <v>1892</v>
      </c>
      <c r="D1437" s="154">
        <v>0</v>
      </c>
      <c r="E1437" s="154">
        <v>4456248</v>
      </c>
      <c r="F1437" s="154">
        <v>0</v>
      </c>
    </row>
    <row r="1438" spans="3:6">
      <c r="C1438" s="60" t="s">
        <v>1574</v>
      </c>
      <c r="D1438" s="154">
        <v>4883815</v>
      </c>
      <c r="E1438" s="154">
        <v>9567435</v>
      </c>
      <c r="F1438" s="154">
        <v>3567434.69</v>
      </c>
    </row>
    <row r="1439" spans="3:6">
      <c r="C1439" s="60" t="s">
        <v>1575</v>
      </c>
      <c r="D1439" s="154">
        <v>646004</v>
      </c>
      <c r="E1439" s="154">
        <v>0</v>
      </c>
      <c r="F1439" s="154">
        <v>0</v>
      </c>
    </row>
    <row r="1440" spans="3:6">
      <c r="C1440" s="60" t="s">
        <v>1944</v>
      </c>
      <c r="D1440" s="154">
        <v>1448884</v>
      </c>
      <c r="E1440" s="154">
        <v>21158142</v>
      </c>
      <c r="F1440" s="154">
        <v>12152034.15</v>
      </c>
    </row>
    <row r="1441" spans="3:6">
      <c r="C1441" s="60" t="s">
        <v>1576</v>
      </c>
      <c r="D1441" s="154">
        <v>1129568</v>
      </c>
      <c r="E1441" s="154">
        <v>4475399</v>
      </c>
      <c r="F1441" s="154">
        <v>3579524.48</v>
      </c>
    </row>
    <row r="1442" spans="3:6">
      <c r="C1442" s="60" t="s">
        <v>1577</v>
      </c>
      <c r="D1442" s="154">
        <v>7132499</v>
      </c>
      <c r="E1442" s="154">
        <v>6486495</v>
      </c>
      <c r="F1442" s="154">
        <v>0</v>
      </c>
    </row>
    <row r="1443" spans="3:6">
      <c r="C1443" s="60" t="s">
        <v>1578</v>
      </c>
      <c r="D1443" s="154">
        <v>2985453</v>
      </c>
      <c r="E1443" s="154">
        <v>110804.43</v>
      </c>
      <c r="F1443" s="154">
        <v>0</v>
      </c>
    </row>
    <row r="1444" spans="3:6">
      <c r="C1444" s="60" t="s">
        <v>1579</v>
      </c>
      <c r="D1444" s="154">
        <v>3689328</v>
      </c>
      <c r="E1444" s="154">
        <v>114053.23</v>
      </c>
      <c r="F1444" s="154">
        <v>0</v>
      </c>
    </row>
    <row r="1445" spans="3:6">
      <c r="C1445" s="60" t="s">
        <v>1580</v>
      </c>
      <c r="D1445" s="154">
        <v>3689328</v>
      </c>
      <c r="E1445" s="154">
        <v>114053.23</v>
      </c>
      <c r="F1445" s="154">
        <v>0</v>
      </c>
    </row>
    <row r="1446" spans="3:6">
      <c r="C1446" s="60" t="s">
        <v>1581</v>
      </c>
      <c r="D1446" s="154">
        <v>14387174</v>
      </c>
      <c r="E1446" s="154">
        <v>7193589</v>
      </c>
      <c r="F1446" s="154">
        <v>6165296.8799999999</v>
      </c>
    </row>
    <row r="1447" spans="3:6">
      <c r="C1447" s="60" t="s">
        <v>1582</v>
      </c>
      <c r="D1447" s="154">
        <v>137077398</v>
      </c>
      <c r="E1447" s="154">
        <v>193266720</v>
      </c>
      <c r="F1447" s="154">
        <v>192610322.94999999</v>
      </c>
    </row>
    <row r="1448" spans="3:6">
      <c r="C1448" s="60" t="s">
        <v>1583</v>
      </c>
      <c r="D1448" s="154">
        <v>0</v>
      </c>
      <c r="E1448" s="154">
        <v>284338.37</v>
      </c>
      <c r="F1448" s="154">
        <v>268136.93</v>
      </c>
    </row>
    <row r="1449" spans="3:6">
      <c r="C1449" s="60" t="s">
        <v>1584</v>
      </c>
      <c r="D1449" s="154">
        <v>0</v>
      </c>
      <c r="E1449" s="154">
        <v>2518711.29</v>
      </c>
      <c r="F1449" s="154">
        <v>2518710.42</v>
      </c>
    </row>
    <row r="1450" spans="3:6">
      <c r="C1450" s="60" t="s">
        <v>1586</v>
      </c>
      <c r="D1450" s="154">
        <v>0</v>
      </c>
      <c r="E1450" s="154">
        <v>15000000</v>
      </c>
      <c r="F1450" s="154">
        <v>11587341</v>
      </c>
    </row>
    <row r="1451" spans="3:6">
      <c r="C1451" s="60" t="s">
        <v>1585</v>
      </c>
      <c r="D1451" s="154">
        <v>4414904</v>
      </c>
      <c r="E1451" s="154">
        <v>2207452</v>
      </c>
      <c r="F1451" s="154">
        <v>2207452</v>
      </c>
    </row>
    <row r="1452" spans="3:6">
      <c r="C1452" s="112" t="s">
        <v>324</v>
      </c>
      <c r="D1452" s="154">
        <v>645481</v>
      </c>
      <c r="E1452" s="154">
        <v>645481</v>
      </c>
      <c r="F1452" s="154">
        <v>0</v>
      </c>
    </row>
    <row r="1453" spans="3:6">
      <c r="C1453" s="60" t="s">
        <v>1571</v>
      </c>
      <c r="D1453" s="154">
        <v>645481</v>
      </c>
      <c r="E1453" s="154">
        <v>645481</v>
      </c>
      <c r="F1453" s="154">
        <v>0</v>
      </c>
    </row>
    <row r="1454" spans="3:6">
      <c r="C1454" s="112" t="s">
        <v>326</v>
      </c>
      <c r="D1454" s="154">
        <v>0</v>
      </c>
      <c r="E1454" s="154">
        <v>23000000</v>
      </c>
      <c r="F1454" s="154">
        <v>15221515.73</v>
      </c>
    </row>
    <row r="1455" spans="3:6">
      <c r="C1455" s="60" t="s">
        <v>1586</v>
      </c>
      <c r="D1455" s="154">
        <v>0</v>
      </c>
      <c r="E1455" s="154">
        <v>23000000</v>
      </c>
      <c r="F1455" s="154">
        <v>15221515.73</v>
      </c>
    </row>
    <row r="1456" spans="3:6">
      <c r="C1456" s="68" t="s">
        <v>355</v>
      </c>
      <c r="D1456" s="170">
        <v>1595945099</v>
      </c>
      <c r="E1456" s="170">
        <v>1498524739.0700002</v>
      </c>
      <c r="F1456" s="170">
        <v>1025133344.6699998</v>
      </c>
    </row>
    <row r="1457" spans="3:6">
      <c r="C1457" s="112" t="s">
        <v>323</v>
      </c>
      <c r="D1457" s="154">
        <v>1587689099</v>
      </c>
      <c r="E1457" s="154">
        <v>1450969744.9200001</v>
      </c>
      <c r="F1457" s="154">
        <v>988946700.71999991</v>
      </c>
    </row>
    <row r="1458" spans="3:6">
      <c r="C1458" s="60" t="s">
        <v>1587</v>
      </c>
      <c r="D1458" s="154">
        <v>785524</v>
      </c>
      <c r="E1458" s="154">
        <v>570189</v>
      </c>
      <c r="F1458" s="154">
        <v>0</v>
      </c>
    </row>
    <row r="1459" spans="3:6">
      <c r="C1459" s="60" t="s">
        <v>1588</v>
      </c>
      <c r="D1459" s="154">
        <v>785524</v>
      </c>
      <c r="E1459" s="154">
        <v>570189</v>
      </c>
      <c r="F1459" s="154">
        <v>0</v>
      </c>
    </row>
    <row r="1460" spans="3:6">
      <c r="C1460" s="60" t="s">
        <v>1589</v>
      </c>
      <c r="D1460" s="154">
        <v>7805395</v>
      </c>
      <c r="E1460" s="154">
        <v>4649287</v>
      </c>
      <c r="F1460" s="154">
        <v>4077253</v>
      </c>
    </row>
    <row r="1461" spans="3:6">
      <c r="C1461" s="60" t="s">
        <v>1590</v>
      </c>
      <c r="D1461" s="154">
        <v>2389237</v>
      </c>
      <c r="E1461" s="154">
        <v>1527898</v>
      </c>
      <c r="F1461" s="154">
        <v>1221599.99</v>
      </c>
    </row>
    <row r="1462" spans="3:6">
      <c r="C1462" s="60" t="s">
        <v>1591</v>
      </c>
      <c r="D1462" s="154">
        <v>785524</v>
      </c>
      <c r="E1462" s="154">
        <v>1416189</v>
      </c>
      <c r="F1462" s="154">
        <v>0</v>
      </c>
    </row>
    <row r="1463" spans="3:6">
      <c r="C1463" s="60" t="s">
        <v>1592</v>
      </c>
      <c r="D1463" s="154">
        <v>5000000</v>
      </c>
      <c r="E1463" s="154">
        <v>3000000</v>
      </c>
      <c r="F1463" s="154">
        <v>0</v>
      </c>
    </row>
    <row r="1464" spans="3:6">
      <c r="C1464" s="60" t="s">
        <v>1593</v>
      </c>
      <c r="D1464" s="154">
        <v>91315016</v>
      </c>
      <c r="E1464" s="154">
        <v>71315016</v>
      </c>
      <c r="F1464" s="154">
        <v>71315016</v>
      </c>
    </row>
    <row r="1465" spans="3:6">
      <c r="C1465" s="60" t="s">
        <v>1594</v>
      </c>
      <c r="D1465" s="154">
        <v>56921068</v>
      </c>
      <c r="E1465" s="154">
        <v>50078160</v>
      </c>
      <c r="F1465" s="154">
        <v>50000160</v>
      </c>
    </row>
    <row r="1466" spans="3:6">
      <c r="C1466" s="60" t="s">
        <v>1865</v>
      </c>
      <c r="D1466" s="154">
        <v>0</v>
      </c>
      <c r="E1466" s="154">
        <v>100000000</v>
      </c>
      <c r="F1466" s="154">
        <v>92005482.170000002</v>
      </c>
    </row>
    <row r="1467" spans="3:6">
      <c r="C1467" s="60" t="s">
        <v>1595</v>
      </c>
      <c r="D1467" s="154">
        <v>71000000</v>
      </c>
      <c r="E1467" s="154">
        <v>20000000.530000001</v>
      </c>
      <c r="F1467" s="154">
        <v>0</v>
      </c>
    </row>
    <row r="1468" spans="3:6">
      <c r="C1468" s="60" t="s">
        <v>1596</v>
      </c>
      <c r="D1468" s="154">
        <v>37115924</v>
      </c>
      <c r="E1468" s="154">
        <v>17377799.98</v>
      </c>
      <c r="F1468" s="154">
        <v>0</v>
      </c>
    </row>
    <row r="1469" spans="3:6">
      <c r="C1469" s="60" t="s">
        <v>1597</v>
      </c>
      <c r="D1469" s="154">
        <v>17056142</v>
      </c>
      <c r="E1469" s="154">
        <v>91056142</v>
      </c>
      <c r="F1469" s="154">
        <v>89497794.590000004</v>
      </c>
    </row>
    <row r="1470" spans="3:6">
      <c r="C1470" s="60" t="s">
        <v>1977</v>
      </c>
      <c r="D1470" s="154">
        <v>0</v>
      </c>
      <c r="E1470" s="154">
        <v>4969381</v>
      </c>
      <c r="F1470" s="154">
        <v>0</v>
      </c>
    </row>
    <row r="1471" spans="3:6">
      <c r="C1471" s="60" t="s">
        <v>1598</v>
      </c>
      <c r="D1471" s="154">
        <v>1350000</v>
      </c>
      <c r="E1471" s="154">
        <v>3000</v>
      </c>
      <c r="F1471" s="154">
        <v>0</v>
      </c>
    </row>
    <row r="1472" spans="3:6">
      <c r="C1472" s="60" t="s">
        <v>1599</v>
      </c>
      <c r="D1472" s="154">
        <v>3886577</v>
      </c>
      <c r="E1472" s="154">
        <v>0</v>
      </c>
      <c r="F1472" s="154">
        <v>0</v>
      </c>
    </row>
    <row r="1473" spans="3:6">
      <c r="C1473" s="60" t="s">
        <v>1600</v>
      </c>
      <c r="D1473" s="154">
        <v>0</v>
      </c>
      <c r="E1473" s="154">
        <v>17999990.989999998</v>
      </c>
      <c r="F1473" s="154">
        <v>0</v>
      </c>
    </row>
    <row r="1474" spans="3:6">
      <c r="C1474" s="60" t="s">
        <v>1601</v>
      </c>
      <c r="D1474" s="154">
        <v>1048064</v>
      </c>
      <c r="E1474" s="154">
        <v>926187</v>
      </c>
      <c r="F1474" s="154">
        <v>926187</v>
      </c>
    </row>
    <row r="1475" spans="3:6">
      <c r="C1475" s="60" t="s">
        <v>1602</v>
      </c>
      <c r="D1475" s="154">
        <v>3890701</v>
      </c>
      <c r="E1475" s="154">
        <v>1090701</v>
      </c>
      <c r="F1475" s="154">
        <v>0</v>
      </c>
    </row>
    <row r="1476" spans="3:6">
      <c r="C1476" s="60" t="s">
        <v>1603</v>
      </c>
      <c r="D1476" s="154">
        <v>9357241</v>
      </c>
      <c r="E1476" s="154">
        <v>8982951</v>
      </c>
      <c r="F1476" s="154">
        <v>0</v>
      </c>
    </row>
    <row r="1477" spans="3:6">
      <c r="C1477" s="60" t="s">
        <v>1604</v>
      </c>
      <c r="D1477" s="154">
        <v>0</v>
      </c>
      <c r="E1477" s="154">
        <v>7887227</v>
      </c>
      <c r="F1477" s="154">
        <v>7887227</v>
      </c>
    </row>
    <row r="1478" spans="3:6">
      <c r="C1478" s="60" t="s">
        <v>1605</v>
      </c>
      <c r="D1478" s="154">
        <v>20000000</v>
      </c>
      <c r="E1478" s="154">
        <v>8000000</v>
      </c>
      <c r="F1478" s="154">
        <v>0</v>
      </c>
    </row>
    <row r="1479" spans="3:6">
      <c r="C1479" s="60" t="s">
        <v>1606</v>
      </c>
      <c r="D1479" s="154">
        <v>10235232</v>
      </c>
      <c r="E1479" s="154">
        <v>7694092.5999999996</v>
      </c>
      <c r="F1479" s="154">
        <v>0</v>
      </c>
    </row>
    <row r="1480" spans="3:6">
      <c r="C1480" s="60" t="s">
        <v>1607</v>
      </c>
      <c r="D1480" s="154">
        <v>84954779</v>
      </c>
      <c r="E1480" s="154">
        <v>65515250.310000002</v>
      </c>
      <c r="F1480" s="154">
        <v>64906282.899999999</v>
      </c>
    </row>
    <row r="1481" spans="3:6">
      <c r="C1481" s="60" t="s">
        <v>1608</v>
      </c>
      <c r="D1481" s="154">
        <v>50000000</v>
      </c>
      <c r="E1481" s="154">
        <v>24875925</v>
      </c>
      <c r="F1481" s="154">
        <v>14158959.630000001</v>
      </c>
    </row>
    <row r="1482" spans="3:6">
      <c r="C1482" s="60" t="s">
        <v>1609</v>
      </c>
      <c r="D1482" s="154">
        <v>30000000</v>
      </c>
      <c r="E1482" s="154">
        <v>30000000</v>
      </c>
      <c r="F1482" s="154">
        <v>30000000</v>
      </c>
    </row>
    <row r="1483" spans="3:6">
      <c r="C1483" s="60" t="s">
        <v>1610</v>
      </c>
      <c r="D1483" s="154">
        <v>14157037</v>
      </c>
      <c r="E1483" s="154">
        <v>10485621</v>
      </c>
      <c r="F1483" s="154">
        <v>6485621.4800000004</v>
      </c>
    </row>
    <row r="1484" spans="3:6">
      <c r="C1484" s="60" t="s">
        <v>1611</v>
      </c>
      <c r="D1484" s="154">
        <v>30000000</v>
      </c>
      <c r="E1484" s="154">
        <v>20000000</v>
      </c>
      <c r="F1484" s="154">
        <v>20000000</v>
      </c>
    </row>
    <row r="1485" spans="3:6">
      <c r="C1485" s="60" t="s">
        <v>1612</v>
      </c>
      <c r="D1485" s="154">
        <v>26731745</v>
      </c>
      <c r="E1485" s="154">
        <v>26731745</v>
      </c>
      <c r="F1485" s="154">
        <v>0</v>
      </c>
    </row>
    <row r="1486" spans="3:6">
      <c r="C1486" s="60" t="s">
        <v>1613</v>
      </c>
      <c r="D1486" s="154">
        <v>7564426</v>
      </c>
      <c r="E1486" s="154">
        <v>7564426.2000000002</v>
      </c>
      <c r="F1486" s="154">
        <v>0</v>
      </c>
    </row>
    <row r="1487" spans="3:6">
      <c r="C1487" s="60" t="s">
        <v>1614</v>
      </c>
      <c r="D1487" s="154">
        <v>71052120</v>
      </c>
      <c r="E1487" s="154">
        <v>29698746</v>
      </c>
      <c r="F1487" s="154">
        <v>0</v>
      </c>
    </row>
    <row r="1488" spans="3:6">
      <c r="C1488" s="60" t="s">
        <v>1615</v>
      </c>
      <c r="D1488" s="154">
        <v>54690059</v>
      </c>
      <c r="E1488" s="154">
        <v>86628905</v>
      </c>
      <c r="F1488" s="154">
        <v>86602610.319999993</v>
      </c>
    </row>
    <row r="1489" spans="3:6">
      <c r="C1489" s="60" t="s">
        <v>1616</v>
      </c>
      <c r="D1489" s="154">
        <v>53144182</v>
      </c>
      <c r="E1489" s="154">
        <v>53144182</v>
      </c>
      <c r="F1489" s="154">
        <v>53088340.68</v>
      </c>
    </row>
    <row r="1490" spans="3:6">
      <c r="C1490" s="60" t="s">
        <v>1617</v>
      </c>
      <c r="D1490" s="154">
        <v>82755391</v>
      </c>
      <c r="E1490" s="154">
        <v>52046856</v>
      </c>
      <c r="F1490" s="154">
        <v>51552271.100000001</v>
      </c>
    </row>
    <row r="1491" spans="3:6">
      <c r="C1491" s="60" t="s">
        <v>1618</v>
      </c>
      <c r="D1491" s="154">
        <v>19012173</v>
      </c>
      <c r="E1491" s="154">
        <v>19012173</v>
      </c>
      <c r="F1491" s="154">
        <v>19012173</v>
      </c>
    </row>
    <row r="1492" spans="3:6">
      <c r="C1492" s="60" t="s">
        <v>1619</v>
      </c>
      <c r="D1492" s="154">
        <v>11354101</v>
      </c>
      <c r="E1492" s="154">
        <v>4652811</v>
      </c>
      <c r="F1492" s="154">
        <v>0</v>
      </c>
    </row>
    <row r="1493" spans="3:6">
      <c r="C1493" s="60" t="s">
        <v>1620</v>
      </c>
      <c r="D1493" s="154">
        <v>7317947</v>
      </c>
      <c r="E1493" s="154">
        <v>103308.87</v>
      </c>
      <c r="F1493" s="154">
        <v>0</v>
      </c>
    </row>
    <row r="1494" spans="3:6">
      <c r="C1494" s="60" t="s">
        <v>1621</v>
      </c>
      <c r="D1494" s="154">
        <v>34156083</v>
      </c>
      <c r="E1494" s="154">
        <v>23407427</v>
      </c>
      <c r="F1494" s="154">
        <v>953439.03</v>
      </c>
    </row>
    <row r="1495" spans="3:6">
      <c r="C1495" s="60" t="s">
        <v>1622</v>
      </c>
      <c r="D1495" s="154">
        <v>12018533</v>
      </c>
      <c r="E1495" s="154">
        <v>6936067</v>
      </c>
      <c r="F1495" s="154">
        <v>4308626.63</v>
      </c>
    </row>
    <row r="1496" spans="3:6">
      <c r="C1496" s="60" t="s">
        <v>1623</v>
      </c>
      <c r="D1496" s="154">
        <v>10000000</v>
      </c>
      <c r="E1496" s="154">
        <v>2500000</v>
      </c>
      <c r="F1496" s="154">
        <v>0</v>
      </c>
    </row>
    <row r="1497" spans="3:6">
      <c r="C1497" s="60" t="s">
        <v>1624</v>
      </c>
      <c r="D1497" s="154">
        <v>7281426</v>
      </c>
      <c r="E1497" s="154">
        <v>2500000</v>
      </c>
      <c r="F1497" s="154">
        <v>0</v>
      </c>
    </row>
    <row r="1498" spans="3:6">
      <c r="C1498" s="60" t="s">
        <v>1625</v>
      </c>
      <c r="D1498" s="154">
        <v>20000000</v>
      </c>
      <c r="E1498" s="154">
        <v>12000000</v>
      </c>
      <c r="F1498" s="154">
        <v>0</v>
      </c>
    </row>
    <row r="1499" spans="3:6">
      <c r="C1499" s="60" t="s">
        <v>1626</v>
      </c>
      <c r="D1499" s="154">
        <v>5124621</v>
      </c>
      <c r="E1499" s="154">
        <v>2049848.4</v>
      </c>
      <c r="F1499" s="154">
        <v>0</v>
      </c>
    </row>
    <row r="1500" spans="3:6">
      <c r="C1500" s="60" t="s">
        <v>1627</v>
      </c>
      <c r="D1500" s="154">
        <v>45570901</v>
      </c>
      <c r="E1500" s="154">
        <v>43792357</v>
      </c>
      <c r="F1500" s="154">
        <v>0</v>
      </c>
    </row>
    <row r="1501" spans="3:6">
      <c r="C1501" s="60" t="s">
        <v>1628</v>
      </c>
      <c r="D1501" s="154">
        <v>10000000</v>
      </c>
      <c r="E1501" s="154">
        <v>5000000</v>
      </c>
      <c r="F1501" s="154">
        <v>0</v>
      </c>
    </row>
    <row r="1502" spans="3:6">
      <c r="C1502" s="60" t="s">
        <v>1629</v>
      </c>
      <c r="D1502" s="154">
        <v>10000000</v>
      </c>
      <c r="E1502" s="154">
        <v>2500000</v>
      </c>
      <c r="F1502" s="154">
        <v>0</v>
      </c>
    </row>
    <row r="1503" spans="3:6">
      <c r="C1503" s="60" t="s">
        <v>1630</v>
      </c>
      <c r="D1503" s="154">
        <v>130371036</v>
      </c>
      <c r="E1503" s="154">
        <v>14902417</v>
      </c>
      <c r="F1503" s="154">
        <v>0</v>
      </c>
    </row>
    <row r="1504" spans="3:6">
      <c r="C1504" s="60" t="s">
        <v>1631</v>
      </c>
      <c r="D1504" s="154">
        <v>7278512</v>
      </c>
      <c r="E1504" s="154">
        <v>6847843</v>
      </c>
      <c r="F1504" s="154">
        <v>0</v>
      </c>
    </row>
    <row r="1505" spans="3:6">
      <c r="C1505" s="60" t="s">
        <v>1632</v>
      </c>
      <c r="D1505" s="154">
        <v>685956</v>
      </c>
      <c r="E1505" s="154">
        <v>35956</v>
      </c>
      <c r="F1505" s="154">
        <v>0</v>
      </c>
    </row>
    <row r="1506" spans="3:6">
      <c r="C1506" s="60" t="s">
        <v>1633</v>
      </c>
      <c r="D1506" s="154">
        <v>21530521</v>
      </c>
      <c r="E1506" s="154">
        <v>1530521</v>
      </c>
      <c r="F1506" s="154">
        <v>0</v>
      </c>
    </row>
    <row r="1507" spans="3:6">
      <c r="C1507" s="60" t="s">
        <v>1634</v>
      </c>
      <c r="D1507" s="154">
        <v>2000000</v>
      </c>
      <c r="E1507" s="154">
        <v>37211140</v>
      </c>
      <c r="F1507" s="154">
        <v>15936636.949999999</v>
      </c>
    </row>
    <row r="1508" spans="3:6">
      <c r="C1508" s="60" t="s">
        <v>1635</v>
      </c>
      <c r="D1508" s="154">
        <v>100000000</v>
      </c>
      <c r="E1508" s="154">
        <v>100000000</v>
      </c>
      <c r="F1508" s="154">
        <v>100000000</v>
      </c>
    </row>
    <row r="1509" spans="3:6">
      <c r="C1509" s="60" t="s">
        <v>1636</v>
      </c>
      <c r="D1509" s="154">
        <v>7264502</v>
      </c>
      <c r="E1509" s="154">
        <v>3416916.32</v>
      </c>
      <c r="F1509" s="154">
        <v>0</v>
      </c>
    </row>
    <row r="1510" spans="3:6">
      <c r="C1510" s="60" t="s">
        <v>1637</v>
      </c>
      <c r="D1510" s="154">
        <v>13310723</v>
      </c>
      <c r="E1510" s="154">
        <v>2645188</v>
      </c>
      <c r="F1510" s="154">
        <v>0</v>
      </c>
    </row>
    <row r="1511" spans="3:6">
      <c r="C1511" s="60" t="s">
        <v>1638</v>
      </c>
      <c r="D1511" s="154">
        <v>101397996</v>
      </c>
      <c r="E1511" s="154">
        <v>165085676</v>
      </c>
      <c r="F1511" s="154">
        <v>165081134.10999998</v>
      </c>
    </row>
    <row r="1512" spans="3:6">
      <c r="C1512" s="60" t="s">
        <v>1639</v>
      </c>
      <c r="D1512" s="154">
        <v>7281033</v>
      </c>
      <c r="E1512" s="154">
        <v>6850364</v>
      </c>
      <c r="F1512" s="154">
        <v>0</v>
      </c>
    </row>
    <row r="1513" spans="3:6">
      <c r="C1513" s="60" t="s">
        <v>1640</v>
      </c>
      <c r="D1513" s="154">
        <v>25000000</v>
      </c>
      <c r="E1513" s="154">
        <v>6100000</v>
      </c>
      <c r="F1513" s="154">
        <v>0</v>
      </c>
    </row>
    <row r="1514" spans="3:6">
      <c r="C1514" s="60" t="s">
        <v>1641</v>
      </c>
      <c r="D1514" s="154">
        <v>0</v>
      </c>
      <c r="E1514" s="154">
        <v>2611695.4700000002</v>
      </c>
      <c r="F1514" s="154">
        <v>1619007.38</v>
      </c>
    </row>
    <row r="1515" spans="3:6">
      <c r="C1515" s="60" t="s">
        <v>1642</v>
      </c>
      <c r="D1515" s="154">
        <v>78000000</v>
      </c>
      <c r="E1515" s="154">
        <v>25000000</v>
      </c>
      <c r="F1515" s="154">
        <v>0</v>
      </c>
    </row>
    <row r="1516" spans="3:6">
      <c r="C1516" s="60" t="s">
        <v>1643</v>
      </c>
      <c r="D1516" s="154">
        <v>5050000</v>
      </c>
      <c r="E1516" s="154">
        <v>1550000</v>
      </c>
      <c r="F1516" s="154">
        <v>0</v>
      </c>
    </row>
    <row r="1517" spans="3:6">
      <c r="C1517" s="60" t="s">
        <v>1644</v>
      </c>
      <c r="D1517" s="154">
        <v>0</v>
      </c>
      <c r="E1517" s="154">
        <v>2615411.6</v>
      </c>
      <c r="F1517" s="154">
        <v>1765176.76</v>
      </c>
    </row>
    <row r="1518" spans="3:6">
      <c r="C1518" s="60" t="s">
        <v>1925</v>
      </c>
      <c r="D1518" s="154">
        <v>0</v>
      </c>
      <c r="E1518" s="154">
        <v>2000000</v>
      </c>
      <c r="F1518" s="154">
        <v>1548853.9</v>
      </c>
    </row>
    <row r="1519" spans="3:6">
      <c r="C1519" s="60" t="s">
        <v>1645</v>
      </c>
      <c r="D1519" s="154">
        <v>7281426</v>
      </c>
      <c r="E1519" s="154">
        <v>102761.65</v>
      </c>
      <c r="F1519" s="154">
        <v>0</v>
      </c>
    </row>
    <row r="1520" spans="3:6">
      <c r="C1520" s="60" t="s">
        <v>1866</v>
      </c>
      <c r="D1520" s="154">
        <v>0</v>
      </c>
      <c r="E1520" s="154">
        <v>50000000</v>
      </c>
      <c r="F1520" s="154">
        <v>15496847.1</v>
      </c>
    </row>
    <row r="1521" spans="3:6">
      <c r="C1521" s="60" t="s">
        <v>1867</v>
      </c>
      <c r="D1521" s="154">
        <v>0</v>
      </c>
      <c r="E1521" s="154">
        <v>50000000</v>
      </c>
      <c r="F1521" s="154">
        <v>0</v>
      </c>
    </row>
    <row r="1522" spans="3:6">
      <c r="C1522" s="60" t="s">
        <v>1646</v>
      </c>
      <c r="D1522" s="154">
        <v>10000000</v>
      </c>
      <c r="E1522" s="154">
        <v>9500000</v>
      </c>
      <c r="F1522" s="154">
        <v>9500000</v>
      </c>
    </row>
    <row r="1523" spans="3:6">
      <c r="C1523" s="60" t="s">
        <v>1647</v>
      </c>
      <c r="D1523" s="154">
        <v>2803805</v>
      </c>
      <c r="E1523" s="154">
        <v>2703805</v>
      </c>
      <c r="F1523" s="154">
        <v>0</v>
      </c>
    </row>
    <row r="1524" spans="3:6">
      <c r="C1524" s="60" t="s">
        <v>1648</v>
      </c>
      <c r="D1524" s="154">
        <v>30820896</v>
      </c>
      <c r="E1524" s="154">
        <v>10000000</v>
      </c>
      <c r="F1524" s="154">
        <v>10000000</v>
      </c>
    </row>
    <row r="1525" spans="3:6">
      <c r="C1525" s="112" t="s">
        <v>324</v>
      </c>
      <c r="D1525" s="154">
        <v>8256000</v>
      </c>
      <c r="E1525" s="154">
        <v>47554994.149999999</v>
      </c>
      <c r="F1525" s="154">
        <v>36186643.950000003</v>
      </c>
    </row>
    <row r="1526" spans="3:6">
      <c r="C1526" s="60" t="s">
        <v>1649</v>
      </c>
      <c r="D1526" s="154">
        <v>0</v>
      </c>
      <c r="E1526" s="154">
        <v>33798994.149999999</v>
      </c>
      <c r="F1526" s="154">
        <v>28037154.039999999</v>
      </c>
    </row>
    <row r="1527" spans="3:6">
      <c r="C1527" s="60" t="s">
        <v>1638</v>
      </c>
      <c r="D1527" s="154">
        <v>8256000</v>
      </c>
      <c r="E1527" s="154">
        <v>8256000</v>
      </c>
      <c r="F1527" s="154">
        <v>8149489.9100000001</v>
      </c>
    </row>
    <row r="1528" spans="3:6">
      <c r="C1528" s="60" t="s">
        <v>1978</v>
      </c>
      <c r="D1528" s="154">
        <v>0</v>
      </c>
      <c r="E1528" s="154">
        <v>5500000</v>
      </c>
      <c r="F1528" s="154">
        <v>0</v>
      </c>
    </row>
    <row r="1529" spans="3:6">
      <c r="C1529" s="68" t="s">
        <v>356</v>
      </c>
      <c r="D1529" s="170">
        <v>1141004658</v>
      </c>
      <c r="E1529" s="170">
        <v>1425006162.4100001</v>
      </c>
      <c r="F1529" s="170">
        <v>1056878224.49</v>
      </c>
    </row>
    <row r="1530" spans="3:6">
      <c r="C1530" s="112" t="s">
        <v>323</v>
      </c>
      <c r="D1530" s="154">
        <v>1124202528</v>
      </c>
      <c r="E1530" s="154">
        <v>1392612922.4100001</v>
      </c>
      <c r="F1530" s="154">
        <v>1037958165.71</v>
      </c>
    </row>
    <row r="1531" spans="3:6">
      <c r="C1531" s="60" t="s">
        <v>1650</v>
      </c>
      <c r="D1531" s="154">
        <v>170900000</v>
      </c>
      <c r="E1531" s="154">
        <v>364900000</v>
      </c>
      <c r="F1531" s="154">
        <v>155831061.41</v>
      </c>
    </row>
    <row r="1532" spans="3:6">
      <c r="C1532" s="60" t="s">
        <v>1926</v>
      </c>
      <c r="D1532" s="154">
        <v>0</v>
      </c>
      <c r="E1532" s="154">
        <v>500000</v>
      </c>
      <c r="F1532" s="154">
        <v>363412.79</v>
      </c>
    </row>
    <row r="1533" spans="3:6">
      <c r="C1533" s="60" t="s">
        <v>1651</v>
      </c>
      <c r="D1533" s="154">
        <v>3355957</v>
      </c>
      <c r="E1533" s="154">
        <v>0</v>
      </c>
      <c r="F1533" s="154">
        <v>0</v>
      </c>
    </row>
    <row r="1534" spans="3:6">
      <c r="C1534" s="60" t="s">
        <v>1927</v>
      </c>
      <c r="D1534" s="154">
        <v>0</v>
      </c>
      <c r="E1534" s="154">
        <v>1500000</v>
      </c>
      <c r="F1534" s="154">
        <v>326679.59999999998</v>
      </c>
    </row>
    <row r="1535" spans="3:6">
      <c r="C1535" s="60" t="s">
        <v>1652</v>
      </c>
      <c r="D1535" s="154">
        <v>31984150</v>
      </c>
      <c r="E1535" s="154">
        <v>20000000</v>
      </c>
      <c r="F1535" s="154">
        <v>20000000</v>
      </c>
    </row>
    <row r="1536" spans="3:6">
      <c r="C1536" s="60" t="s">
        <v>1653</v>
      </c>
      <c r="D1536" s="154">
        <v>25587303</v>
      </c>
      <c r="E1536" s="154">
        <v>20000000</v>
      </c>
      <c r="F1536" s="154">
        <v>20000000</v>
      </c>
    </row>
    <row r="1537" spans="3:6">
      <c r="C1537" s="60" t="s">
        <v>1654</v>
      </c>
      <c r="D1537" s="154">
        <v>230022862</v>
      </c>
      <c r="E1537" s="154">
        <v>179594970</v>
      </c>
      <c r="F1537" s="154">
        <v>179594726.79000002</v>
      </c>
    </row>
    <row r="1538" spans="3:6">
      <c r="C1538" s="60" t="s">
        <v>1655</v>
      </c>
      <c r="D1538" s="154">
        <v>259163406</v>
      </c>
      <c r="E1538" s="154">
        <v>392835174</v>
      </c>
      <c r="F1538" s="154">
        <v>296937872.41000003</v>
      </c>
    </row>
    <row r="1539" spans="3:6">
      <c r="C1539" s="60" t="s">
        <v>1656</v>
      </c>
      <c r="D1539" s="154">
        <v>5045444</v>
      </c>
      <c r="E1539" s="154">
        <v>3332341</v>
      </c>
      <c r="F1539" s="154">
        <v>1330936.29</v>
      </c>
    </row>
    <row r="1540" spans="3:6">
      <c r="C1540" s="60" t="s">
        <v>1928</v>
      </c>
      <c r="D1540" s="154">
        <v>0</v>
      </c>
      <c r="E1540" s="154">
        <v>7211815</v>
      </c>
      <c r="F1540" s="154">
        <v>3846301.34</v>
      </c>
    </row>
    <row r="1541" spans="3:6">
      <c r="C1541" s="60" t="s">
        <v>1929</v>
      </c>
      <c r="D1541" s="154">
        <v>0</v>
      </c>
      <c r="E1541" s="154">
        <v>2495506</v>
      </c>
      <c r="F1541" s="154">
        <v>1330936.29</v>
      </c>
    </row>
    <row r="1542" spans="3:6">
      <c r="C1542" s="60" t="s">
        <v>1930</v>
      </c>
      <c r="D1542" s="154">
        <v>0</v>
      </c>
      <c r="E1542" s="154">
        <v>4000000</v>
      </c>
      <c r="F1542" s="154">
        <v>1625154.44</v>
      </c>
    </row>
    <row r="1543" spans="3:6">
      <c r="C1543" s="60" t="s">
        <v>1657</v>
      </c>
      <c r="D1543" s="154">
        <v>28835516</v>
      </c>
      <c r="E1543" s="154">
        <v>60512876.009999998</v>
      </c>
      <c r="F1543" s="154">
        <v>55973368.079999998</v>
      </c>
    </row>
    <row r="1544" spans="3:6">
      <c r="C1544" s="60" t="s">
        <v>1658</v>
      </c>
      <c r="D1544" s="154">
        <v>1394931</v>
      </c>
      <c r="E1544" s="154">
        <v>1179596</v>
      </c>
      <c r="F1544" s="154">
        <v>0</v>
      </c>
    </row>
    <row r="1545" spans="3:6">
      <c r="C1545" s="60" t="s">
        <v>1945</v>
      </c>
      <c r="D1545" s="154">
        <v>0</v>
      </c>
      <c r="E1545" s="154">
        <v>8000000</v>
      </c>
      <c r="F1545" s="154">
        <v>1155883.78</v>
      </c>
    </row>
    <row r="1546" spans="3:6">
      <c r="C1546" s="60" t="s">
        <v>1659</v>
      </c>
      <c r="D1546" s="154">
        <v>0</v>
      </c>
      <c r="E1546" s="154">
        <v>8462532.6600000001</v>
      </c>
      <c r="F1546" s="154">
        <v>0</v>
      </c>
    </row>
    <row r="1547" spans="3:6">
      <c r="C1547" s="60" t="s">
        <v>1660</v>
      </c>
      <c r="D1547" s="154">
        <v>17690642</v>
      </c>
      <c r="E1547" s="154">
        <v>6565642</v>
      </c>
      <c r="F1547" s="154">
        <v>0</v>
      </c>
    </row>
    <row r="1548" spans="3:6">
      <c r="C1548" s="60" t="s">
        <v>1661</v>
      </c>
      <c r="D1548" s="154">
        <v>67437623</v>
      </c>
      <c r="E1548" s="154">
        <v>62797736</v>
      </c>
      <c r="F1548" s="154">
        <v>62797736</v>
      </c>
    </row>
    <row r="1549" spans="3:6">
      <c r="C1549" s="60" t="s">
        <v>1662</v>
      </c>
      <c r="D1549" s="154">
        <v>26976614</v>
      </c>
      <c r="E1549" s="154">
        <v>6976614</v>
      </c>
      <c r="F1549" s="154">
        <v>0</v>
      </c>
    </row>
    <row r="1550" spans="3:6">
      <c r="C1550" s="60" t="s">
        <v>1663</v>
      </c>
      <c r="D1550" s="154">
        <v>6195995</v>
      </c>
      <c r="E1550" s="154">
        <v>1695995</v>
      </c>
      <c r="F1550" s="154">
        <v>0</v>
      </c>
    </row>
    <row r="1551" spans="3:6">
      <c r="C1551" s="60" t="s">
        <v>1664</v>
      </c>
      <c r="D1551" s="154">
        <v>10000000</v>
      </c>
      <c r="E1551" s="154">
        <v>2500000</v>
      </c>
      <c r="F1551" s="154">
        <v>0</v>
      </c>
    </row>
    <row r="1552" spans="3:6">
      <c r="C1552" s="60" t="s">
        <v>1665</v>
      </c>
      <c r="D1552" s="154">
        <v>239612085</v>
      </c>
      <c r="E1552" s="154">
        <v>237552124.74000001</v>
      </c>
      <c r="F1552" s="154">
        <v>236844096.49000001</v>
      </c>
    </row>
    <row r="1553" spans="3:6">
      <c r="C1553" s="112" t="s">
        <v>324</v>
      </c>
      <c r="D1553" s="154">
        <v>16802130</v>
      </c>
      <c r="E1553" s="154">
        <v>16802130</v>
      </c>
      <c r="F1553" s="154">
        <v>13328948.859999999</v>
      </c>
    </row>
    <row r="1554" spans="3:6">
      <c r="C1554" s="60" t="s">
        <v>1665</v>
      </c>
      <c r="D1554" s="154">
        <v>16802130</v>
      </c>
      <c r="E1554" s="154">
        <v>16802130</v>
      </c>
      <c r="F1554" s="154">
        <v>13328948.859999999</v>
      </c>
    </row>
    <row r="1555" spans="3:6">
      <c r="C1555" s="112" t="s">
        <v>325</v>
      </c>
      <c r="D1555" s="154">
        <v>0</v>
      </c>
      <c r="E1555" s="154">
        <v>5591110</v>
      </c>
      <c r="F1555" s="154">
        <v>5591109.9199999999</v>
      </c>
    </row>
    <row r="1556" spans="3:6">
      <c r="C1556" s="60" t="s">
        <v>1657</v>
      </c>
      <c r="D1556" s="154">
        <v>0</v>
      </c>
      <c r="E1556" s="154">
        <v>5591110</v>
      </c>
      <c r="F1556" s="154">
        <v>5591109.9199999999</v>
      </c>
    </row>
    <row r="1557" spans="3:6">
      <c r="C1557" s="112" t="s">
        <v>326</v>
      </c>
      <c r="D1557" s="154">
        <v>0</v>
      </c>
      <c r="E1557" s="154">
        <v>10000000</v>
      </c>
      <c r="F1557" s="154">
        <v>0</v>
      </c>
    </row>
    <row r="1558" spans="3:6">
      <c r="C1558" s="60" t="s">
        <v>1650</v>
      </c>
      <c r="D1558" s="154">
        <v>0</v>
      </c>
      <c r="E1558" s="154">
        <v>10000000</v>
      </c>
      <c r="F1558" s="154">
        <v>0</v>
      </c>
    </row>
    <row r="1559" spans="3:6">
      <c r="C1559" s="68" t="s">
        <v>357</v>
      </c>
      <c r="D1559" s="170">
        <v>883749625</v>
      </c>
      <c r="E1559" s="170">
        <v>1032858813.5400001</v>
      </c>
      <c r="F1559" s="170">
        <v>463519932.60000002</v>
      </c>
    </row>
    <row r="1560" spans="3:6">
      <c r="C1560" s="112" t="s">
        <v>323</v>
      </c>
      <c r="D1560" s="154">
        <v>768749625</v>
      </c>
      <c r="E1560" s="154">
        <v>917858813.54000008</v>
      </c>
      <c r="F1560" s="154">
        <v>455873340.73000002</v>
      </c>
    </row>
    <row r="1561" spans="3:6">
      <c r="C1561" s="60" t="s">
        <v>1666</v>
      </c>
      <c r="D1561" s="154">
        <v>79437546</v>
      </c>
      <c r="E1561" s="154">
        <v>106684856</v>
      </c>
      <c r="F1561" s="154">
        <v>70948213.980000004</v>
      </c>
    </row>
    <row r="1562" spans="3:6">
      <c r="C1562" s="60" t="s">
        <v>1667</v>
      </c>
      <c r="D1562" s="154">
        <v>47785043</v>
      </c>
      <c r="E1562" s="154">
        <v>47785043</v>
      </c>
      <c r="F1562" s="154">
        <v>20857167.690000001</v>
      </c>
    </row>
    <row r="1563" spans="3:6">
      <c r="C1563" s="60" t="s">
        <v>1668</v>
      </c>
      <c r="D1563" s="154">
        <v>100000000</v>
      </c>
      <c r="E1563" s="154">
        <v>100000000</v>
      </c>
      <c r="F1563" s="154">
        <v>0</v>
      </c>
    </row>
    <row r="1564" spans="3:6">
      <c r="C1564" s="60" t="s">
        <v>1669</v>
      </c>
      <c r="D1564" s="154">
        <v>38876602</v>
      </c>
      <c r="E1564" s="154">
        <v>49727898</v>
      </c>
      <c r="F1564" s="154">
        <v>49727897.390000001</v>
      </c>
    </row>
    <row r="1565" spans="3:6">
      <c r="C1565" s="60" t="s">
        <v>1670</v>
      </c>
      <c r="D1565" s="154">
        <v>5000000</v>
      </c>
      <c r="E1565" s="154">
        <v>3000000</v>
      </c>
      <c r="F1565" s="154">
        <v>0</v>
      </c>
    </row>
    <row r="1566" spans="3:6">
      <c r="C1566" s="60" t="s">
        <v>1671</v>
      </c>
      <c r="D1566" s="154">
        <v>2080338</v>
      </c>
      <c r="E1566" s="154">
        <v>1434334</v>
      </c>
      <c r="F1566" s="154">
        <v>1147467.2</v>
      </c>
    </row>
    <row r="1567" spans="3:6">
      <c r="C1567" s="60" t="s">
        <v>1672</v>
      </c>
      <c r="D1567" s="154">
        <v>1787840</v>
      </c>
      <c r="E1567" s="154">
        <v>1572505</v>
      </c>
      <c r="F1567" s="154">
        <v>0</v>
      </c>
    </row>
    <row r="1568" spans="3:6">
      <c r="C1568" s="60" t="s">
        <v>1673</v>
      </c>
      <c r="D1568" s="154">
        <v>65220743</v>
      </c>
      <c r="E1568" s="154">
        <v>24468536</v>
      </c>
      <c r="F1568" s="154">
        <v>0</v>
      </c>
    </row>
    <row r="1569" spans="3:6">
      <c r="C1569" s="60" t="s">
        <v>1674</v>
      </c>
      <c r="D1569" s="154">
        <v>3148512</v>
      </c>
      <c r="E1569" s="154">
        <v>2933177</v>
      </c>
      <c r="F1569" s="154">
        <v>0</v>
      </c>
    </row>
    <row r="1570" spans="3:6">
      <c r="C1570" s="60" t="s">
        <v>1675</v>
      </c>
      <c r="D1570" s="154">
        <v>0</v>
      </c>
      <c r="E1570" s="154">
        <v>10086995.189999999</v>
      </c>
      <c r="F1570" s="154">
        <v>5801442.9100000001</v>
      </c>
    </row>
    <row r="1571" spans="3:6">
      <c r="C1571" s="60" t="s">
        <v>1676</v>
      </c>
      <c r="D1571" s="154">
        <v>3534444</v>
      </c>
      <c r="E1571" s="154">
        <v>3319109</v>
      </c>
      <c r="F1571" s="154">
        <v>1089210.17</v>
      </c>
    </row>
    <row r="1572" spans="3:6">
      <c r="C1572" s="60" t="s">
        <v>1677</v>
      </c>
      <c r="D1572" s="154">
        <v>99753891</v>
      </c>
      <c r="E1572" s="154">
        <v>313125986</v>
      </c>
      <c r="F1572" s="154">
        <v>112730710.42</v>
      </c>
    </row>
    <row r="1573" spans="3:6">
      <c r="C1573" s="60" t="s">
        <v>1678</v>
      </c>
      <c r="D1573" s="154">
        <v>21660226</v>
      </c>
      <c r="E1573" s="154">
        <v>10000000</v>
      </c>
      <c r="F1573" s="154">
        <v>10000000</v>
      </c>
    </row>
    <row r="1574" spans="3:6">
      <c r="C1574" s="60" t="s">
        <v>1679</v>
      </c>
      <c r="D1574" s="154">
        <v>5000000</v>
      </c>
      <c r="E1574" s="154">
        <v>10000000</v>
      </c>
      <c r="F1574" s="154">
        <v>2041543.08</v>
      </c>
    </row>
    <row r="1575" spans="3:6">
      <c r="C1575" s="60" t="s">
        <v>1680</v>
      </c>
      <c r="D1575" s="154">
        <v>35607958</v>
      </c>
      <c r="E1575" s="154">
        <v>28486366</v>
      </c>
      <c r="F1575" s="154">
        <v>28477244.859999999</v>
      </c>
    </row>
    <row r="1576" spans="3:6">
      <c r="C1576" s="60" t="s">
        <v>1681</v>
      </c>
      <c r="D1576" s="154">
        <v>36368030</v>
      </c>
      <c r="E1576" s="154">
        <v>32311242</v>
      </c>
      <c r="F1576" s="154">
        <v>32298159.789999999</v>
      </c>
    </row>
    <row r="1577" spans="3:6">
      <c r="C1577" s="60" t="s">
        <v>1682</v>
      </c>
      <c r="D1577" s="154">
        <v>123841896</v>
      </c>
      <c r="E1577" s="154">
        <v>113841896</v>
      </c>
      <c r="F1577" s="154">
        <v>85463431.180000007</v>
      </c>
    </row>
    <row r="1578" spans="3:6">
      <c r="C1578" s="60" t="s">
        <v>1683</v>
      </c>
      <c r="D1578" s="154">
        <v>24700</v>
      </c>
      <c r="E1578" s="154">
        <v>0</v>
      </c>
      <c r="F1578" s="154">
        <v>0</v>
      </c>
    </row>
    <row r="1579" spans="3:6">
      <c r="C1579" s="60" t="s">
        <v>1684</v>
      </c>
      <c r="D1579" s="154">
        <v>20000000</v>
      </c>
      <c r="E1579" s="154">
        <v>35500000</v>
      </c>
      <c r="F1579" s="154">
        <v>35290852.060000002</v>
      </c>
    </row>
    <row r="1580" spans="3:6">
      <c r="C1580" s="60" t="s">
        <v>1685</v>
      </c>
      <c r="D1580" s="154">
        <v>5000000</v>
      </c>
      <c r="E1580" s="154">
        <v>5000000</v>
      </c>
      <c r="F1580" s="154">
        <v>0</v>
      </c>
    </row>
    <row r="1581" spans="3:6">
      <c r="C1581" s="60" t="s">
        <v>1686</v>
      </c>
      <c r="D1581" s="154">
        <v>74621856</v>
      </c>
      <c r="E1581" s="154">
        <v>18580870.350000001</v>
      </c>
      <c r="F1581" s="154">
        <v>0</v>
      </c>
    </row>
    <row r="1582" spans="3:6">
      <c r="C1582" s="112" t="s">
        <v>324</v>
      </c>
      <c r="D1582" s="154">
        <v>115000000</v>
      </c>
      <c r="E1582" s="154">
        <v>115000000</v>
      </c>
      <c r="F1582" s="154">
        <v>7646591.8700000001</v>
      </c>
    </row>
    <row r="1583" spans="3:6">
      <c r="C1583" s="60" t="s">
        <v>1687</v>
      </c>
      <c r="D1583" s="154">
        <v>10000000</v>
      </c>
      <c r="E1583" s="154">
        <v>10000000</v>
      </c>
      <c r="F1583" s="154">
        <v>7646591.8700000001</v>
      </c>
    </row>
    <row r="1584" spans="3:6">
      <c r="C1584" s="60" t="s">
        <v>1685</v>
      </c>
      <c r="D1584" s="154">
        <v>105000000</v>
      </c>
      <c r="E1584" s="154">
        <v>105000000</v>
      </c>
      <c r="F1584" s="154">
        <v>0</v>
      </c>
    </row>
    <row r="1585" spans="3:6">
      <c r="C1585" s="68" t="s">
        <v>358</v>
      </c>
      <c r="D1585" s="170">
        <v>23638967274</v>
      </c>
      <c r="E1585" s="170">
        <v>28946970489.689999</v>
      </c>
      <c r="F1585" s="170">
        <v>19036629923.899998</v>
      </c>
    </row>
    <row r="1586" spans="3:6">
      <c r="C1586" s="112" t="s">
        <v>323</v>
      </c>
      <c r="D1586" s="154">
        <v>8185911633</v>
      </c>
      <c r="E1586" s="154">
        <v>15882129930.629997</v>
      </c>
      <c r="F1586" s="154">
        <v>11083981883.73</v>
      </c>
    </row>
    <row r="1587" spans="3:6">
      <c r="C1587" s="60" t="s">
        <v>1688</v>
      </c>
      <c r="D1587" s="154">
        <v>7362516</v>
      </c>
      <c r="E1587" s="154">
        <v>6285842</v>
      </c>
      <c r="F1587" s="154">
        <v>2387600</v>
      </c>
    </row>
    <row r="1588" spans="3:6">
      <c r="C1588" s="60" t="s">
        <v>1689</v>
      </c>
      <c r="D1588" s="154">
        <v>1000000</v>
      </c>
      <c r="E1588" s="154">
        <v>1000000</v>
      </c>
      <c r="F1588" s="154">
        <v>106747</v>
      </c>
    </row>
    <row r="1589" spans="3:6">
      <c r="C1589" s="60" t="s">
        <v>1690</v>
      </c>
      <c r="D1589" s="154">
        <v>194161377</v>
      </c>
      <c r="E1589" s="154">
        <v>194161377</v>
      </c>
      <c r="F1589" s="154">
        <v>89125330</v>
      </c>
    </row>
    <row r="1590" spans="3:6">
      <c r="C1590" s="60" t="s">
        <v>1691</v>
      </c>
      <c r="D1590" s="154">
        <v>25000000</v>
      </c>
      <c r="E1590" s="154">
        <v>25000000</v>
      </c>
      <c r="F1590" s="154">
        <v>0</v>
      </c>
    </row>
    <row r="1591" spans="3:6">
      <c r="C1591" s="60" t="s">
        <v>1692</v>
      </c>
      <c r="D1591" s="154">
        <v>6228157</v>
      </c>
      <c r="E1591" s="154">
        <v>5783249</v>
      </c>
      <c r="F1591" s="154">
        <v>0</v>
      </c>
    </row>
    <row r="1592" spans="3:6">
      <c r="C1592" s="60" t="s">
        <v>1837</v>
      </c>
      <c r="D1592" s="154">
        <v>0</v>
      </c>
      <c r="E1592" s="154">
        <v>729562109.04999995</v>
      </c>
      <c r="F1592" s="154">
        <v>73542608.149999991</v>
      </c>
    </row>
    <row r="1593" spans="3:6">
      <c r="C1593" s="60" t="s">
        <v>1958</v>
      </c>
      <c r="D1593" s="154">
        <v>0</v>
      </c>
      <c r="E1593" s="154">
        <v>999500000</v>
      </c>
      <c r="F1593" s="154">
        <v>999499187.82000005</v>
      </c>
    </row>
    <row r="1594" spans="3:6">
      <c r="C1594" s="60" t="s">
        <v>1693</v>
      </c>
      <c r="D1594" s="154">
        <v>4329132</v>
      </c>
      <c r="E1594" s="154">
        <v>5743940</v>
      </c>
      <c r="F1594" s="154">
        <v>0</v>
      </c>
    </row>
    <row r="1595" spans="3:6">
      <c r="C1595" s="60" t="s">
        <v>1868</v>
      </c>
      <c r="D1595" s="154">
        <v>0</v>
      </c>
      <c r="E1595" s="154">
        <v>66416602.670000002</v>
      </c>
      <c r="F1595" s="154">
        <v>0</v>
      </c>
    </row>
    <row r="1596" spans="3:6">
      <c r="C1596" s="60" t="s">
        <v>1694</v>
      </c>
      <c r="D1596" s="154">
        <v>2513122</v>
      </c>
      <c r="E1596" s="154">
        <v>4986449</v>
      </c>
      <c r="F1596" s="154">
        <v>2901639.05</v>
      </c>
    </row>
    <row r="1597" spans="3:6">
      <c r="C1597" s="60" t="s">
        <v>1695</v>
      </c>
      <c r="D1597" s="154">
        <v>150000000</v>
      </c>
      <c r="E1597" s="154">
        <v>150000000</v>
      </c>
      <c r="F1597" s="154">
        <v>92011905.769999996</v>
      </c>
    </row>
    <row r="1598" spans="3:6">
      <c r="C1598" s="60" t="s">
        <v>1696</v>
      </c>
      <c r="D1598" s="154">
        <v>1300000000</v>
      </c>
      <c r="E1598" s="154">
        <v>1202477734</v>
      </c>
      <c r="F1598" s="154">
        <v>1199386898.2</v>
      </c>
    </row>
    <row r="1599" spans="3:6">
      <c r="C1599" s="60" t="s">
        <v>1697</v>
      </c>
      <c r="D1599" s="154">
        <v>0</v>
      </c>
      <c r="E1599" s="154">
        <v>14103940</v>
      </c>
      <c r="F1599" s="154">
        <v>0</v>
      </c>
    </row>
    <row r="1600" spans="3:6">
      <c r="C1600" s="60" t="s">
        <v>1698</v>
      </c>
      <c r="D1600" s="154">
        <v>9000000</v>
      </c>
      <c r="E1600" s="154">
        <v>8098341.2000000002</v>
      </c>
      <c r="F1600" s="154">
        <v>0</v>
      </c>
    </row>
    <row r="1601" spans="3:6">
      <c r="C1601" s="60" t="s">
        <v>1699</v>
      </c>
      <c r="D1601" s="154">
        <v>77011014</v>
      </c>
      <c r="E1601" s="154">
        <v>35916558</v>
      </c>
      <c r="F1601" s="154">
        <v>30916557.940000001</v>
      </c>
    </row>
    <row r="1602" spans="3:6">
      <c r="C1602" s="60" t="s">
        <v>1700</v>
      </c>
      <c r="D1602" s="154">
        <v>2000000</v>
      </c>
      <c r="E1602" s="154">
        <v>0</v>
      </c>
      <c r="F1602" s="154">
        <v>0</v>
      </c>
    </row>
    <row r="1603" spans="3:6">
      <c r="C1603" s="60" t="s">
        <v>1701</v>
      </c>
      <c r="D1603" s="154">
        <v>65535117</v>
      </c>
      <c r="E1603" s="154">
        <v>275331034.18000001</v>
      </c>
      <c r="F1603" s="154">
        <v>90369023.100000009</v>
      </c>
    </row>
    <row r="1604" spans="3:6">
      <c r="C1604" s="60" t="s">
        <v>1702</v>
      </c>
      <c r="D1604" s="154">
        <v>610000001</v>
      </c>
      <c r="E1604" s="154">
        <v>2825000001</v>
      </c>
      <c r="F1604" s="154">
        <v>1826491329.8399999</v>
      </c>
    </row>
    <row r="1605" spans="3:6">
      <c r="C1605" s="60" t="s">
        <v>1703</v>
      </c>
      <c r="D1605" s="154">
        <v>0</v>
      </c>
      <c r="E1605" s="154">
        <v>24071769.399999999</v>
      </c>
      <c r="F1605" s="154">
        <v>5158240.87</v>
      </c>
    </row>
    <row r="1606" spans="3:6">
      <c r="C1606" s="60" t="s">
        <v>1704</v>
      </c>
      <c r="D1606" s="154">
        <v>0</v>
      </c>
      <c r="E1606" s="154">
        <v>407807367.99999994</v>
      </c>
      <c r="F1606" s="154">
        <v>128903422.08</v>
      </c>
    </row>
    <row r="1607" spans="3:6">
      <c r="C1607" s="60" t="s">
        <v>1705</v>
      </c>
      <c r="D1607" s="154">
        <v>779207</v>
      </c>
      <c r="E1607" s="154">
        <v>563872</v>
      </c>
      <c r="F1607" s="154">
        <v>0</v>
      </c>
    </row>
    <row r="1608" spans="3:6">
      <c r="C1608" s="60" t="s">
        <v>1706</v>
      </c>
      <c r="D1608" s="154">
        <v>940000000</v>
      </c>
      <c r="E1608" s="154">
        <v>915000000</v>
      </c>
      <c r="F1608" s="154">
        <v>474777488.43000001</v>
      </c>
    </row>
    <row r="1609" spans="3:6">
      <c r="C1609" s="60" t="s">
        <v>1707</v>
      </c>
      <c r="D1609" s="154">
        <v>0</v>
      </c>
      <c r="E1609" s="154">
        <v>42085757.240000002</v>
      </c>
      <c r="F1609" s="154">
        <v>0</v>
      </c>
    </row>
    <row r="1610" spans="3:6">
      <c r="C1610" s="60" t="s">
        <v>1708</v>
      </c>
      <c r="D1610" s="154">
        <v>8415087</v>
      </c>
      <c r="E1610" s="154">
        <v>7769083</v>
      </c>
      <c r="F1610" s="154">
        <v>0</v>
      </c>
    </row>
    <row r="1611" spans="3:6">
      <c r="C1611" s="60" t="s">
        <v>1709</v>
      </c>
      <c r="D1611" s="154">
        <v>17424123</v>
      </c>
      <c r="E1611" s="154">
        <v>17424123</v>
      </c>
      <c r="F1611" s="154">
        <v>0</v>
      </c>
    </row>
    <row r="1612" spans="3:6">
      <c r="C1612" s="60" t="s">
        <v>1710</v>
      </c>
      <c r="D1612" s="154">
        <v>0</v>
      </c>
      <c r="E1612" s="154">
        <v>23686973.170000002</v>
      </c>
      <c r="F1612" s="154">
        <v>0</v>
      </c>
    </row>
    <row r="1613" spans="3:6">
      <c r="C1613" s="60" t="s">
        <v>1711</v>
      </c>
      <c r="D1613" s="154">
        <v>16847189</v>
      </c>
      <c r="E1613" s="154">
        <v>16847189</v>
      </c>
      <c r="F1613" s="154">
        <v>0</v>
      </c>
    </row>
    <row r="1614" spans="3:6">
      <c r="C1614" s="60" t="s">
        <v>1893</v>
      </c>
      <c r="D1614" s="154">
        <v>0</v>
      </c>
      <c r="E1614" s="154">
        <v>24060203.469999999</v>
      </c>
      <c r="F1614" s="154">
        <v>0</v>
      </c>
    </row>
    <row r="1615" spans="3:6">
      <c r="C1615" s="60" t="s">
        <v>1712</v>
      </c>
      <c r="D1615" s="154">
        <v>193657772</v>
      </c>
      <c r="E1615" s="154">
        <v>0</v>
      </c>
      <c r="F1615" s="154">
        <v>0</v>
      </c>
    </row>
    <row r="1616" spans="3:6">
      <c r="C1616" s="60" t="s">
        <v>1713</v>
      </c>
      <c r="D1616" s="154">
        <v>10554785</v>
      </c>
      <c r="E1616" s="154">
        <v>554785</v>
      </c>
      <c r="F1616" s="154">
        <v>0</v>
      </c>
    </row>
    <row r="1617" spans="3:6">
      <c r="C1617" s="60" t="s">
        <v>1714</v>
      </c>
      <c r="D1617" s="154">
        <v>0</v>
      </c>
      <c r="E1617" s="154">
        <v>538663.36</v>
      </c>
      <c r="F1617" s="154">
        <v>516724.65</v>
      </c>
    </row>
    <row r="1618" spans="3:6">
      <c r="C1618" s="60" t="s">
        <v>1715</v>
      </c>
      <c r="D1618" s="154">
        <v>1235409</v>
      </c>
      <c r="E1618" s="154">
        <v>804740</v>
      </c>
      <c r="F1618" s="154">
        <v>0</v>
      </c>
    </row>
    <row r="1619" spans="3:6">
      <c r="C1619" s="60" t="s">
        <v>1716</v>
      </c>
      <c r="D1619" s="154">
        <v>6755924</v>
      </c>
      <c r="E1619" s="154">
        <v>4755924</v>
      </c>
      <c r="F1619" s="154">
        <v>0</v>
      </c>
    </row>
    <row r="1620" spans="3:6">
      <c r="C1620" s="60" t="s">
        <v>1717</v>
      </c>
      <c r="D1620" s="154">
        <v>0</v>
      </c>
      <c r="E1620" s="154">
        <v>406878695</v>
      </c>
      <c r="F1620" s="154">
        <v>397244881.93000001</v>
      </c>
    </row>
    <row r="1621" spans="3:6">
      <c r="C1621" s="60" t="s">
        <v>1718</v>
      </c>
      <c r="D1621" s="154">
        <v>41882</v>
      </c>
      <c r="E1621" s="154">
        <v>0</v>
      </c>
      <c r="F1621" s="154">
        <v>0</v>
      </c>
    </row>
    <row r="1622" spans="3:6">
      <c r="C1622" s="60" t="s">
        <v>1719</v>
      </c>
      <c r="D1622" s="154">
        <v>24000000</v>
      </c>
      <c r="E1622" s="154">
        <v>0</v>
      </c>
      <c r="F1622" s="154">
        <v>0</v>
      </c>
    </row>
    <row r="1623" spans="3:6">
      <c r="C1623" s="60" t="s">
        <v>1720</v>
      </c>
      <c r="D1623" s="154">
        <v>2873229</v>
      </c>
      <c r="E1623" s="154">
        <v>5300669.92</v>
      </c>
      <c r="F1623" s="154">
        <v>2860566.7</v>
      </c>
    </row>
    <row r="1624" spans="3:6">
      <c r="C1624" s="60" t="s">
        <v>1931</v>
      </c>
      <c r="D1624" s="154">
        <v>0</v>
      </c>
      <c r="E1624" s="154">
        <v>13978252</v>
      </c>
      <c r="F1624" s="154">
        <v>0</v>
      </c>
    </row>
    <row r="1625" spans="3:6">
      <c r="C1625" s="60" t="s">
        <v>1721</v>
      </c>
      <c r="D1625" s="154">
        <v>55999</v>
      </c>
      <c r="E1625" s="154">
        <v>0</v>
      </c>
      <c r="F1625" s="154">
        <v>0</v>
      </c>
    </row>
    <row r="1626" spans="3:6">
      <c r="C1626" s="60" t="s">
        <v>1932</v>
      </c>
      <c r="D1626" s="154">
        <v>0</v>
      </c>
      <c r="E1626" s="154">
        <v>38715314</v>
      </c>
      <c r="F1626" s="154">
        <v>36949967.289999999</v>
      </c>
    </row>
    <row r="1627" spans="3:6">
      <c r="C1627" s="60" t="s">
        <v>1722</v>
      </c>
      <c r="D1627" s="154">
        <v>3264355</v>
      </c>
      <c r="E1627" s="154">
        <v>1395594</v>
      </c>
      <c r="F1627" s="154">
        <v>1395593.77</v>
      </c>
    </row>
    <row r="1628" spans="3:6">
      <c r="C1628" s="60" t="s">
        <v>1723</v>
      </c>
      <c r="D1628" s="154">
        <v>486807313</v>
      </c>
      <c r="E1628" s="154">
        <v>1206668275.9099998</v>
      </c>
      <c r="F1628" s="154">
        <v>1187969331.7900002</v>
      </c>
    </row>
    <row r="1629" spans="3:6">
      <c r="C1629" s="60" t="s">
        <v>1724</v>
      </c>
      <c r="D1629" s="154">
        <v>135000000</v>
      </c>
      <c r="E1629" s="154">
        <v>55000000</v>
      </c>
      <c r="F1629" s="154">
        <v>39678000</v>
      </c>
    </row>
    <row r="1630" spans="3:6">
      <c r="C1630" s="60" t="s">
        <v>1725</v>
      </c>
      <c r="D1630" s="154">
        <v>1235409</v>
      </c>
      <c r="E1630" s="154">
        <v>1469740</v>
      </c>
      <c r="F1630" s="154">
        <v>1467882.26</v>
      </c>
    </row>
    <row r="1631" spans="3:6">
      <c r="C1631" s="60" t="s">
        <v>1726</v>
      </c>
      <c r="D1631" s="154">
        <v>2000000</v>
      </c>
      <c r="E1631" s="154">
        <v>176000000</v>
      </c>
      <c r="F1631" s="154">
        <v>0</v>
      </c>
    </row>
    <row r="1632" spans="3:6">
      <c r="C1632" s="60" t="s">
        <v>1979</v>
      </c>
      <c r="D1632" s="154">
        <v>0</v>
      </c>
      <c r="E1632" s="154">
        <v>25323479</v>
      </c>
      <c r="F1632" s="154">
        <v>0</v>
      </c>
    </row>
    <row r="1633" spans="3:6">
      <c r="C1633" s="60" t="s">
        <v>1727</v>
      </c>
      <c r="D1633" s="154">
        <v>1235409</v>
      </c>
      <c r="E1633" s="154">
        <v>804740</v>
      </c>
      <c r="F1633" s="154">
        <v>640000</v>
      </c>
    </row>
    <row r="1634" spans="3:6">
      <c r="C1634" s="60" t="s">
        <v>1980</v>
      </c>
      <c r="D1634" s="154">
        <v>0</v>
      </c>
      <c r="E1634" s="154">
        <v>24535813</v>
      </c>
      <c r="F1634" s="154">
        <v>0</v>
      </c>
    </row>
    <row r="1635" spans="3:6">
      <c r="C1635" s="60" t="s">
        <v>1728</v>
      </c>
      <c r="D1635" s="154">
        <v>2223577</v>
      </c>
      <c r="E1635" s="154">
        <v>0</v>
      </c>
      <c r="F1635" s="154">
        <v>0</v>
      </c>
    </row>
    <row r="1636" spans="3:6">
      <c r="C1636" s="60" t="s">
        <v>1729</v>
      </c>
      <c r="D1636" s="154">
        <v>13816424</v>
      </c>
      <c r="E1636" s="154">
        <v>61424851.600000001</v>
      </c>
      <c r="F1636" s="154">
        <v>54507002.780000001</v>
      </c>
    </row>
    <row r="1637" spans="3:6">
      <c r="C1637" s="60" t="s">
        <v>1730</v>
      </c>
      <c r="D1637" s="154">
        <v>80162210</v>
      </c>
      <c r="E1637" s="154">
        <v>121582561.08</v>
      </c>
      <c r="F1637" s="154">
        <v>96670562.870000005</v>
      </c>
    </row>
    <row r="1638" spans="3:6">
      <c r="C1638" s="60" t="s">
        <v>1731</v>
      </c>
      <c r="D1638" s="154">
        <v>0</v>
      </c>
      <c r="E1638" s="154">
        <v>12395626.74</v>
      </c>
      <c r="F1638" s="154">
        <v>0</v>
      </c>
    </row>
    <row r="1639" spans="3:6">
      <c r="C1639" s="60" t="s">
        <v>1933</v>
      </c>
      <c r="D1639" s="154">
        <v>0</v>
      </c>
      <c r="E1639" s="154">
        <v>4522719</v>
      </c>
      <c r="F1639" s="154">
        <v>0</v>
      </c>
    </row>
    <row r="1640" spans="3:6">
      <c r="C1640" s="60" t="s">
        <v>1732</v>
      </c>
      <c r="D1640" s="154">
        <v>74323660</v>
      </c>
      <c r="E1640" s="154">
        <v>10215468</v>
      </c>
      <c r="F1640" s="154">
        <v>9850946</v>
      </c>
    </row>
    <row r="1641" spans="3:6">
      <c r="C1641" s="60" t="s">
        <v>1733</v>
      </c>
      <c r="D1641" s="154">
        <v>5885745</v>
      </c>
      <c r="E1641" s="154">
        <v>5885745</v>
      </c>
      <c r="F1641" s="154">
        <v>0</v>
      </c>
    </row>
    <row r="1642" spans="3:6">
      <c r="C1642" s="60" t="s">
        <v>1734</v>
      </c>
      <c r="D1642" s="154">
        <v>0</v>
      </c>
      <c r="E1642" s="154">
        <v>13158747.699999999</v>
      </c>
      <c r="F1642" s="154">
        <v>0</v>
      </c>
    </row>
    <row r="1643" spans="3:6">
      <c r="C1643" s="60" t="s">
        <v>1735</v>
      </c>
      <c r="D1643" s="154">
        <v>0</v>
      </c>
      <c r="E1643" s="154">
        <v>9835185.6600000001</v>
      </c>
      <c r="F1643" s="154">
        <v>0</v>
      </c>
    </row>
    <row r="1644" spans="3:6">
      <c r="C1644" s="60" t="s">
        <v>1736</v>
      </c>
      <c r="D1644" s="154">
        <v>1217491</v>
      </c>
      <c r="E1644" s="154">
        <v>0</v>
      </c>
      <c r="F1644" s="154">
        <v>0</v>
      </c>
    </row>
    <row r="1645" spans="3:6">
      <c r="C1645" s="60" t="s">
        <v>1934</v>
      </c>
      <c r="D1645" s="154">
        <v>0</v>
      </c>
      <c r="E1645" s="154">
        <v>25978095</v>
      </c>
      <c r="F1645" s="154">
        <v>5854983.9800000004</v>
      </c>
    </row>
    <row r="1646" spans="3:6">
      <c r="C1646" s="60" t="s">
        <v>1737</v>
      </c>
      <c r="D1646" s="154">
        <v>779207</v>
      </c>
      <c r="E1646" s="154">
        <v>563872</v>
      </c>
      <c r="F1646" s="154">
        <v>0</v>
      </c>
    </row>
    <row r="1647" spans="3:6">
      <c r="C1647" s="60" t="s">
        <v>1738</v>
      </c>
      <c r="D1647" s="154">
        <v>1226842</v>
      </c>
      <c r="E1647" s="154">
        <v>0</v>
      </c>
      <c r="F1647" s="154">
        <v>0</v>
      </c>
    </row>
    <row r="1648" spans="3:6">
      <c r="C1648" s="60" t="s">
        <v>1739</v>
      </c>
      <c r="D1648" s="154">
        <v>50000000</v>
      </c>
      <c r="E1648" s="154">
        <v>107603822</v>
      </c>
      <c r="F1648" s="154">
        <v>107603821.52</v>
      </c>
    </row>
    <row r="1649" spans="3:6">
      <c r="C1649" s="60" t="s">
        <v>1740</v>
      </c>
      <c r="D1649" s="154">
        <v>75000000</v>
      </c>
      <c r="E1649" s="154">
        <v>0</v>
      </c>
      <c r="F1649" s="154">
        <v>0</v>
      </c>
    </row>
    <row r="1650" spans="3:6">
      <c r="C1650" s="60" t="s">
        <v>1741</v>
      </c>
      <c r="D1650" s="154">
        <v>0</v>
      </c>
      <c r="E1650" s="154">
        <v>11869785.539999999</v>
      </c>
      <c r="F1650" s="154">
        <v>0</v>
      </c>
    </row>
    <row r="1651" spans="3:6">
      <c r="C1651" s="60" t="s">
        <v>1894</v>
      </c>
      <c r="D1651" s="154">
        <v>0</v>
      </c>
      <c r="E1651" s="154">
        <v>4100000</v>
      </c>
      <c r="F1651" s="154">
        <v>2052223.74</v>
      </c>
    </row>
    <row r="1652" spans="3:6">
      <c r="C1652" s="60" t="s">
        <v>1742</v>
      </c>
      <c r="D1652" s="154">
        <v>0</v>
      </c>
      <c r="E1652" s="154">
        <v>12389545.710000001</v>
      </c>
      <c r="F1652" s="154">
        <v>0</v>
      </c>
    </row>
    <row r="1653" spans="3:6">
      <c r="C1653" s="60" t="s">
        <v>1743</v>
      </c>
      <c r="D1653" s="154">
        <v>0</v>
      </c>
      <c r="E1653" s="154">
        <v>3305346.62</v>
      </c>
      <c r="F1653" s="154">
        <v>2052223.74</v>
      </c>
    </row>
    <row r="1654" spans="3:6">
      <c r="C1654" s="60" t="s">
        <v>1744</v>
      </c>
      <c r="D1654" s="154">
        <v>0</v>
      </c>
      <c r="E1654" s="154">
        <v>12008385.51</v>
      </c>
      <c r="F1654" s="154">
        <v>0</v>
      </c>
    </row>
    <row r="1655" spans="3:6">
      <c r="C1655" s="60" t="s">
        <v>1745</v>
      </c>
      <c r="D1655" s="154">
        <v>0</v>
      </c>
      <c r="E1655" s="154">
        <v>13825622.75</v>
      </c>
      <c r="F1655" s="154">
        <v>0</v>
      </c>
    </row>
    <row r="1656" spans="3:6">
      <c r="C1656" s="60" t="s">
        <v>1746</v>
      </c>
      <c r="D1656" s="154">
        <v>5000000</v>
      </c>
      <c r="E1656" s="154">
        <v>5000000</v>
      </c>
      <c r="F1656" s="154">
        <v>1960357.84</v>
      </c>
    </row>
    <row r="1657" spans="3:6">
      <c r="C1657" s="60" t="s">
        <v>1747</v>
      </c>
      <c r="D1657" s="154">
        <v>80000000</v>
      </c>
      <c r="E1657" s="154">
        <v>340791718</v>
      </c>
      <c r="F1657" s="154">
        <v>288345065.61000001</v>
      </c>
    </row>
    <row r="1658" spans="3:6">
      <c r="C1658" s="60" t="s">
        <v>1748</v>
      </c>
      <c r="D1658" s="154">
        <v>0</v>
      </c>
      <c r="E1658" s="154">
        <v>12524359.27</v>
      </c>
      <c r="F1658" s="154">
        <v>0</v>
      </c>
    </row>
    <row r="1659" spans="3:6">
      <c r="C1659" s="60" t="s">
        <v>1749</v>
      </c>
      <c r="D1659" s="154">
        <v>31691995</v>
      </c>
      <c r="E1659" s="154">
        <v>1922455000</v>
      </c>
      <c r="F1659" s="154">
        <v>1889851701.5899999</v>
      </c>
    </row>
    <row r="1660" spans="3:6">
      <c r="C1660" s="60" t="s">
        <v>1750</v>
      </c>
      <c r="D1660" s="154">
        <v>3922569</v>
      </c>
      <c r="E1660" s="154">
        <v>0</v>
      </c>
      <c r="F1660" s="154">
        <v>0</v>
      </c>
    </row>
    <row r="1661" spans="3:6">
      <c r="C1661" s="60" t="s">
        <v>1751</v>
      </c>
      <c r="D1661" s="154">
        <v>0</v>
      </c>
      <c r="E1661" s="154">
        <v>13882842</v>
      </c>
      <c r="F1661" s="154">
        <v>0</v>
      </c>
    </row>
    <row r="1662" spans="3:6">
      <c r="C1662" s="60" t="s">
        <v>1752</v>
      </c>
      <c r="D1662" s="154">
        <v>2000000</v>
      </c>
      <c r="E1662" s="154">
        <v>0</v>
      </c>
      <c r="F1662" s="154">
        <v>0</v>
      </c>
    </row>
    <row r="1663" spans="3:6">
      <c r="C1663" s="60" t="s">
        <v>1753</v>
      </c>
      <c r="D1663" s="154">
        <v>1000000000</v>
      </c>
      <c r="E1663" s="154">
        <v>0</v>
      </c>
      <c r="F1663" s="154">
        <v>0</v>
      </c>
    </row>
    <row r="1664" spans="3:6">
      <c r="C1664" s="60" t="s">
        <v>1754</v>
      </c>
      <c r="D1664" s="154">
        <v>36754019</v>
      </c>
      <c r="E1664" s="154">
        <v>0</v>
      </c>
      <c r="F1664" s="154">
        <v>0</v>
      </c>
    </row>
    <row r="1665" spans="3:6">
      <c r="C1665" s="60" t="s">
        <v>1755</v>
      </c>
      <c r="D1665" s="154">
        <v>0</v>
      </c>
      <c r="E1665" s="154">
        <v>7259132.7000000002</v>
      </c>
      <c r="F1665" s="154">
        <v>0</v>
      </c>
    </row>
    <row r="1666" spans="3:6">
      <c r="C1666" s="60" t="s">
        <v>1756</v>
      </c>
      <c r="D1666" s="154">
        <v>0</v>
      </c>
      <c r="E1666" s="154">
        <v>100000001.13</v>
      </c>
      <c r="F1666" s="154">
        <v>75149121.390000001</v>
      </c>
    </row>
    <row r="1667" spans="3:6">
      <c r="C1667" s="60" t="s">
        <v>1757</v>
      </c>
      <c r="D1667" s="154">
        <v>2642087</v>
      </c>
      <c r="E1667" s="154">
        <v>1596866.34</v>
      </c>
      <c r="F1667" s="154">
        <v>0</v>
      </c>
    </row>
    <row r="1668" spans="3:6">
      <c r="C1668" s="60" t="s">
        <v>1758</v>
      </c>
      <c r="D1668" s="154">
        <v>0</v>
      </c>
      <c r="E1668" s="154">
        <v>54340000</v>
      </c>
      <c r="F1668" s="154">
        <v>54338001.740000002</v>
      </c>
    </row>
    <row r="1669" spans="3:6">
      <c r="C1669" s="60" t="s">
        <v>1759</v>
      </c>
      <c r="D1669" s="154">
        <v>2083629</v>
      </c>
      <c r="E1669" s="154">
        <v>115708</v>
      </c>
      <c r="F1669" s="154">
        <v>0</v>
      </c>
    </row>
    <row r="1670" spans="3:6">
      <c r="C1670" s="60" t="s">
        <v>1760</v>
      </c>
      <c r="D1670" s="154">
        <v>3397736</v>
      </c>
      <c r="E1670" s="154">
        <v>110069.58</v>
      </c>
      <c r="F1670" s="154">
        <v>0</v>
      </c>
    </row>
    <row r="1671" spans="3:6">
      <c r="C1671" s="60" t="s">
        <v>1761</v>
      </c>
      <c r="D1671" s="154">
        <v>12635469</v>
      </c>
      <c r="E1671" s="154">
        <v>1052956</v>
      </c>
      <c r="F1671" s="154">
        <v>0</v>
      </c>
    </row>
    <row r="1672" spans="3:6">
      <c r="C1672" s="60" t="s">
        <v>1959</v>
      </c>
      <c r="D1672" s="154">
        <v>0</v>
      </c>
      <c r="E1672" s="154">
        <v>5487230</v>
      </c>
      <c r="F1672" s="154">
        <v>0</v>
      </c>
    </row>
    <row r="1673" spans="3:6">
      <c r="C1673" s="60" t="s">
        <v>1935</v>
      </c>
      <c r="D1673" s="154">
        <v>0</v>
      </c>
      <c r="E1673" s="154">
        <v>42816676</v>
      </c>
      <c r="F1673" s="154">
        <v>22477973.850000001</v>
      </c>
    </row>
    <row r="1674" spans="3:6">
      <c r="C1674" s="60" t="s">
        <v>1762</v>
      </c>
      <c r="D1674" s="154">
        <v>26665895</v>
      </c>
      <c r="E1674" s="154">
        <v>5000000</v>
      </c>
      <c r="F1674" s="154">
        <v>3982059.58</v>
      </c>
    </row>
    <row r="1675" spans="3:6">
      <c r="C1675" s="60" t="s">
        <v>1763</v>
      </c>
      <c r="D1675" s="154">
        <v>138712</v>
      </c>
      <c r="E1675" s="154">
        <v>0</v>
      </c>
      <c r="F1675" s="154">
        <v>0</v>
      </c>
    </row>
    <row r="1676" spans="3:6">
      <c r="C1676" s="60" t="s">
        <v>1895</v>
      </c>
      <c r="D1676" s="154">
        <v>0</v>
      </c>
      <c r="E1676" s="154">
        <v>34247416.170000002</v>
      </c>
      <c r="F1676" s="154">
        <v>18270677.120000001</v>
      </c>
    </row>
    <row r="1677" spans="3:6">
      <c r="C1677" s="60" t="s">
        <v>1764</v>
      </c>
      <c r="D1677" s="154">
        <v>0</v>
      </c>
      <c r="E1677" s="154">
        <v>11282103.060000001</v>
      </c>
      <c r="F1677" s="154">
        <v>5624170.1799999997</v>
      </c>
    </row>
    <row r="1678" spans="3:6">
      <c r="C1678" s="60" t="s">
        <v>1765</v>
      </c>
      <c r="D1678" s="154">
        <v>3356164</v>
      </c>
      <c r="E1678" s="154">
        <v>2672537</v>
      </c>
      <c r="F1678" s="154">
        <v>0</v>
      </c>
    </row>
    <row r="1679" spans="3:6">
      <c r="C1679" s="60" t="s">
        <v>1766</v>
      </c>
      <c r="D1679" s="154">
        <v>14404663</v>
      </c>
      <c r="E1679" s="154">
        <v>13758659</v>
      </c>
      <c r="F1679" s="154">
        <v>0</v>
      </c>
    </row>
    <row r="1680" spans="3:6">
      <c r="C1680" s="60" t="s">
        <v>1767</v>
      </c>
      <c r="D1680" s="154">
        <v>5404349</v>
      </c>
      <c r="E1680" s="154">
        <v>404349</v>
      </c>
      <c r="F1680" s="154">
        <v>0</v>
      </c>
    </row>
    <row r="1681" spans="3:6">
      <c r="C1681" s="60" t="s">
        <v>1768</v>
      </c>
      <c r="D1681" s="154">
        <v>3397736</v>
      </c>
      <c r="E1681" s="154">
        <v>2751732</v>
      </c>
      <c r="F1681" s="154">
        <v>0</v>
      </c>
    </row>
    <row r="1682" spans="3:6">
      <c r="C1682" s="60" t="s">
        <v>1896</v>
      </c>
      <c r="D1682" s="154">
        <v>0</v>
      </c>
      <c r="E1682" s="154">
        <v>84834381</v>
      </c>
      <c r="F1682" s="154">
        <v>32757371.199999999</v>
      </c>
    </row>
    <row r="1683" spans="3:6">
      <c r="C1683" s="60" t="s">
        <v>1769</v>
      </c>
      <c r="D1683" s="154">
        <v>70707142</v>
      </c>
      <c r="E1683" s="154">
        <v>32680645.120000001</v>
      </c>
      <c r="F1683" s="154">
        <v>27721464.43</v>
      </c>
    </row>
    <row r="1684" spans="3:6">
      <c r="C1684" s="60" t="s">
        <v>1770</v>
      </c>
      <c r="D1684" s="154">
        <v>45320695</v>
      </c>
      <c r="E1684" s="154">
        <v>25500000</v>
      </c>
      <c r="F1684" s="154">
        <v>10000000</v>
      </c>
    </row>
    <row r="1685" spans="3:6">
      <c r="C1685" s="60" t="s">
        <v>1771</v>
      </c>
      <c r="D1685" s="154">
        <v>3397736</v>
      </c>
      <c r="E1685" s="154">
        <v>2751732</v>
      </c>
      <c r="F1685" s="154">
        <v>0</v>
      </c>
    </row>
    <row r="1686" spans="3:6">
      <c r="C1686" s="60" t="s">
        <v>1772</v>
      </c>
      <c r="D1686" s="154">
        <v>13049408</v>
      </c>
      <c r="E1686" s="154">
        <v>297447</v>
      </c>
      <c r="F1686" s="154">
        <v>0</v>
      </c>
    </row>
    <row r="1687" spans="3:6">
      <c r="C1687" s="60" t="s">
        <v>1773</v>
      </c>
      <c r="D1687" s="154">
        <v>3397736</v>
      </c>
      <c r="E1687" s="154">
        <v>2751732</v>
      </c>
      <c r="F1687" s="154">
        <v>0</v>
      </c>
    </row>
    <row r="1688" spans="3:6">
      <c r="C1688" s="60" t="s">
        <v>1774</v>
      </c>
      <c r="D1688" s="154">
        <v>10991381</v>
      </c>
      <c r="E1688" s="154">
        <v>7196552.2000000002</v>
      </c>
      <c r="F1688" s="154">
        <v>0</v>
      </c>
    </row>
    <row r="1689" spans="3:6">
      <c r="C1689" s="60" t="s">
        <v>1775</v>
      </c>
      <c r="D1689" s="154">
        <v>0</v>
      </c>
      <c r="E1689" s="154">
        <v>2766703.06</v>
      </c>
      <c r="F1689" s="154">
        <v>0</v>
      </c>
    </row>
    <row r="1690" spans="3:6">
      <c r="C1690" s="60" t="s">
        <v>1776</v>
      </c>
      <c r="D1690" s="154">
        <v>327553</v>
      </c>
      <c r="E1690" s="154">
        <v>327553</v>
      </c>
      <c r="F1690" s="154">
        <v>327553</v>
      </c>
    </row>
    <row r="1691" spans="3:6">
      <c r="C1691" s="60" t="s">
        <v>1777</v>
      </c>
      <c r="D1691" s="154">
        <v>0</v>
      </c>
      <c r="E1691" s="154">
        <v>6805545.5599999996</v>
      </c>
      <c r="F1691" s="154">
        <v>5346398.5599999996</v>
      </c>
    </row>
    <row r="1692" spans="3:6">
      <c r="C1692" s="60" t="s">
        <v>1778</v>
      </c>
      <c r="D1692" s="154">
        <v>7508745</v>
      </c>
      <c r="E1692" s="154">
        <v>7508744.5999999996</v>
      </c>
      <c r="F1692" s="154">
        <v>0</v>
      </c>
    </row>
    <row r="1693" spans="3:6">
      <c r="C1693" s="60" t="s">
        <v>1779</v>
      </c>
      <c r="D1693" s="154">
        <v>0</v>
      </c>
      <c r="E1693" s="154">
        <v>12151941.560000001</v>
      </c>
      <c r="F1693" s="154">
        <v>5346398.5599999996</v>
      </c>
    </row>
    <row r="1694" spans="3:6">
      <c r="C1694" s="60" t="s">
        <v>1780</v>
      </c>
      <c r="D1694" s="154">
        <v>79000000</v>
      </c>
      <c r="E1694" s="154">
        <v>140000000</v>
      </c>
      <c r="F1694" s="154">
        <v>81348869.189999998</v>
      </c>
    </row>
    <row r="1695" spans="3:6">
      <c r="C1695" s="60" t="s">
        <v>1781</v>
      </c>
      <c r="D1695" s="154">
        <v>5872846</v>
      </c>
      <c r="E1695" s="154">
        <v>2349138.4</v>
      </c>
      <c r="F1695" s="154">
        <v>0</v>
      </c>
    </row>
    <row r="1696" spans="3:6">
      <c r="C1696" s="60" t="s">
        <v>1782</v>
      </c>
      <c r="D1696" s="154">
        <v>1000000</v>
      </c>
      <c r="E1696" s="154">
        <v>500000</v>
      </c>
      <c r="F1696" s="154">
        <v>500000</v>
      </c>
    </row>
    <row r="1697" spans="3:6">
      <c r="C1697" s="60" t="s">
        <v>1783</v>
      </c>
      <c r="D1697" s="154">
        <v>150000000</v>
      </c>
      <c r="E1697" s="154">
        <v>776450000</v>
      </c>
      <c r="F1697" s="154">
        <v>404654520.73000002</v>
      </c>
    </row>
    <row r="1698" spans="3:6">
      <c r="C1698" s="60" t="s">
        <v>1784</v>
      </c>
      <c r="D1698" s="154">
        <v>0</v>
      </c>
      <c r="E1698" s="154">
        <v>3500000</v>
      </c>
      <c r="F1698" s="154">
        <v>3500000</v>
      </c>
    </row>
    <row r="1699" spans="3:6">
      <c r="C1699" s="60" t="s">
        <v>1785</v>
      </c>
      <c r="D1699" s="154">
        <v>0</v>
      </c>
      <c r="E1699" s="154">
        <v>3500000</v>
      </c>
      <c r="F1699" s="154">
        <v>3500000</v>
      </c>
    </row>
    <row r="1700" spans="3:6">
      <c r="C1700" s="60" t="s">
        <v>1786</v>
      </c>
      <c r="D1700" s="154">
        <v>3397736</v>
      </c>
      <c r="E1700" s="154">
        <v>110069.58</v>
      </c>
      <c r="F1700" s="154">
        <v>0</v>
      </c>
    </row>
    <row r="1701" spans="3:6">
      <c r="C1701" s="60" t="s">
        <v>1787</v>
      </c>
      <c r="D1701" s="154">
        <v>2768368</v>
      </c>
      <c r="E1701" s="154">
        <v>2768368</v>
      </c>
      <c r="F1701" s="154">
        <v>285927.18</v>
      </c>
    </row>
    <row r="1702" spans="3:6">
      <c r="C1702" s="60" t="s">
        <v>1788</v>
      </c>
      <c r="D1702" s="154">
        <v>2083629</v>
      </c>
      <c r="E1702" s="154">
        <v>115708</v>
      </c>
      <c r="F1702" s="154">
        <v>0</v>
      </c>
    </row>
    <row r="1703" spans="3:6">
      <c r="C1703" s="60" t="s">
        <v>1789</v>
      </c>
      <c r="D1703" s="154">
        <v>113083454</v>
      </c>
      <c r="E1703" s="154">
        <v>487425413.24000001</v>
      </c>
      <c r="F1703" s="154">
        <v>288609805.54000002</v>
      </c>
    </row>
    <row r="1704" spans="3:6">
      <c r="C1704" s="60" t="s">
        <v>1790</v>
      </c>
      <c r="D1704" s="154">
        <v>0</v>
      </c>
      <c r="E1704" s="154">
        <v>2962077.38</v>
      </c>
      <c r="F1704" s="154">
        <v>2962077.38</v>
      </c>
    </row>
    <row r="1705" spans="3:6">
      <c r="C1705" s="60" t="s">
        <v>1791</v>
      </c>
      <c r="D1705" s="154">
        <v>3397736</v>
      </c>
      <c r="E1705" s="154">
        <v>110069.58</v>
      </c>
      <c r="F1705" s="154">
        <v>0</v>
      </c>
    </row>
    <row r="1706" spans="3:6">
      <c r="C1706" s="60" t="s">
        <v>1792</v>
      </c>
      <c r="D1706" s="154">
        <v>511857547</v>
      </c>
      <c r="E1706" s="154">
        <v>219829510</v>
      </c>
      <c r="F1706" s="154">
        <v>196070428.97999999</v>
      </c>
    </row>
    <row r="1707" spans="3:6">
      <c r="C1707" s="60" t="s">
        <v>1793</v>
      </c>
      <c r="D1707" s="154">
        <v>0</v>
      </c>
      <c r="E1707" s="154">
        <v>3104428.88</v>
      </c>
      <c r="F1707" s="154">
        <v>1642087.24</v>
      </c>
    </row>
    <row r="1708" spans="3:6">
      <c r="C1708" s="60" t="s">
        <v>1794</v>
      </c>
      <c r="D1708" s="154">
        <v>1386558</v>
      </c>
      <c r="E1708" s="154">
        <v>105411</v>
      </c>
      <c r="F1708" s="154">
        <v>0</v>
      </c>
    </row>
    <row r="1709" spans="3:6">
      <c r="C1709" s="60" t="s">
        <v>1795</v>
      </c>
      <c r="D1709" s="154">
        <v>162584301</v>
      </c>
      <c r="E1709" s="154">
        <v>322116633</v>
      </c>
      <c r="F1709" s="154">
        <v>191953118</v>
      </c>
    </row>
    <row r="1710" spans="3:6">
      <c r="C1710" s="60" t="s">
        <v>1796</v>
      </c>
      <c r="D1710" s="154">
        <v>10362072</v>
      </c>
      <c r="E1710" s="154">
        <v>3362072</v>
      </c>
      <c r="F1710" s="154">
        <v>0</v>
      </c>
    </row>
    <row r="1711" spans="3:6">
      <c r="C1711" s="60" t="s">
        <v>1797</v>
      </c>
      <c r="D1711" s="154">
        <v>0</v>
      </c>
      <c r="E1711" s="154">
        <v>4191546.22</v>
      </c>
      <c r="F1711" s="154">
        <v>2128614.4700000002</v>
      </c>
    </row>
    <row r="1712" spans="3:6">
      <c r="C1712" s="60" t="s">
        <v>1798</v>
      </c>
      <c r="D1712" s="154">
        <v>4956061</v>
      </c>
      <c r="E1712" s="154">
        <v>2782424.4</v>
      </c>
      <c r="F1712" s="154">
        <v>0</v>
      </c>
    </row>
    <row r="1713" spans="3:6">
      <c r="C1713" s="60" t="s">
        <v>1799</v>
      </c>
      <c r="D1713" s="154">
        <v>3630913</v>
      </c>
      <c r="E1713" s="154">
        <v>2252365</v>
      </c>
      <c r="F1713" s="154">
        <v>0</v>
      </c>
    </row>
    <row r="1714" spans="3:6">
      <c r="C1714" s="60" t="s">
        <v>1800</v>
      </c>
      <c r="D1714" s="154">
        <v>0</v>
      </c>
      <c r="E1714" s="154">
        <v>4191546.01</v>
      </c>
      <c r="F1714" s="154">
        <v>2148337.7400000002</v>
      </c>
    </row>
    <row r="1715" spans="3:6">
      <c r="C1715" s="60" t="s">
        <v>1936</v>
      </c>
      <c r="D1715" s="154">
        <v>0</v>
      </c>
      <c r="E1715" s="154">
        <v>4000000</v>
      </c>
      <c r="F1715" s="154">
        <v>2148337.7400000002</v>
      </c>
    </row>
    <row r="1716" spans="3:6">
      <c r="C1716" s="60" t="s">
        <v>1801</v>
      </c>
      <c r="D1716" s="154">
        <v>2751631</v>
      </c>
      <c r="E1716" s="154">
        <v>2751631</v>
      </c>
      <c r="F1716" s="154">
        <v>0</v>
      </c>
    </row>
    <row r="1717" spans="3:6">
      <c r="C1717" s="60" t="s">
        <v>1802</v>
      </c>
      <c r="D1717" s="154">
        <v>26302201</v>
      </c>
      <c r="E1717" s="154">
        <v>36920083.899999999</v>
      </c>
      <c r="F1717" s="154">
        <v>21713831.509999998</v>
      </c>
    </row>
    <row r="1718" spans="3:6">
      <c r="C1718" s="60" t="s">
        <v>1897</v>
      </c>
      <c r="D1718" s="154">
        <v>0</v>
      </c>
      <c r="E1718" s="154">
        <v>3906885</v>
      </c>
      <c r="F1718" s="154">
        <v>2083672.05</v>
      </c>
    </row>
    <row r="1719" spans="3:6">
      <c r="C1719" s="60" t="s">
        <v>1937</v>
      </c>
      <c r="D1719" s="154">
        <v>0</v>
      </c>
      <c r="E1719" s="154">
        <v>2500000</v>
      </c>
      <c r="F1719" s="154">
        <v>0</v>
      </c>
    </row>
    <row r="1720" spans="3:6">
      <c r="C1720" s="60" t="s">
        <v>1981</v>
      </c>
      <c r="D1720" s="154">
        <v>0</v>
      </c>
      <c r="E1720" s="154">
        <v>6512392</v>
      </c>
      <c r="F1720" s="154">
        <v>0</v>
      </c>
    </row>
    <row r="1721" spans="3:6">
      <c r="C1721" s="60" t="s">
        <v>1803</v>
      </c>
      <c r="D1721" s="154">
        <v>249956945</v>
      </c>
      <c r="E1721" s="154">
        <v>217956945</v>
      </c>
      <c r="F1721" s="154">
        <v>117921695.36</v>
      </c>
    </row>
    <row r="1722" spans="3:6">
      <c r="C1722" s="60" t="s">
        <v>1804</v>
      </c>
      <c r="D1722" s="154">
        <v>1900475</v>
      </c>
      <c r="E1722" s="154">
        <v>22869134.5</v>
      </c>
      <c r="F1722" s="154">
        <v>16726463.689999999</v>
      </c>
    </row>
    <row r="1723" spans="3:6">
      <c r="C1723" s="60" t="s">
        <v>1805</v>
      </c>
      <c r="D1723" s="154">
        <v>0</v>
      </c>
      <c r="E1723" s="154">
        <v>6112848.7400000002</v>
      </c>
      <c r="F1723" s="154">
        <v>6112839.4199999999</v>
      </c>
    </row>
    <row r="1724" spans="3:6">
      <c r="C1724" s="60" t="s">
        <v>1806</v>
      </c>
      <c r="D1724" s="154">
        <v>0</v>
      </c>
      <c r="E1724" s="154">
        <v>2867061.9</v>
      </c>
      <c r="F1724" s="154">
        <v>1269393.54</v>
      </c>
    </row>
    <row r="1725" spans="3:6">
      <c r="C1725" s="60" t="s">
        <v>1938</v>
      </c>
      <c r="D1725" s="154">
        <v>0</v>
      </c>
      <c r="E1725" s="154">
        <v>5697922</v>
      </c>
      <c r="F1725" s="154">
        <v>3038891.54</v>
      </c>
    </row>
    <row r="1726" spans="3:6">
      <c r="C1726" s="60" t="s">
        <v>1807</v>
      </c>
      <c r="D1726" s="154">
        <v>7000000</v>
      </c>
      <c r="E1726" s="154">
        <v>0</v>
      </c>
      <c r="F1726" s="154">
        <v>0</v>
      </c>
    </row>
    <row r="1727" spans="3:6">
      <c r="C1727" s="60" t="s">
        <v>1808</v>
      </c>
      <c r="D1727" s="154">
        <v>2692079</v>
      </c>
      <c r="E1727" s="154">
        <v>2046075</v>
      </c>
      <c r="F1727" s="154">
        <v>0</v>
      </c>
    </row>
    <row r="1728" spans="3:6">
      <c r="C1728" s="60" t="s">
        <v>1833</v>
      </c>
      <c r="D1728" s="154">
        <v>0</v>
      </c>
      <c r="E1728" s="154">
        <v>21820615</v>
      </c>
      <c r="F1728" s="154">
        <v>21820614.039999999</v>
      </c>
    </row>
    <row r="1729" spans="3:6">
      <c r="C1729" s="60" t="s">
        <v>1809</v>
      </c>
      <c r="D1729" s="154">
        <v>1572428</v>
      </c>
      <c r="E1729" s="154">
        <v>1062720</v>
      </c>
      <c r="F1729" s="154">
        <v>1062718.9099999999</v>
      </c>
    </row>
    <row r="1730" spans="3:6">
      <c r="C1730" s="60" t="s">
        <v>1810</v>
      </c>
      <c r="D1730" s="154">
        <v>15000000</v>
      </c>
      <c r="E1730" s="154">
        <v>10672726</v>
      </c>
      <c r="F1730" s="154">
        <v>10671795.310000001</v>
      </c>
    </row>
    <row r="1731" spans="3:6">
      <c r="C1731" s="60" t="s">
        <v>1811</v>
      </c>
      <c r="D1731" s="154">
        <v>11067494</v>
      </c>
      <c r="E1731" s="154">
        <v>10421490</v>
      </c>
      <c r="F1731" s="154">
        <v>6079462.0099999998</v>
      </c>
    </row>
    <row r="1732" spans="3:6">
      <c r="C1732" s="60" t="s">
        <v>1812</v>
      </c>
      <c r="D1732" s="154">
        <v>11067494</v>
      </c>
      <c r="E1732" s="154">
        <v>11067494</v>
      </c>
      <c r="F1732" s="154">
        <v>0</v>
      </c>
    </row>
    <row r="1733" spans="3:6">
      <c r="C1733" s="60" t="s">
        <v>1813</v>
      </c>
      <c r="D1733" s="154">
        <v>11602629</v>
      </c>
      <c r="E1733" s="154">
        <v>35418560.07</v>
      </c>
      <c r="F1733" s="154">
        <v>19552462.329999998</v>
      </c>
    </row>
    <row r="1734" spans="3:6">
      <c r="C1734" s="60" t="s">
        <v>1814</v>
      </c>
      <c r="D1734" s="154">
        <v>498000</v>
      </c>
      <c r="E1734" s="154">
        <v>0</v>
      </c>
      <c r="F1734" s="154">
        <v>0</v>
      </c>
    </row>
    <row r="1735" spans="3:6">
      <c r="C1735" s="60" t="s">
        <v>1815</v>
      </c>
      <c r="D1735" s="154">
        <v>7011234</v>
      </c>
      <c r="E1735" s="154">
        <v>3687992</v>
      </c>
      <c r="F1735" s="154">
        <v>0</v>
      </c>
    </row>
    <row r="1736" spans="3:6">
      <c r="C1736" s="60" t="s">
        <v>1816</v>
      </c>
      <c r="D1736" s="154">
        <v>498000</v>
      </c>
      <c r="E1736" s="154">
        <v>0</v>
      </c>
      <c r="F1736" s="154">
        <v>0</v>
      </c>
    </row>
    <row r="1737" spans="3:6">
      <c r="C1737" s="60" t="s">
        <v>1817</v>
      </c>
      <c r="D1737" s="154">
        <v>2083629</v>
      </c>
      <c r="E1737" s="154">
        <v>1652960</v>
      </c>
      <c r="F1737" s="154">
        <v>0</v>
      </c>
    </row>
    <row r="1738" spans="3:6">
      <c r="C1738" s="60" t="s">
        <v>1818</v>
      </c>
      <c r="D1738" s="154">
        <v>0</v>
      </c>
      <c r="E1738" s="154">
        <v>4978190</v>
      </c>
      <c r="F1738" s="154">
        <v>0</v>
      </c>
    </row>
    <row r="1739" spans="3:6">
      <c r="C1739" s="60" t="s">
        <v>1819</v>
      </c>
      <c r="D1739" s="154">
        <v>498000</v>
      </c>
      <c r="E1739" s="154">
        <v>0</v>
      </c>
      <c r="F1739" s="154">
        <v>0</v>
      </c>
    </row>
    <row r="1740" spans="3:6">
      <c r="C1740" s="60" t="s">
        <v>1820</v>
      </c>
      <c r="D1740" s="154">
        <v>3397736</v>
      </c>
      <c r="E1740" s="154">
        <v>2751732</v>
      </c>
      <c r="F1740" s="154">
        <v>0</v>
      </c>
    </row>
    <row r="1741" spans="3:6">
      <c r="C1741" s="60" t="s">
        <v>1834</v>
      </c>
      <c r="D1741" s="154">
        <v>0</v>
      </c>
      <c r="E1741" s="154">
        <v>21641175</v>
      </c>
      <c r="F1741" s="154">
        <v>21641168.670000002</v>
      </c>
    </row>
    <row r="1742" spans="3:6">
      <c r="C1742" s="60" t="s">
        <v>1821</v>
      </c>
      <c r="D1742" s="154">
        <v>3397736</v>
      </c>
      <c r="E1742" s="154">
        <v>2751732</v>
      </c>
      <c r="F1742" s="154">
        <v>0</v>
      </c>
    </row>
    <row r="1743" spans="3:6">
      <c r="C1743" s="60" t="s">
        <v>1822</v>
      </c>
      <c r="D1743" s="154">
        <v>3924529</v>
      </c>
      <c r="E1743" s="154">
        <v>16867107</v>
      </c>
      <c r="F1743" s="154">
        <v>16292340.07</v>
      </c>
    </row>
    <row r="1744" spans="3:6">
      <c r="C1744" s="60" t="s">
        <v>1823</v>
      </c>
      <c r="D1744" s="154">
        <v>745000000</v>
      </c>
      <c r="E1744" s="154">
        <v>11001455</v>
      </c>
      <c r="F1744" s="154">
        <v>0</v>
      </c>
    </row>
    <row r="1745" spans="3:6">
      <c r="C1745" s="60" t="s">
        <v>1824</v>
      </c>
      <c r="D1745" s="154">
        <v>11936392</v>
      </c>
      <c r="E1745" s="154">
        <v>11830070</v>
      </c>
      <c r="F1745" s="154">
        <v>4730027.8499999996</v>
      </c>
    </row>
    <row r="1746" spans="3:6">
      <c r="C1746" s="60" t="s">
        <v>1825</v>
      </c>
      <c r="D1746" s="154">
        <v>3397736</v>
      </c>
      <c r="E1746" s="154">
        <v>5941732</v>
      </c>
      <c r="F1746" s="154">
        <v>4752676.47</v>
      </c>
    </row>
    <row r="1747" spans="3:6">
      <c r="C1747" s="60" t="s">
        <v>1826</v>
      </c>
      <c r="D1747" s="154">
        <v>1386558</v>
      </c>
      <c r="E1747" s="154">
        <v>2536232</v>
      </c>
      <c r="F1747" s="154">
        <v>2028807.03</v>
      </c>
    </row>
    <row r="1748" spans="3:6">
      <c r="C1748" s="60" t="s">
        <v>1827</v>
      </c>
      <c r="D1748" s="154">
        <v>3397736</v>
      </c>
      <c r="E1748" s="154">
        <v>5940846</v>
      </c>
      <c r="F1748" s="154">
        <v>4752676.46</v>
      </c>
    </row>
    <row r="1749" spans="3:6">
      <c r="C1749" s="60" t="s">
        <v>1828</v>
      </c>
      <c r="D1749" s="154">
        <v>2083629</v>
      </c>
      <c r="E1749" s="154">
        <v>3659900</v>
      </c>
      <c r="F1749" s="154">
        <v>2927847.92</v>
      </c>
    </row>
    <row r="1750" spans="3:6">
      <c r="C1750" s="60" t="s">
        <v>1829</v>
      </c>
      <c r="D1750" s="154">
        <v>976009</v>
      </c>
      <c r="E1750" s="154">
        <v>5806005</v>
      </c>
      <c r="F1750" s="154">
        <v>4644224.71</v>
      </c>
    </row>
    <row r="1751" spans="3:6">
      <c r="C1751" s="60" t="s">
        <v>1830</v>
      </c>
      <c r="D1751" s="154">
        <v>976009</v>
      </c>
      <c r="E1751" s="154">
        <v>5806005</v>
      </c>
      <c r="F1751" s="154">
        <v>4644224.71</v>
      </c>
    </row>
    <row r="1752" spans="3:6">
      <c r="C1752" s="60" t="s">
        <v>1836</v>
      </c>
      <c r="D1752" s="154">
        <v>0</v>
      </c>
      <c r="E1752" s="154">
        <v>203749520</v>
      </c>
      <c r="F1752" s="154">
        <v>203670920.02000001</v>
      </c>
    </row>
    <row r="1753" spans="3:6">
      <c r="C1753" s="112" t="s">
        <v>324</v>
      </c>
      <c r="D1753" s="154">
        <v>896795398</v>
      </c>
      <c r="E1753" s="154">
        <v>880583992.82000005</v>
      </c>
      <c r="F1753" s="154">
        <v>630112697.32999992</v>
      </c>
    </row>
    <row r="1754" spans="3:6">
      <c r="C1754" s="60" t="s">
        <v>1831</v>
      </c>
      <c r="D1754" s="154">
        <v>241231338</v>
      </c>
      <c r="E1754" s="154">
        <v>221965445.96000001</v>
      </c>
      <c r="F1754" s="154">
        <v>100938114.65000001</v>
      </c>
    </row>
    <row r="1755" spans="3:6">
      <c r="C1755" s="60" t="s">
        <v>1832</v>
      </c>
      <c r="D1755" s="154">
        <v>172342885</v>
      </c>
      <c r="E1755" s="154">
        <v>159249971.37</v>
      </c>
      <c r="F1755" s="154">
        <v>37740625.43</v>
      </c>
    </row>
    <row r="1756" spans="3:6">
      <c r="C1756" s="60" t="s">
        <v>1982</v>
      </c>
      <c r="D1756" s="154">
        <v>0</v>
      </c>
      <c r="E1756" s="154">
        <v>5067400.49</v>
      </c>
      <c r="F1756" s="154">
        <v>4561316.75</v>
      </c>
    </row>
    <row r="1757" spans="3:6">
      <c r="C1757" s="60" t="s">
        <v>1983</v>
      </c>
      <c r="D1757" s="154">
        <v>0</v>
      </c>
      <c r="E1757" s="154">
        <v>11080000</v>
      </c>
      <c r="F1757" s="154">
        <v>3772417.9099999997</v>
      </c>
    </row>
    <row r="1758" spans="3:6">
      <c r="C1758" s="60" t="s">
        <v>1833</v>
      </c>
      <c r="D1758" s="154">
        <v>300000000</v>
      </c>
      <c r="E1758" s="154">
        <v>300000000</v>
      </c>
      <c r="F1758" s="154">
        <v>299995762.07999998</v>
      </c>
    </row>
    <row r="1759" spans="3:6">
      <c r="C1759" s="60" t="s">
        <v>1834</v>
      </c>
      <c r="D1759" s="154">
        <v>66984706</v>
      </c>
      <c r="E1759" s="154">
        <v>66984706</v>
      </c>
      <c r="F1759" s="154">
        <v>66983739.340000004</v>
      </c>
    </row>
    <row r="1760" spans="3:6">
      <c r="C1760" s="60" t="s">
        <v>1835</v>
      </c>
      <c r="D1760" s="154">
        <v>48027920</v>
      </c>
      <c r="E1760" s="154">
        <v>48027920</v>
      </c>
      <c r="F1760" s="154">
        <v>47970721.170000002</v>
      </c>
    </row>
    <row r="1761" spans="3:6">
      <c r="C1761" s="60" t="s">
        <v>1836</v>
      </c>
      <c r="D1761" s="154">
        <v>68208549</v>
      </c>
      <c r="E1761" s="154">
        <v>68208549</v>
      </c>
      <c r="F1761" s="154">
        <v>68150000</v>
      </c>
    </row>
    <row r="1762" spans="3:6">
      <c r="C1762" s="112" t="s">
        <v>325</v>
      </c>
      <c r="D1762" s="154">
        <v>3073696114</v>
      </c>
      <c r="E1762" s="154">
        <v>2024999079.24</v>
      </c>
      <c r="F1762" s="154">
        <v>1552735597.0500002</v>
      </c>
    </row>
    <row r="1763" spans="3:6">
      <c r="C1763" s="60" t="s">
        <v>1837</v>
      </c>
      <c r="D1763" s="154">
        <v>3073696114</v>
      </c>
      <c r="E1763" s="154">
        <v>1750927729.24</v>
      </c>
      <c r="F1763" s="154">
        <v>1278664247.6500001</v>
      </c>
    </row>
    <row r="1764" spans="3:6">
      <c r="C1764" s="60" t="s">
        <v>1726</v>
      </c>
      <c r="D1764" s="154">
        <v>0</v>
      </c>
      <c r="E1764" s="154">
        <v>274071350</v>
      </c>
      <c r="F1764" s="154">
        <v>274071349.39999998</v>
      </c>
    </row>
    <row r="1765" spans="3:6">
      <c r="C1765" s="112" t="s">
        <v>326</v>
      </c>
      <c r="D1765" s="154">
        <v>11482564129</v>
      </c>
      <c r="E1765" s="154">
        <v>10159257487</v>
      </c>
      <c r="F1765" s="154">
        <v>5769799745.789999</v>
      </c>
    </row>
    <row r="1766" spans="3:6">
      <c r="C1766" s="60" t="s">
        <v>1838</v>
      </c>
      <c r="D1766" s="154">
        <v>631100000</v>
      </c>
      <c r="E1766" s="154">
        <v>631100000</v>
      </c>
      <c r="F1766" s="154">
        <v>0</v>
      </c>
    </row>
    <row r="1767" spans="3:6">
      <c r="C1767" s="60" t="s">
        <v>1695</v>
      </c>
      <c r="D1767" s="154">
        <v>1914989645</v>
      </c>
      <c r="E1767" s="154">
        <v>1914989645</v>
      </c>
      <c r="F1767" s="154">
        <v>1215805329.1299999</v>
      </c>
    </row>
    <row r="1768" spans="3:6">
      <c r="C1768" s="60" t="s">
        <v>1702</v>
      </c>
      <c r="D1768" s="154">
        <v>7257650000</v>
      </c>
      <c r="E1768" s="154">
        <v>7257650000</v>
      </c>
      <c r="F1768" s="154">
        <v>4346449812.8899994</v>
      </c>
    </row>
    <row r="1769" spans="3:6">
      <c r="C1769" s="60" t="s">
        <v>1839</v>
      </c>
      <c r="D1769" s="154">
        <v>12622000</v>
      </c>
      <c r="E1769" s="154">
        <v>12622000</v>
      </c>
      <c r="F1769" s="154">
        <v>4491618.34</v>
      </c>
    </row>
    <row r="1770" spans="3:6">
      <c r="C1770" s="60" t="s">
        <v>1712</v>
      </c>
      <c r="D1770" s="154">
        <v>167092639</v>
      </c>
      <c r="E1770" s="154">
        <v>0</v>
      </c>
      <c r="F1770" s="154">
        <v>0</v>
      </c>
    </row>
    <row r="1771" spans="3:6">
      <c r="C1771" s="60" t="s">
        <v>1719</v>
      </c>
      <c r="D1771" s="154">
        <v>607907361</v>
      </c>
      <c r="E1771" s="154">
        <v>0</v>
      </c>
      <c r="F1771" s="154">
        <v>0</v>
      </c>
    </row>
    <row r="1772" spans="3:6">
      <c r="C1772" s="60" t="s">
        <v>1840</v>
      </c>
      <c r="D1772" s="154">
        <v>750000000</v>
      </c>
      <c r="E1772" s="154">
        <v>11000000</v>
      </c>
      <c r="F1772" s="154">
        <v>0</v>
      </c>
    </row>
    <row r="1773" spans="3:6">
      <c r="C1773" s="60" t="s">
        <v>1783</v>
      </c>
      <c r="D1773" s="154">
        <v>0</v>
      </c>
      <c r="E1773" s="154">
        <v>236000000</v>
      </c>
      <c r="F1773" s="154">
        <v>154899269.69</v>
      </c>
    </row>
    <row r="1774" spans="3:6">
      <c r="C1774" s="60" t="s">
        <v>1833</v>
      </c>
      <c r="D1774" s="154">
        <v>141202484</v>
      </c>
      <c r="E1774" s="154">
        <v>95895842</v>
      </c>
      <c r="F1774" s="154">
        <v>48153715.740000002</v>
      </c>
    </row>
    <row r="1775" spans="3:6">
      <c r="C1775" s="68" t="s">
        <v>359</v>
      </c>
      <c r="D1775" s="170">
        <v>5994134828</v>
      </c>
      <c r="E1775" s="170">
        <v>8050942178.79</v>
      </c>
      <c r="F1775" s="170">
        <v>2731653524.5700002</v>
      </c>
    </row>
    <row r="1776" spans="3:6">
      <c r="C1776" s="112" t="s">
        <v>323</v>
      </c>
      <c r="D1776" s="154">
        <v>1377504632</v>
      </c>
      <c r="E1776" s="154">
        <v>1899968260.0700002</v>
      </c>
      <c r="F1776" s="154">
        <v>852809983.32000005</v>
      </c>
    </row>
    <row r="1777" spans="3:6">
      <c r="C1777" s="60" t="s">
        <v>435</v>
      </c>
      <c r="D1777" s="154">
        <v>352483469</v>
      </c>
      <c r="E1777" s="154">
        <v>352483469</v>
      </c>
      <c r="F1777" s="154">
        <v>201735103.37</v>
      </c>
    </row>
    <row r="1778" spans="3:6">
      <c r="C1778" s="60" t="s">
        <v>1841</v>
      </c>
      <c r="D1778" s="154">
        <v>79360000</v>
      </c>
      <c r="E1778" s="154">
        <v>87810000</v>
      </c>
      <c r="F1778" s="154">
        <v>43241432.269999996</v>
      </c>
    </row>
    <row r="1779" spans="3:6">
      <c r="C1779" s="60" t="s">
        <v>1842</v>
      </c>
      <c r="D1779" s="154">
        <v>4289420</v>
      </c>
      <c r="E1779" s="154">
        <v>0</v>
      </c>
      <c r="F1779" s="154">
        <v>0</v>
      </c>
    </row>
    <row r="1780" spans="3:6">
      <c r="C1780" s="60" t="s">
        <v>1843</v>
      </c>
      <c r="D1780" s="154">
        <v>50000001</v>
      </c>
      <c r="E1780" s="154">
        <v>50000001</v>
      </c>
      <c r="F1780" s="154">
        <v>23050013.309999999</v>
      </c>
    </row>
    <row r="1781" spans="3:6">
      <c r="C1781" s="60" t="s">
        <v>1844</v>
      </c>
      <c r="D1781" s="154">
        <v>9806189</v>
      </c>
      <c r="E1781" s="154">
        <v>9806189</v>
      </c>
      <c r="F1781" s="154">
        <v>2745692.24</v>
      </c>
    </row>
    <row r="1782" spans="3:6">
      <c r="C1782" s="60" t="s">
        <v>1845</v>
      </c>
      <c r="D1782" s="154">
        <v>33681857</v>
      </c>
      <c r="E1782" s="154">
        <v>56325746</v>
      </c>
      <c r="F1782" s="154">
        <v>25189404.580000002</v>
      </c>
    </row>
    <row r="1783" spans="3:6">
      <c r="C1783" s="60" t="s">
        <v>1846</v>
      </c>
      <c r="D1783" s="154">
        <v>9418649</v>
      </c>
      <c r="E1783" s="154">
        <v>11418649</v>
      </c>
      <c r="F1783" s="154">
        <v>10123420.039999999</v>
      </c>
    </row>
    <row r="1784" spans="3:6">
      <c r="C1784" s="60" t="s">
        <v>1847</v>
      </c>
      <c r="D1784" s="154">
        <v>0</v>
      </c>
      <c r="E1784" s="154">
        <v>12589112.33</v>
      </c>
      <c r="F1784" s="154">
        <v>4532104.1900000004</v>
      </c>
    </row>
    <row r="1785" spans="3:6">
      <c r="C1785" s="60" t="s">
        <v>1848</v>
      </c>
      <c r="D1785" s="154">
        <v>0</v>
      </c>
      <c r="E1785" s="154">
        <v>17554614.34</v>
      </c>
      <c r="F1785" s="154">
        <v>0</v>
      </c>
    </row>
    <row r="1786" spans="3:6">
      <c r="C1786" s="60" t="s">
        <v>1849</v>
      </c>
      <c r="D1786" s="154">
        <v>82824634</v>
      </c>
      <c r="E1786" s="154">
        <v>82824634</v>
      </c>
      <c r="F1786" s="154">
        <v>0</v>
      </c>
    </row>
    <row r="1787" spans="3:6">
      <c r="C1787" s="60" t="s">
        <v>1850</v>
      </c>
      <c r="D1787" s="154">
        <v>144114678</v>
      </c>
      <c r="E1787" s="154">
        <v>19002354.859999999</v>
      </c>
      <c r="F1787" s="154">
        <v>13202354.859999999</v>
      </c>
    </row>
    <row r="1788" spans="3:6">
      <c r="C1788" s="60" t="s">
        <v>1851</v>
      </c>
      <c r="D1788" s="154">
        <v>1712885</v>
      </c>
      <c r="E1788" s="154">
        <v>4000000</v>
      </c>
      <c r="F1788" s="154">
        <v>0</v>
      </c>
    </row>
    <row r="1789" spans="3:6">
      <c r="C1789" s="60" t="s">
        <v>1852</v>
      </c>
      <c r="D1789" s="154">
        <v>0</v>
      </c>
      <c r="E1789" s="154">
        <v>13745378.859999999</v>
      </c>
      <c r="F1789" s="154">
        <v>0</v>
      </c>
    </row>
    <row r="1790" spans="3:6">
      <c r="C1790" s="60" t="s">
        <v>1853</v>
      </c>
      <c r="D1790" s="154">
        <v>0</v>
      </c>
      <c r="E1790" s="154">
        <v>15564649.4</v>
      </c>
      <c r="F1790" s="154">
        <v>0</v>
      </c>
    </row>
    <row r="1791" spans="3:6">
      <c r="C1791" s="60" t="s">
        <v>1854</v>
      </c>
      <c r="D1791" s="154">
        <v>188726880</v>
      </c>
      <c r="E1791" s="154">
        <v>0</v>
      </c>
      <c r="F1791" s="154">
        <v>0</v>
      </c>
    </row>
    <row r="1792" spans="3:6">
      <c r="C1792" s="60" t="s">
        <v>1855</v>
      </c>
      <c r="D1792" s="154">
        <v>4654539</v>
      </c>
      <c r="E1792" s="154">
        <v>40458539</v>
      </c>
      <c r="F1792" s="154">
        <v>30742046.879999999</v>
      </c>
    </row>
    <row r="1793" spans="3:6">
      <c r="C1793" s="60" t="s">
        <v>1856</v>
      </c>
      <c r="D1793" s="154">
        <v>5000000</v>
      </c>
      <c r="E1793" s="154">
        <v>2000000</v>
      </c>
      <c r="F1793" s="154">
        <v>1500600.34</v>
      </c>
    </row>
    <row r="1794" spans="3:6">
      <c r="C1794" s="60" t="s">
        <v>1857</v>
      </c>
      <c r="D1794" s="154">
        <v>31324599</v>
      </c>
      <c r="E1794" s="154">
        <v>29758371</v>
      </c>
      <c r="F1794" s="154">
        <v>28707238.600000001</v>
      </c>
    </row>
    <row r="1795" spans="3:6">
      <c r="C1795" s="60" t="s">
        <v>1858</v>
      </c>
      <c r="D1795" s="154">
        <v>380106832</v>
      </c>
      <c r="E1795" s="154">
        <v>1094626552.2800002</v>
      </c>
      <c r="F1795" s="154">
        <v>468040572.64000005</v>
      </c>
    </row>
    <row r="1796" spans="3:6">
      <c r="C1796" s="112" t="s">
        <v>324</v>
      </c>
      <c r="D1796" s="154">
        <v>20000000</v>
      </c>
      <c r="E1796" s="154">
        <v>0</v>
      </c>
      <c r="F1796" s="154">
        <v>0</v>
      </c>
    </row>
    <row r="1797" spans="3:6">
      <c r="C1797" s="60" t="s">
        <v>1859</v>
      </c>
      <c r="D1797" s="154">
        <v>20000000</v>
      </c>
      <c r="E1797" s="154">
        <v>0</v>
      </c>
      <c r="F1797" s="154">
        <v>0</v>
      </c>
    </row>
    <row r="1798" spans="3:6">
      <c r="C1798" s="60" t="s">
        <v>325</v>
      </c>
      <c r="D1798" s="154">
        <v>250000000</v>
      </c>
      <c r="E1798" s="154">
        <v>247296947.72</v>
      </c>
      <c r="F1798" s="154">
        <v>247277986.19</v>
      </c>
    </row>
    <row r="1799" spans="3:6">
      <c r="C1799" s="60" t="s">
        <v>1858</v>
      </c>
      <c r="D1799" s="154">
        <v>250000000</v>
      </c>
      <c r="E1799" s="154">
        <v>247296947.72</v>
      </c>
      <c r="F1799" s="154">
        <v>247277986.19</v>
      </c>
    </row>
    <row r="1800" spans="3:6">
      <c r="C1800" s="112" t="s">
        <v>326</v>
      </c>
      <c r="D1800" s="154">
        <v>3962605662</v>
      </c>
      <c r="E1800" s="154">
        <v>5519652437</v>
      </c>
      <c r="F1800" s="154">
        <v>1501408768.5799999</v>
      </c>
    </row>
    <row r="1801" spans="3:6">
      <c r="C1801" s="60" t="s">
        <v>435</v>
      </c>
      <c r="D1801" s="154">
        <v>2017388708</v>
      </c>
      <c r="E1801" s="154">
        <v>2017388708</v>
      </c>
      <c r="F1801" s="154">
        <v>395253820.20000005</v>
      </c>
    </row>
    <row r="1802" spans="3:6">
      <c r="C1802" s="60" t="s">
        <v>1860</v>
      </c>
      <c r="D1802" s="154">
        <v>315550000</v>
      </c>
      <c r="E1802" s="154">
        <v>315550000</v>
      </c>
      <c r="F1802" s="154">
        <v>0</v>
      </c>
    </row>
    <row r="1803" spans="3:6">
      <c r="C1803" s="60" t="s">
        <v>1841</v>
      </c>
      <c r="D1803" s="154">
        <v>757320000</v>
      </c>
      <c r="E1803" s="154">
        <v>757320000</v>
      </c>
      <c r="F1803" s="154">
        <v>142857602.74000001</v>
      </c>
    </row>
    <row r="1804" spans="3:6">
      <c r="C1804" s="60" t="s">
        <v>1861</v>
      </c>
      <c r="D1804" s="154">
        <v>0</v>
      </c>
      <c r="E1804" s="154">
        <v>34000000</v>
      </c>
      <c r="F1804" s="154">
        <v>0</v>
      </c>
    </row>
    <row r="1805" spans="3:6">
      <c r="C1805" s="60" t="s">
        <v>1946</v>
      </c>
      <c r="D1805" s="154">
        <v>0</v>
      </c>
      <c r="E1805" s="154">
        <v>1290028731</v>
      </c>
      <c r="F1805" s="154">
        <v>688262614.92999995</v>
      </c>
    </row>
    <row r="1806" spans="3:6">
      <c r="C1806" s="60" t="s">
        <v>1947</v>
      </c>
      <c r="D1806" s="154">
        <v>0</v>
      </c>
      <c r="E1806" s="154">
        <v>54501140</v>
      </c>
      <c r="F1806" s="154">
        <v>6550566.3399999999</v>
      </c>
    </row>
    <row r="1807" spans="3:6">
      <c r="C1807" s="60" t="s">
        <v>1862</v>
      </c>
      <c r="D1807" s="154">
        <v>252440000</v>
      </c>
      <c r="E1807" s="154">
        <v>252440000</v>
      </c>
      <c r="F1807" s="154">
        <v>0</v>
      </c>
    </row>
    <row r="1808" spans="3:6">
      <c r="C1808" s="60" t="s">
        <v>1849</v>
      </c>
      <c r="D1808" s="154">
        <v>410215000</v>
      </c>
      <c r="E1808" s="154">
        <v>410215000</v>
      </c>
      <c r="F1808" s="154">
        <v>89967260.370000005</v>
      </c>
    </row>
    <row r="1809" spans="3:11">
      <c r="C1809" s="60" t="s">
        <v>1863</v>
      </c>
      <c r="D1809" s="154">
        <v>209691954</v>
      </c>
      <c r="E1809" s="154">
        <v>209691954</v>
      </c>
      <c r="F1809" s="154">
        <v>0</v>
      </c>
    </row>
    <row r="1810" spans="3:11" ht="19.5" customHeight="1">
      <c r="C1810" s="60" t="s">
        <v>1858</v>
      </c>
      <c r="D1810" s="154">
        <v>0</v>
      </c>
      <c r="E1810" s="154">
        <v>178516904</v>
      </c>
      <c r="F1810" s="154">
        <v>178516904</v>
      </c>
      <c r="H1810" s="169"/>
      <c r="I1810" s="12"/>
    </row>
    <row r="1811" spans="3:11">
      <c r="C1811" s="112" t="s">
        <v>332</v>
      </c>
      <c r="D1811" s="154">
        <v>384024534</v>
      </c>
      <c r="E1811" s="154">
        <v>384024534</v>
      </c>
      <c r="F1811" s="154">
        <v>130156786.48000002</v>
      </c>
      <c r="H1811" s="137"/>
      <c r="I1811" s="138"/>
      <c r="J1811" s="138"/>
      <c r="K1811" s="138"/>
    </row>
    <row r="1812" spans="3:11">
      <c r="C1812" s="60" t="s">
        <v>435</v>
      </c>
      <c r="D1812" s="154">
        <v>292042534</v>
      </c>
      <c r="E1812" s="154">
        <v>292042534</v>
      </c>
      <c r="F1812" s="154">
        <v>130156786.48000002</v>
      </c>
      <c r="H1812" s="188"/>
      <c r="I1812" s="188"/>
      <c r="J1812" s="188"/>
      <c r="K1812" s="188"/>
    </row>
    <row r="1813" spans="3:11">
      <c r="C1813" s="60" t="s">
        <v>1860</v>
      </c>
      <c r="D1813" s="154">
        <v>91982000</v>
      </c>
      <c r="E1813" s="154">
        <v>91982000</v>
      </c>
      <c r="F1813" s="154">
        <v>0</v>
      </c>
      <c r="H1813" s="188"/>
      <c r="I1813" s="188"/>
      <c r="J1813" s="188"/>
      <c r="K1813" s="188"/>
    </row>
    <row r="1814" spans="3:11">
      <c r="C1814" s="171" t="s">
        <v>240</v>
      </c>
      <c r="D1814" s="172">
        <v>79003383385</v>
      </c>
      <c r="E1814" s="172">
        <v>98386328681.860077</v>
      </c>
      <c r="F1814" s="172">
        <v>63769055117.930016</v>
      </c>
      <c r="H1814" s="21"/>
      <c r="I1814" s="21"/>
      <c r="J1814" s="21"/>
      <c r="K1814" s="12"/>
    </row>
    <row r="1816" spans="3:11">
      <c r="C1816" s="169" t="s">
        <v>308</v>
      </c>
      <c r="D1816" s="12"/>
    </row>
    <row r="1817" spans="3:11">
      <c r="C1817" s="137" t="s">
        <v>301</v>
      </c>
      <c r="D1817" s="138"/>
      <c r="E1817" s="138"/>
      <c r="F1817" s="138"/>
    </row>
    <row r="1818" spans="3:11" ht="25.5" customHeight="1">
      <c r="C1818" s="188" t="s">
        <v>1997</v>
      </c>
      <c r="D1818" s="188"/>
      <c r="E1818" s="188"/>
      <c r="F1818" s="188"/>
    </row>
    <row r="1819" spans="3:11" ht="30" customHeight="1">
      <c r="C1819" s="188" t="s">
        <v>1964</v>
      </c>
      <c r="D1819" s="188"/>
      <c r="E1819" s="188"/>
      <c r="F1819" s="188"/>
    </row>
    <row r="1820" spans="3:11">
      <c r="C1820" s="21" t="s">
        <v>309</v>
      </c>
      <c r="D1820" s="21"/>
      <c r="E1820" s="21"/>
      <c r="F1820" s="12"/>
    </row>
  </sheetData>
  <mergeCells count="15">
    <mergeCell ref="H1812:K1812"/>
    <mergeCell ref="H1813:K1813"/>
    <mergeCell ref="C1818:F1818"/>
    <mergeCell ref="C1819:F1819"/>
    <mergeCell ref="A7:F7"/>
    <mergeCell ref="A8:F8"/>
    <mergeCell ref="A9:F9"/>
    <mergeCell ref="C12:C13"/>
    <mergeCell ref="F12:F13"/>
    <mergeCell ref="E12:E13"/>
    <mergeCell ref="A1:F1"/>
    <mergeCell ref="A2:F2"/>
    <mergeCell ref="A3:F3"/>
    <mergeCell ref="A5:F5"/>
    <mergeCell ref="A6:F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1e1859c1566fc40971f4840071055e3">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8942cab2b6408fd47a013a74e71638e1"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55649F-1F27-4CB7-BCA5-CC0D618AD7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2025-10-28T18:49:04Z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