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dgprd.sharepoint.com/sites/DGF/Documentos compartidos/Estadísticas/2025/Octubre/Gastos/Administración Central/"/>
    </mc:Choice>
  </mc:AlternateContent>
  <xr:revisionPtr revIDLastSave="373" documentId="13_ncr:1_{C3A4C2D1-C541-4E99-A7D9-8C7D17A57BD8}" xr6:coauthVersionLast="47" xr6:coauthVersionMax="47" xr10:uidLastSave="{ACD6D4EE-DDF3-4B0B-B7CD-3AA54E540921}"/>
  <bookViews>
    <workbookView xWindow="-120" yWindow="-120" windowWidth="29040" windowHeight="15720" firstSheet="8" activeTab="8"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20" l="1"/>
  <c r="Q60" i="20"/>
  <c r="Q59" i="20"/>
  <c r="Q58" i="20"/>
  <c r="Q57" i="20"/>
  <c r="Q56" i="20"/>
  <c r="Q55" i="20"/>
  <c r="Q54" i="20"/>
  <c r="Q53" i="20"/>
  <c r="Q52" i="20"/>
  <c r="Q51" i="20"/>
  <c r="Q50" i="20"/>
  <c r="Q49" i="20"/>
  <c r="Q48" i="20"/>
  <c r="Q47" i="20"/>
  <c r="Q46" i="20"/>
  <c r="Q45" i="20"/>
  <c r="Q44" i="20"/>
  <c r="Q43" i="20"/>
  <c r="Q40" i="20"/>
  <c r="Q15" i="20"/>
  <c r="Q41" i="20"/>
  <c r="Q39" i="20"/>
  <c r="Q38" i="20"/>
  <c r="Q37" i="20"/>
  <c r="Q36" i="20"/>
  <c r="Q35" i="20"/>
  <c r="Q34" i="20"/>
  <c r="Q33" i="20"/>
  <c r="Q32" i="20"/>
  <c r="Q31" i="20"/>
  <c r="Q30" i="20"/>
  <c r="Q29" i="20"/>
  <c r="Q27" i="20"/>
  <c r="Q26" i="20"/>
  <c r="Q25" i="20"/>
  <c r="Q24" i="20"/>
  <c r="Q23" i="20"/>
  <c r="Q22" i="20"/>
  <c r="Q21" i="20"/>
  <c r="Q59" i="13"/>
  <c r="Q60" i="13"/>
  <c r="Q62" i="13"/>
  <c r="Q63" i="13"/>
  <c r="Q64" i="13"/>
  <c r="Q65" i="13"/>
  <c r="Q66" i="13"/>
  <c r="Q67" i="13"/>
  <c r="Q69" i="13"/>
  <c r="Q70" i="13"/>
  <c r="C73" i="16"/>
  <c r="C71" i="16"/>
  <c r="C69" i="16"/>
  <c r="C67" i="16"/>
  <c r="C42" i="16"/>
  <c r="C26" i="16"/>
  <c r="C23" i="16"/>
  <c r="C21" i="16"/>
  <c r="C17" i="16"/>
  <c r="C10" i="16"/>
  <c r="P10" i="20" l="1"/>
  <c r="Q10" i="20" s="1"/>
  <c r="Q11" i="20"/>
  <c r="Q12" i="20"/>
  <c r="Q13" i="20"/>
  <c r="Q14" i="20"/>
  <c r="Q16" i="20"/>
  <c r="P17" i="20"/>
  <c r="Q17" i="20" s="1"/>
  <c r="Q18" i="20"/>
  <c r="Q19" i="20"/>
  <c r="Q20" i="20"/>
  <c r="P28" i="20"/>
  <c r="Q28" i="20" s="1"/>
  <c r="P42" i="20"/>
  <c r="Q42" i="20" s="1"/>
  <c r="C62" i="20"/>
  <c r="D62" i="20"/>
  <c r="E62" i="20"/>
  <c r="F62" i="20"/>
  <c r="G62" i="20"/>
  <c r="H62" i="20"/>
  <c r="I62" i="20"/>
  <c r="J62" i="20"/>
  <c r="K62" i="20"/>
  <c r="L62" i="20"/>
  <c r="M62" i="20"/>
  <c r="N62" i="20"/>
  <c r="O62" i="20"/>
  <c r="I64" i="20"/>
  <c r="J64" i="20"/>
  <c r="K64" i="20"/>
  <c r="L64" i="20"/>
  <c r="M64" i="20"/>
  <c r="N64" i="20"/>
  <c r="O64" i="20"/>
  <c r="P64" i="20"/>
  <c r="P65" i="20"/>
  <c r="Q65" i="20" s="1"/>
  <c r="Q66" i="20"/>
  <c r="Q67" i="20"/>
  <c r="P68" i="20"/>
  <c r="Q68" i="20" s="1"/>
  <c r="Q69" i="20"/>
  <c r="Q70" i="20"/>
  <c r="P71" i="20"/>
  <c r="Q71" i="20" s="1"/>
  <c r="Q72" i="20"/>
  <c r="Q73" i="20"/>
  <c r="Q74" i="20"/>
  <c r="C75" i="20"/>
  <c r="E75" i="20"/>
  <c r="F75" i="20"/>
  <c r="G75" i="20"/>
  <c r="H75" i="20"/>
  <c r="I75" i="20"/>
  <c r="J75" i="20"/>
  <c r="K75" i="20"/>
  <c r="L75" i="20"/>
  <c r="M75" i="20"/>
  <c r="N75" i="20"/>
  <c r="O75" i="20"/>
  <c r="M77" i="20" l="1"/>
  <c r="O77" i="20"/>
  <c r="N77" i="20"/>
  <c r="I77" i="20"/>
  <c r="L77" i="20"/>
  <c r="C77" i="20"/>
  <c r="K77" i="20"/>
  <c r="P75" i="20"/>
  <c r="J77" i="20"/>
  <c r="H77" i="20"/>
  <c r="G77" i="20"/>
  <c r="Q75" i="20"/>
  <c r="E77" i="20"/>
  <c r="F77" i="20"/>
  <c r="Q62" i="20"/>
  <c r="D75" i="20"/>
  <c r="D77" i="20" s="1"/>
  <c r="P62" i="20"/>
  <c r="P77" i="20" s="1"/>
  <c r="Q77" i="20" l="1"/>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<sst xmlns="http://schemas.openxmlformats.org/spreadsheetml/2006/main" count="958" uniqueCount="179">
  <si>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</si>
  <si>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</si>
  <si>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</si>
  <si>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</si>
  <si>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</si>
  <si>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</si>
  <si>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</si>
  <si>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</si>
  <si>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</si>
  <si>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</si>
  <si>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</si>
  <si>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</si>
  <si>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</si>
  <si>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</si>
  <si>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</si>
  <si>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</si>
  <si>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</si>
  <si>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</si>
  <si>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</si>
  <si>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</si>
  <si>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</si>
  <si>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</si>
  <si>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</si>
  <si>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</si>
  <si>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</si>
  <si>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</si>
  <si>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</si>
  <si>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</si>
  <si>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</si>
  <si>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</si>
  <si>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</si>
  <si>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</si>
  <si>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</si>
  <si>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</si>
  <si>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</si>
  <si>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</si>
  <si>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</si>
  <si>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</si>
  <si>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</si>
  <si>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</si>
  <si>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</si>
  <si>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</si>
  <si>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</si>
  <si>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</si>
  <si>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</si>
  <si>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</si>
  <si>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</si>
  <si>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</si>
  <si>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</si>
  <si>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</si>
  <si>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</si>
  <si>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</si>
  <si>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</si>
  <si>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</si>
  <si>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</si>
  <si>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</si>
  <si>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</si>
  <si>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</si>
  <si>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</si>
  <si>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</si>
  <si>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</si>
  <si>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</si>
  <si>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</si>
  <si>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</si>
  <si>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</si>
  <si>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</si>
  <si>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</si>
  <si>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</si>
  <si>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</si>
  <si>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</si>
  <si>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</si>
  <si>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</si>
  <si>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</si>
  <si>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</si>
  <si>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</si>
  <si>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</si>
  <si>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</si>
  <si>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</si>
  <si>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</si>
  <si>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</si>
  <si>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</si>
  <si>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</si>
  <si>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</si>
  <si>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</si>
  <si>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</si>
  <si>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</si>
  <si>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</si>
  <si>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</si>
  <si>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</si>
  <si>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</si>
  <si>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</si>
  <si>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</si>
  <si>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</si>
  <si>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</si>
  <si>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</si>
  <si>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</si>
  <si>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</si>
  <si>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</si>
  <si>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</si>
  <si>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</si>
  <si>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</si>
  <si>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</si>
  <si>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</si>
  <si>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</si>
  <si>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</si>
  <si>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</si>
  <si>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</si>
  <si>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</si>
  <si>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</si>
  <si>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</si>
  <si>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</si>
  <si>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</si>
  <si>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</si>
  <si>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</si>
  <si>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</si>
  <si>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</si>
  <si>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</si>
  <si>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</si>
  <si>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</si>
  <si>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</si>
  <si>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</si>
  <si>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</si>
  <si>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</si>
  <si>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</si>
  <si>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</si>
  <si>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</si>
  <si>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</si>
  <si>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</si>
  <si>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</si>
  <si>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</si>
  <si>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</si>
  <si>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</si>
  <si>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</si>
  <si>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</si>
  <si>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</si>
  <si>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</si>
  <si>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</si>
  <si>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</si>
  <si>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</si>
  <si>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</si>
  <si>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</si>
  <si>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</si>
  <si>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</si>
  <si>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</si>
  <si>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</si>
  <si>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</si>
  <si>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</si>
  <si>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</si>
  <si>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</si>
  <si>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</si>
  <si>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</si>
  <si>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</si>
  <si>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</si>
  <si>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</si>
  <si>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</si>
  <si>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</si>
  <si>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</si>
  <si>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</si>
  <si>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</si>
  <si>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</si>
  <si>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</si>
  <si>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</si>
  <si>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</si>
  <si>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</si>
  <si>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</si>
  <si>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</si>
  <si>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</si>
  <si>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</si>
  <si>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</si>
  <si>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</si>
  <si>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</si>
  <si>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</si>
  <si>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Ley No. 80-24</t>
  </si>
  <si>
    <t>150 - FUNDACION AES DOMINICANA</t>
  </si>
  <si>
    <t>* 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</si>
  <si>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</si>
  <si>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410 - CITIBANK</t>
  </si>
  <si>
    <t>Octubre 2025*</t>
  </si>
  <si>
    <t>Fecha de registro: 15 de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</si>
</sst>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6">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164" fontId="2" fillId="4" borderId="2" xfId="2"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3" borderId="2" xfId="0" applyFont="1" applyFill="1" applyBorder="1" applyAlignment="1">
      <alignment horizontal="lef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296333" cy="1770944"/>
        </a:xfrm>
        <a:prstGeom prst="rect">
          <a:avLst/>
        </a:prstGeom>
      </xdr:spPr>
    </xdr:pic>
    <xdr:clientData/>
  </xdr:twoCellAnchor>
  <xdr:oneCellAnchor>
    <xdr:from>
      <xdr:col>0</xdr:col>
      <xdr:colOff>212911</xdr:colOff>
      <xdr:row>1</xdr:row>
      <xdr:rowOff>136837</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12911" y="327337"/>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82" t="s">
        <v>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row>
    <row r="3" spans="2:43" ht="21" x14ac:dyDescent="0.25">
      <c r="B3" s="183" t="s">
        <v>1</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row>
    <row r="4" spans="2:43" ht="15.75" customHeight="1" x14ac:dyDescent="0.25">
      <c r="B4" s="184" t="s">
        <v>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2:43" ht="15.75" customHeight="1" x14ac:dyDescent="0.25">
      <c r="B5" s="184" t="s">
        <v>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89" t="s">
        <v>6</v>
      </c>
      <c r="C8" s="181" t="s">
        <v>7</v>
      </c>
      <c r="D8" s="181" t="s">
        <v>8</v>
      </c>
      <c r="E8" s="190" t="s">
        <v>9</v>
      </c>
      <c r="F8" s="190"/>
      <c r="G8" s="190"/>
      <c r="H8" s="190"/>
      <c r="I8" s="190"/>
      <c r="J8" s="190"/>
      <c r="K8" s="190"/>
      <c r="L8" s="190"/>
      <c r="M8" s="190"/>
      <c r="N8" s="190"/>
      <c r="O8" s="190"/>
      <c r="P8" s="190"/>
      <c r="Q8" s="191"/>
      <c r="R8" s="185" t="s">
        <v>10</v>
      </c>
      <c r="S8" s="185"/>
      <c r="T8" s="185"/>
      <c r="U8" s="185"/>
      <c r="V8" s="185"/>
      <c r="W8" s="185"/>
      <c r="X8" s="185"/>
      <c r="Y8" s="185"/>
      <c r="Z8" s="185"/>
      <c r="AA8" s="185"/>
      <c r="AB8" s="185"/>
      <c r="AC8" s="185"/>
      <c r="AD8" s="186"/>
      <c r="AE8" s="179" t="s">
        <v>11</v>
      </c>
      <c r="AF8" s="179"/>
      <c r="AG8" s="179"/>
      <c r="AH8" s="179"/>
      <c r="AI8" s="179"/>
      <c r="AJ8" s="179"/>
      <c r="AK8" s="179"/>
      <c r="AL8" s="179"/>
      <c r="AM8" s="179"/>
      <c r="AN8" s="179"/>
      <c r="AO8" s="179"/>
      <c r="AP8" s="179"/>
      <c r="AQ8" s="180"/>
    </row>
    <row r="9" spans="2:43" ht="21" customHeight="1" x14ac:dyDescent="0.25">
      <c r="B9" s="189"/>
      <c r="C9" s="181"/>
      <c r="D9" s="181"/>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88" t="s">
        <v>84</v>
      </c>
      <c r="C87" s="188"/>
      <c r="D87" s="188"/>
      <c r="E87" s="188"/>
      <c r="F87" s="52"/>
      <c r="G87" s="52"/>
      <c r="H87" s="52"/>
      <c r="I87" s="53"/>
      <c r="J87" s="52"/>
      <c r="K87" s="51"/>
      <c r="L87" s="51"/>
      <c r="M87" s="51"/>
      <c r="N87" s="51"/>
      <c r="O87" s="51"/>
      <c r="P87" s="51"/>
      <c r="Q87" s="50"/>
    </row>
    <row r="88" spans="2:43" ht="14.25" customHeight="1" x14ac:dyDescent="0.25">
      <c r="B88" s="188" t="s">
        <v>85</v>
      </c>
      <c r="C88" s="188"/>
      <c r="D88" s="188"/>
      <c r="E88" s="188"/>
      <c r="F88" s="188"/>
      <c r="G88" s="188"/>
      <c r="H88" s="188"/>
      <c r="I88" s="188"/>
      <c r="J88" s="188"/>
      <c r="K88" s="49"/>
      <c r="L88" s="49"/>
      <c r="M88" s="49"/>
      <c r="N88" s="49"/>
      <c r="O88" s="49"/>
      <c r="P88" s="49"/>
      <c r="Q88" s="49"/>
    </row>
    <row r="89" spans="2:43" ht="15" customHeight="1" x14ac:dyDescent="0.25">
      <c r="B89" s="187" t="s">
        <v>86</v>
      </c>
      <c r="C89" s="187"/>
      <c r="D89" s="187"/>
      <c r="E89" s="187"/>
      <c r="F89" s="187"/>
      <c r="G89" s="187"/>
      <c r="H89" s="187"/>
      <c r="I89" s="187"/>
    </row>
    <row r="92" spans="2:43" x14ac:dyDescent="0.25">
      <c r="C92" s="48"/>
      <c r="D92" s="48"/>
    </row>
    <row r="97" spans="2:2" x14ac:dyDescent="0.25">
      <c r="B97" s="10"/>
    </row>
  </sheetData>
  <mergeCells count="13">
    <mergeCell ref="B89:I89"/>
    <mergeCell ref="B88:J88"/>
    <mergeCell ref="B8:B9"/>
    <mergeCell ref="C8:C9"/>
    <mergeCell ref="E8:Q8"/>
    <mergeCell ref="B87:E87"/>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93" t="s">
        <v>0</v>
      </c>
      <c r="C2" s="193"/>
      <c r="D2" s="193"/>
      <c r="E2" s="193"/>
      <c r="F2" s="193"/>
      <c r="G2" s="193"/>
      <c r="H2" s="193"/>
      <c r="I2" s="193"/>
      <c r="J2" s="193"/>
      <c r="K2" s="193"/>
      <c r="L2" s="193"/>
      <c r="M2" s="193"/>
      <c r="N2" s="193"/>
      <c r="O2" s="193"/>
      <c r="P2" s="193"/>
      <c r="Q2" s="193"/>
    </row>
    <row r="3" spans="2:43" ht="21" x14ac:dyDescent="0.25">
      <c r="B3" s="194" t="s">
        <v>1</v>
      </c>
      <c r="C3" s="194"/>
      <c r="D3" s="194"/>
      <c r="E3" s="194"/>
      <c r="F3" s="194"/>
      <c r="G3" s="194"/>
      <c r="H3" s="194"/>
      <c r="I3" s="194"/>
      <c r="J3" s="194"/>
      <c r="K3" s="194"/>
      <c r="L3" s="194"/>
      <c r="M3" s="194"/>
      <c r="N3" s="194"/>
      <c r="O3" s="194"/>
      <c r="P3" s="194"/>
      <c r="Q3" s="194"/>
    </row>
    <row r="4" spans="2:43" ht="15.75" customHeight="1" x14ac:dyDescent="0.25">
      <c r="B4" s="195" t="s">
        <v>2</v>
      </c>
      <c r="C4" s="195"/>
      <c r="D4" s="195"/>
      <c r="E4" s="195"/>
      <c r="F4" s="195"/>
      <c r="G4" s="195"/>
      <c r="H4" s="195"/>
      <c r="I4" s="195"/>
      <c r="J4" s="195"/>
      <c r="K4" s="195"/>
      <c r="L4" s="195"/>
      <c r="M4" s="195"/>
      <c r="N4" s="195"/>
      <c r="O4" s="195"/>
      <c r="P4" s="195"/>
      <c r="Q4" s="195"/>
    </row>
    <row r="5" spans="2:43" ht="15.75" customHeight="1" x14ac:dyDescent="0.25">
      <c r="B5" s="195" t="s">
        <v>3</v>
      </c>
      <c r="C5" s="195"/>
      <c r="D5" s="195"/>
      <c r="E5" s="195"/>
      <c r="F5" s="195"/>
      <c r="G5" s="195"/>
      <c r="H5" s="195"/>
      <c r="I5" s="195"/>
      <c r="J5" s="195"/>
      <c r="K5" s="195"/>
      <c r="L5" s="195"/>
      <c r="M5" s="195"/>
      <c r="N5" s="195"/>
      <c r="O5" s="195"/>
      <c r="P5" s="195"/>
      <c r="Q5" s="195"/>
    </row>
    <row r="6" spans="2:43" ht="15.75" customHeight="1" x14ac:dyDescent="0.25">
      <c r="B6" s="195"/>
      <c r="C6" s="195"/>
      <c r="D6" s="195"/>
      <c r="E6" s="195"/>
      <c r="F6" s="195"/>
      <c r="G6" s="195"/>
      <c r="H6" s="195"/>
      <c r="I6" s="195"/>
      <c r="J6" s="195"/>
      <c r="K6" s="195"/>
      <c r="L6" s="195"/>
      <c r="M6" s="195"/>
      <c r="N6" s="195"/>
      <c r="O6" s="195"/>
      <c r="P6" s="195"/>
      <c r="Q6" s="195"/>
    </row>
    <row r="7" spans="2:43" x14ac:dyDescent="0.25">
      <c r="B7" s="4" t="s">
        <v>87</v>
      </c>
      <c r="C7" s="5"/>
      <c r="D7" s="5"/>
      <c r="E7" s="6"/>
      <c r="F7" s="6"/>
      <c r="G7" s="6"/>
      <c r="H7" s="6"/>
      <c r="I7" s="6"/>
      <c r="J7" s="6"/>
      <c r="K7" s="6"/>
      <c r="L7" s="6"/>
      <c r="M7" s="6"/>
      <c r="N7" s="6"/>
      <c r="O7" s="6"/>
      <c r="P7" s="6"/>
      <c r="Q7" s="7" t="s">
        <v>5</v>
      </c>
    </row>
    <row r="8" spans="2:43" x14ac:dyDescent="0.25">
      <c r="B8" s="189" t="s">
        <v>6</v>
      </c>
      <c r="C8" s="181" t="s">
        <v>7</v>
      </c>
      <c r="D8" s="181" t="s">
        <v>8</v>
      </c>
      <c r="E8" s="196" t="s">
        <v>88</v>
      </c>
      <c r="F8" s="196"/>
      <c r="G8" s="196"/>
      <c r="H8" s="196"/>
      <c r="I8" s="196"/>
      <c r="J8" s="196"/>
      <c r="K8" s="196"/>
      <c r="L8" s="196"/>
      <c r="M8" s="196"/>
      <c r="N8" s="196"/>
      <c r="O8" s="196"/>
      <c r="P8" s="196"/>
      <c r="Q8" s="196"/>
    </row>
    <row r="9" spans="2:43" ht="30.75" customHeight="1" x14ac:dyDescent="0.25">
      <c r="B9" s="189"/>
      <c r="C9" s="181"/>
      <c r="D9" s="181"/>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2"/>
      <c r="C79" s="192"/>
      <c r="D79" s="192"/>
      <c r="E79" s="192"/>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93" t="s">
        <v>0</v>
      </c>
      <c r="C2" s="193"/>
      <c r="D2" s="193"/>
      <c r="E2" s="193"/>
      <c r="F2" s="193"/>
      <c r="G2" s="193"/>
      <c r="H2" s="193"/>
      <c r="I2" s="193"/>
      <c r="J2" s="193"/>
      <c r="K2" s="193"/>
      <c r="L2" s="193"/>
      <c r="M2" s="193"/>
      <c r="N2" s="193"/>
      <c r="O2" s="193"/>
      <c r="P2" s="193"/>
      <c r="Q2" s="193"/>
    </row>
    <row r="3" spans="2:45" ht="21" x14ac:dyDescent="0.25">
      <c r="B3" s="194" t="s">
        <v>1</v>
      </c>
      <c r="C3" s="194"/>
      <c r="D3" s="194"/>
      <c r="E3" s="194"/>
      <c r="F3" s="194"/>
      <c r="G3" s="194"/>
      <c r="H3" s="194"/>
      <c r="I3" s="194"/>
      <c r="J3" s="194"/>
      <c r="K3" s="194"/>
      <c r="L3" s="194"/>
      <c r="M3" s="194"/>
      <c r="N3" s="194"/>
      <c r="O3" s="194"/>
      <c r="P3" s="194"/>
      <c r="Q3" s="194"/>
    </row>
    <row r="4" spans="2:45" ht="15.75" customHeight="1" x14ac:dyDescent="0.25">
      <c r="B4" s="195" t="s">
        <v>2</v>
      </c>
      <c r="C4" s="195"/>
      <c r="D4" s="195"/>
      <c r="E4" s="195"/>
      <c r="F4" s="195"/>
      <c r="G4" s="195"/>
      <c r="H4" s="195"/>
      <c r="I4" s="195"/>
      <c r="J4" s="195"/>
      <c r="K4" s="195"/>
      <c r="L4" s="195"/>
      <c r="M4" s="195"/>
      <c r="N4" s="195"/>
      <c r="O4" s="195"/>
      <c r="P4" s="195"/>
      <c r="Q4" s="195"/>
    </row>
    <row r="5" spans="2:45" ht="15.75" customHeight="1" x14ac:dyDescent="0.25">
      <c r="B5" s="195" t="s">
        <v>3</v>
      </c>
      <c r="C5" s="195"/>
      <c r="D5" s="195"/>
      <c r="E5" s="195"/>
      <c r="F5" s="195"/>
      <c r="G5" s="195"/>
      <c r="H5" s="195"/>
      <c r="I5" s="195"/>
      <c r="J5" s="195"/>
      <c r="K5" s="195"/>
      <c r="L5" s="195"/>
      <c r="M5" s="195"/>
      <c r="N5" s="195"/>
      <c r="O5" s="195"/>
      <c r="P5" s="195"/>
      <c r="Q5" s="195"/>
    </row>
    <row r="6" spans="2:45" ht="15.75" customHeight="1" x14ac:dyDescent="0.25">
      <c r="B6" s="195"/>
      <c r="C6" s="195"/>
      <c r="D6" s="195"/>
      <c r="E6" s="195"/>
      <c r="F6" s="195"/>
      <c r="G6" s="195"/>
      <c r="H6" s="195"/>
      <c r="I6" s="195"/>
      <c r="J6" s="195"/>
      <c r="K6" s="195"/>
      <c r="L6" s="195"/>
      <c r="M6" s="195"/>
      <c r="N6" s="195"/>
      <c r="O6" s="195"/>
      <c r="P6" s="195"/>
      <c r="Q6" s="195"/>
    </row>
    <row r="7" spans="2:45" x14ac:dyDescent="0.25">
      <c r="B7" s="4" t="s">
        <v>105</v>
      </c>
      <c r="C7" s="5"/>
      <c r="D7" s="5"/>
      <c r="E7" s="6"/>
      <c r="F7" s="6"/>
      <c r="G7" s="6"/>
      <c r="H7" s="6"/>
      <c r="I7" s="6"/>
      <c r="J7" s="6"/>
      <c r="K7" s="6"/>
      <c r="L7" s="6"/>
      <c r="M7" s="6"/>
      <c r="N7" s="6"/>
      <c r="O7" s="6"/>
      <c r="P7" s="6"/>
      <c r="Q7" s="7" t="s">
        <v>5</v>
      </c>
    </row>
    <row r="8" spans="2:45" ht="15" customHeight="1" x14ac:dyDescent="0.25">
      <c r="B8" s="189" t="s">
        <v>6</v>
      </c>
      <c r="C8" s="181" t="s">
        <v>7</v>
      </c>
      <c r="D8" s="181" t="s">
        <v>8</v>
      </c>
      <c r="E8" s="196" t="s">
        <v>88</v>
      </c>
      <c r="F8" s="196"/>
      <c r="G8" s="196"/>
      <c r="H8" s="196"/>
      <c r="I8" s="196"/>
      <c r="J8" s="196"/>
      <c r="K8" s="196"/>
      <c r="L8" s="196"/>
      <c r="M8" s="196"/>
      <c r="N8" s="196"/>
      <c r="O8" s="196"/>
      <c r="P8" s="196"/>
      <c r="Q8" s="196"/>
    </row>
    <row r="9" spans="2:45" ht="30.75" customHeight="1" x14ac:dyDescent="0.25">
      <c r="B9" s="189"/>
      <c r="C9" s="181"/>
      <c r="D9" s="181"/>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2"/>
      <c r="C84" s="192"/>
      <c r="D84" s="192"/>
      <c r="E84" s="192"/>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93" t="s">
        <v>0</v>
      </c>
      <c r="C2" s="193"/>
      <c r="D2" s="193"/>
      <c r="E2" s="193"/>
      <c r="F2" s="193"/>
      <c r="G2" s="193"/>
      <c r="H2" s="193"/>
      <c r="I2" s="193"/>
      <c r="J2" s="193"/>
      <c r="K2" s="193"/>
      <c r="L2" s="193"/>
      <c r="M2" s="193"/>
      <c r="N2" s="193"/>
      <c r="O2" s="193"/>
      <c r="P2" s="193"/>
      <c r="Q2" s="193"/>
    </row>
    <row r="3" spans="2:45" ht="21" x14ac:dyDescent="0.25">
      <c r="B3" s="194" t="s">
        <v>1</v>
      </c>
      <c r="C3" s="194"/>
      <c r="D3" s="194"/>
      <c r="E3" s="194"/>
      <c r="F3" s="194"/>
      <c r="G3" s="194"/>
      <c r="H3" s="194"/>
      <c r="I3" s="194"/>
      <c r="J3" s="194"/>
      <c r="K3" s="194"/>
      <c r="L3" s="194"/>
      <c r="M3" s="194"/>
      <c r="N3" s="194"/>
      <c r="O3" s="194"/>
      <c r="P3" s="194"/>
      <c r="Q3" s="194"/>
    </row>
    <row r="4" spans="2:45" ht="15.75" customHeight="1" x14ac:dyDescent="0.25">
      <c r="B4" s="195" t="s">
        <v>2</v>
      </c>
      <c r="C4" s="195"/>
      <c r="D4" s="195"/>
      <c r="E4" s="195"/>
      <c r="F4" s="195"/>
      <c r="G4" s="195"/>
      <c r="H4" s="195"/>
      <c r="I4" s="195"/>
      <c r="J4" s="195"/>
      <c r="K4" s="195"/>
      <c r="L4" s="195"/>
      <c r="M4" s="195"/>
      <c r="N4" s="195"/>
      <c r="O4" s="195"/>
      <c r="P4" s="195"/>
      <c r="Q4" s="195"/>
    </row>
    <row r="5" spans="2:45" ht="15.75" customHeight="1" x14ac:dyDescent="0.25">
      <c r="B5" s="195" t="s">
        <v>3</v>
      </c>
      <c r="C5" s="195"/>
      <c r="D5" s="195"/>
      <c r="E5" s="195"/>
      <c r="F5" s="195"/>
      <c r="G5" s="195"/>
      <c r="H5" s="195"/>
      <c r="I5" s="195"/>
      <c r="J5" s="195"/>
      <c r="K5" s="195"/>
      <c r="L5" s="195"/>
      <c r="M5" s="195"/>
      <c r="N5" s="195"/>
      <c r="O5" s="195"/>
      <c r="P5" s="195"/>
      <c r="Q5" s="195"/>
    </row>
    <row r="6" spans="2:45" ht="15.75" customHeight="1" x14ac:dyDescent="0.25">
      <c r="B6" s="195"/>
      <c r="C6" s="195"/>
      <c r="D6" s="195"/>
      <c r="E6" s="195"/>
      <c r="F6" s="195"/>
      <c r="G6" s="195"/>
      <c r="H6" s="195"/>
      <c r="I6" s="195"/>
      <c r="J6" s="195"/>
      <c r="K6" s="195"/>
      <c r="L6" s="195"/>
      <c r="M6" s="195"/>
      <c r="N6" s="195"/>
      <c r="O6" s="195"/>
      <c r="P6" s="195"/>
      <c r="Q6" s="195"/>
    </row>
    <row r="7" spans="2:45" x14ac:dyDescent="0.25">
      <c r="B7" s="4" t="s">
        <v>111</v>
      </c>
      <c r="C7" s="5"/>
      <c r="D7" s="5"/>
      <c r="E7" s="6"/>
      <c r="F7" s="6"/>
      <c r="G7" s="6"/>
      <c r="H7" s="6"/>
      <c r="I7" s="6"/>
      <c r="J7" s="6"/>
      <c r="K7" s="6"/>
      <c r="L7" s="6"/>
      <c r="M7" s="6"/>
      <c r="N7" s="6"/>
      <c r="O7" s="6"/>
      <c r="P7" s="6"/>
      <c r="Q7" s="7" t="s">
        <v>5</v>
      </c>
    </row>
    <row r="8" spans="2:45" ht="15" customHeight="1" x14ac:dyDescent="0.25">
      <c r="B8" s="189" t="s">
        <v>6</v>
      </c>
      <c r="C8" s="181" t="s">
        <v>112</v>
      </c>
      <c r="D8" s="181" t="s">
        <v>113</v>
      </c>
      <c r="E8" s="196" t="s">
        <v>88</v>
      </c>
      <c r="F8" s="196"/>
      <c r="G8" s="196"/>
      <c r="H8" s="196"/>
      <c r="I8" s="196"/>
      <c r="J8" s="196"/>
      <c r="K8" s="196"/>
      <c r="L8" s="196"/>
      <c r="M8" s="196"/>
      <c r="N8" s="196"/>
      <c r="O8" s="196"/>
      <c r="P8" s="196"/>
      <c r="Q8" s="196"/>
    </row>
    <row r="9" spans="2:45" x14ac:dyDescent="0.25">
      <c r="B9" s="189"/>
      <c r="C9" s="181"/>
      <c r="D9" s="181"/>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7" t="s">
        <v>129</v>
      </c>
      <c r="C80" s="197"/>
      <c r="D80" s="197"/>
      <c r="E80" s="197"/>
      <c r="F80" s="197"/>
      <c r="G80" s="197"/>
      <c r="H80" s="197"/>
      <c r="I80" s="197"/>
      <c r="J80" s="197"/>
      <c r="K80" s="197"/>
      <c r="L80" s="197"/>
      <c r="M80" s="197"/>
      <c r="N80" s="197"/>
      <c r="O80" s="197"/>
      <c r="P80" s="197"/>
      <c r="Q80" s="197"/>
    </row>
    <row r="81" spans="1:19" s="3" customFormat="1" ht="29.1" customHeight="1" x14ac:dyDescent="0.25">
      <c r="A81"/>
      <c r="B81" s="197" t="s">
        <v>130</v>
      </c>
      <c r="C81" s="197"/>
      <c r="D81" s="197"/>
      <c r="E81" s="197"/>
      <c r="F81" s="197"/>
      <c r="G81" s="197"/>
      <c r="H81" s="197"/>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7" t="s">
        <v>132</v>
      </c>
      <c r="C83" s="197"/>
      <c r="D83" s="197"/>
      <c r="E83" s="197"/>
      <c r="F83" s="197"/>
      <c r="G83" s="197"/>
      <c r="H83" s="197"/>
      <c r="I83" s="197"/>
      <c r="J83" s="197"/>
      <c r="K83" s="197"/>
      <c r="L83" s="197"/>
      <c r="M83" s="197"/>
      <c r="N83" s="197"/>
      <c r="O83" s="197"/>
      <c r="P83" s="197"/>
      <c r="Q83" s="197"/>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2"/>
      <c r="C86" s="192"/>
      <c r="D86" s="192"/>
      <c r="E86" s="192"/>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93" t="s">
        <v>0</v>
      </c>
      <c r="C2" s="193"/>
      <c r="D2" s="193"/>
      <c r="E2" s="193"/>
      <c r="F2" s="193"/>
      <c r="G2" s="193"/>
      <c r="H2" s="193"/>
      <c r="I2" s="193"/>
      <c r="J2" s="193"/>
      <c r="K2" s="193"/>
      <c r="L2" s="193"/>
      <c r="M2" s="193"/>
      <c r="N2" s="193"/>
      <c r="O2" s="193"/>
      <c r="P2" s="193"/>
    </row>
    <row r="3" spans="2:44" ht="21" x14ac:dyDescent="0.25">
      <c r="B3" s="194" t="s">
        <v>1</v>
      </c>
      <c r="C3" s="194"/>
      <c r="D3" s="194"/>
      <c r="E3" s="194"/>
      <c r="F3" s="194"/>
      <c r="G3" s="194"/>
      <c r="H3" s="194"/>
      <c r="I3" s="194"/>
      <c r="J3" s="194"/>
      <c r="K3" s="194"/>
      <c r="L3" s="194"/>
      <c r="M3" s="194"/>
      <c r="N3" s="194"/>
      <c r="O3" s="194"/>
      <c r="P3" s="194"/>
    </row>
    <row r="4" spans="2:44" ht="15.75" customHeight="1" x14ac:dyDescent="0.25">
      <c r="B4" s="195" t="s">
        <v>2</v>
      </c>
      <c r="C4" s="195"/>
      <c r="D4" s="195"/>
      <c r="E4" s="195"/>
      <c r="F4" s="195"/>
      <c r="G4" s="195"/>
      <c r="H4" s="195"/>
      <c r="I4" s="195"/>
      <c r="J4" s="195"/>
      <c r="K4" s="195"/>
      <c r="L4" s="195"/>
      <c r="M4" s="195"/>
      <c r="N4" s="195"/>
      <c r="O4" s="195"/>
      <c r="P4" s="195"/>
    </row>
    <row r="5" spans="2:44" ht="15.75" customHeight="1" x14ac:dyDescent="0.25">
      <c r="B5" s="195" t="s">
        <v>3</v>
      </c>
      <c r="C5" s="195"/>
      <c r="D5" s="195"/>
      <c r="E5" s="195"/>
      <c r="F5" s="195"/>
      <c r="G5" s="195"/>
      <c r="H5" s="195"/>
      <c r="I5" s="195"/>
      <c r="J5" s="195"/>
      <c r="K5" s="195"/>
      <c r="L5" s="195"/>
      <c r="M5" s="195"/>
      <c r="N5" s="195"/>
      <c r="O5" s="195"/>
      <c r="P5" s="195"/>
    </row>
    <row r="6" spans="2:44" ht="15.75" customHeight="1" x14ac:dyDescent="0.25">
      <c r="B6" s="195"/>
      <c r="C6" s="195"/>
      <c r="D6" s="195"/>
      <c r="E6" s="195"/>
      <c r="F6" s="195"/>
      <c r="G6" s="195"/>
      <c r="H6" s="195"/>
      <c r="I6" s="195"/>
      <c r="J6" s="195"/>
      <c r="K6" s="195"/>
      <c r="L6" s="195"/>
      <c r="M6" s="195"/>
      <c r="N6" s="195"/>
      <c r="O6" s="195"/>
      <c r="P6" s="195"/>
    </row>
    <row r="7" spans="2:44" x14ac:dyDescent="0.25">
      <c r="B7" s="4" t="s">
        <v>134</v>
      </c>
      <c r="C7" s="5"/>
      <c r="D7" s="6"/>
      <c r="E7" s="6"/>
      <c r="F7" s="6"/>
      <c r="G7" s="6"/>
      <c r="H7" s="6"/>
      <c r="I7" s="6"/>
      <c r="J7" s="6"/>
      <c r="K7" s="6"/>
      <c r="L7" s="6"/>
      <c r="M7" s="6"/>
      <c r="N7" s="6"/>
      <c r="O7" s="6"/>
      <c r="P7" s="7" t="s">
        <v>5</v>
      </c>
    </row>
    <row r="8" spans="2:44" ht="15" customHeight="1" x14ac:dyDescent="0.25">
      <c r="B8" s="189" t="s">
        <v>6</v>
      </c>
      <c r="C8" s="117" t="s">
        <v>135</v>
      </c>
      <c r="D8" s="125" t="s">
        <v>136</v>
      </c>
      <c r="E8" s="199" t="s">
        <v>88</v>
      </c>
      <c r="F8" s="199"/>
      <c r="G8" s="199"/>
      <c r="H8" s="199"/>
      <c r="I8" s="199"/>
      <c r="J8" s="199"/>
      <c r="K8" s="199"/>
      <c r="L8" s="199"/>
      <c r="M8" s="199"/>
      <c r="N8" s="199"/>
      <c r="O8" s="199"/>
      <c r="P8" s="199"/>
      <c r="Q8" s="200"/>
      <c r="AR8" s="3"/>
    </row>
    <row r="9" spans="2:44" x14ac:dyDescent="0.25">
      <c r="B9" s="189"/>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1" t="s">
        <v>144</v>
      </c>
      <c r="C74" s="201"/>
      <c r="D74" s="201"/>
      <c r="E74" s="201"/>
      <c r="F74" s="201"/>
      <c r="G74" s="201"/>
      <c r="H74" s="201"/>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198" t="s">
        <v>146</v>
      </c>
      <c r="C76" s="198"/>
      <c r="D76" s="198"/>
      <c r="E76" s="198"/>
      <c r="F76" s="198"/>
      <c r="G76" s="198"/>
      <c r="H76" s="198"/>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2"/>
      <c r="C78" s="192"/>
      <c r="D78" s="192"/>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93" t="s">
        <v>0</v>
      </c>
      <c r="C2" s="193"/>
      <c r="D2" s="193"/>
      <c r="E2" s="193"/>
      <c r="F2" s="193"/>
      <c r="G2" s="193"/>
      <c r="H2" s="193"/>
      <c r="I2" s="193"/>
      <c r="J2" s="193"/>
      <c r="K2" s="193"/>
      <c r="L2" s="193"/>
      <c r="M2" s="193"/>
      <c r="N2" s="193"/>
      <c r="O2" s="193"/>
      <c r="P2" s="193"/>
      <c r="Q2" s="193"/>
    </row>
    <row r="3" spans="2:38" ht="21" x14ac:dyDescent="0.25">
      <c r="B3" s="194" t="s">
        <v>1</v>
      </c>
      <c r="C3" s="194"/>
      <c r="D3" s="194"/>
      <c r="E3" s="194"/>
      <c r="F3" s="194"/>
      <c r="G3" s="194"/>
      <c r="H3" s="194"/>
      <c r="I3" s="194"/>
      <c r="J3" s="194"/>
      <c r="K3" s="194"/>
      <c r="L3" s="194"/>
      <c r="M3" s="194"/>
      <c r="N3" s="194"/>
      <c r="O3" s="194"/>
      <c r="P3" s="194"/>
      <c r="Q3" s="194"/>
    </row>
    <row r="4" spans="2:38" ht="15.75" customHeight="1" x14ac:dyDescent="0.25">
      <c r="B4" s="195" t="s">
        <v>2</v>
      </c>
      <c r="C4" s="195"/>
      <c r="D4" s="195"/>
      <c r="E4" s="195"/>
      <c r="F4" s="195"/>
      <c r="G4" s="195"/>
      <c r="H4" s="195"/>
      <c r="I4" s="195"/>
      <c r="J4" s="195"/>
      <c r="K4" s="195"/>
      <c r="L4" s="195"/>
      <c r="M4" s="195"/>
      <c r="N4" s="195"/>
      <c r="O4" s="195"/>
      <c r="P4" s="195"/>
      <c r="Q4" s="195"/>
    </row>
    <row r="5" spans="2:38" ht="15.75" customHeight="1" x14ac:dyDescent="0.25">
      <c r="B5" s="195" t="s">
        <v>3</v>
      </c>
      <c r="C5" s="195"/>
      <c r="D5" s="195"/>
      <c r="E5" s="195"/>
      <c r="F5" s="195"/>
      <c r="G5" s="195"/>
      <c r="H5" s="195"/>
      <c r="I5" s="195"/>
      <c r="J5" s="195"/>
      <c r="K5" s="195"/>
      <c r="L5" s="195"/>
      <c r="M5" s="195"/>
      <c r="N5" s="195"/>
      <c r="O5" s="195"/>
      <c r="P5" s="195"/>
      <c r="Q5" s="195"/>
    </row>
    <row r="6" spans="2:38" ht="15.75" customHeight="1" x14ac:dyDescent="0.25">
      <c r="B6" s="195"/>
      <c r="C6" s="195"/>
      <c r="D6" s="195"/>
      <c r="E6" s="195"/>
      <c r="F6" s="195"/>
      <c r="G6" s="195"/>
      <c r="H6" s="195"/>
      <c r="I6" s="195"/>
      <c r="J6" s="195"/>
      <c r="K6" s="195"/>
      <c r="L6" s="195"/>
      <c r="M6" s="195"/>
      <c r="N6" s="195"/>
      <c r="O6" s="195"/>
      <c r="P6" s="195"/>
      <c r="Q6" s="195"/>
    </row>
    <row r="7" spans="2:38" x14ac:dyDescent="0.25">
      <c r="B7" s="4" t="s">
        <v>147</v>
      </c>
      <c r="C7" s="5"/>
      <c r="D7" s="5"/>
      <c r="E7" s="6"/>
      <c r="F7" s="6"/>
      <c r="G7" s="6"/>
      <c r="H7" s="6"/>
      <c r="I7" s="6"/>
      <c r="J7" s="6"/>
      <c r="K7" s="6"/>
      <c r="L7" s="6"/>
      <c r="M7" s="6"/>
      <c r="N7" s="6"/>
      <c r="O7" s="6"/>
      <c r="P7" s="6"/>
      <c r="Q7" s="7" t="s">
        <v>5</v>
      </c>
    </row>
    <row r="8" spans="2:38" ht="15" customHeight="1" x14ac:dyDescent="0.25">
      <c r="B8" s="189" t="s">
        <v>6</v>
      </c>
      <c r="C8" s="117" t="s">
        <v>135</v>
      </c>
      <c r="D8" s="202" t="s">
        <v>148</v>
      </c>
      <c r="E8" s="199" t="s">
        <v>88</v>
      </c>
      <c r="F8" s="199"/>
      <c r="G8" s="199"/>
      <c r="H8" s="199"/>
      <c r="I8" s="199"/>
      <c r="J8" s="199"/>
      <c r="K8" s="199"/>
      <c r="L8" s="199"/>
      <c r="M8" s="199"/>
      <c r="N8" s="199"/>
      <c r="O8" s="199"/>
      <c r="P8" s="199"/>
      <c r="Q8" s="200"/>
    </row>
    <row r="9" spans="2:38" x14ac:dyDescent="0.25">
      <c r="B9" s="189"/>
      <c r="C9" s="118" t="s">
        <v>137</v>
      </c>
      <c r="D9" s="203"/>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93" t="s">
        <v>0</v>
      </c>
      <c r="C2" s="193"/>
      <c r="D2" s="193"/>
      <c r="E2" s="193"/>
      <c r="F2" s="193"/>
      <c r="G2" s="193"/>
      <c r="H2" s="193"/>
      <c r="I2" s="193"/>
      <c r="J2" s="193"/>
      <c r="K2" s="193"/>
      <c r="L2" s="193"/>
      <c r="M2" s="193"/>
      <c r="N2" s="193"/>
      <c r="O2" s="193"/>
      <c r="P2" s="193"/>
      <c r="Q2" s="193"/>
    </row>
    <row r="3" spans="2:38" ht="21" x14ac:dyDescent="0.25">
      <c r="B3" s="194" t="s">
        <v>1</v>
      </c>
      <c r="C3" s="194"/>
      <c r="D3" s="194"/>
      <c r="E3" s="194"/>
      <c r="F3" s="194"/>
      <c r="G3" s="194"/>
      <c r="H3" s="194"/>
      <c r="I3" s="194"/>
      <c r="J3" s="194"/>
      <c r="K3" s="194"/>
      <c r="L3" s="194"/>
      <c r="M3" s="194"/>
      <c r="N3" s="194"/>
      <c r="O3" s="194"/>
      <c r="P3" s="194"/>
      <c r="Q3" s="194"/>
    </row>
    <row r="4" spans="2:38" ht="15.75" customHeight="1" x14ac:dyDescent="0.25">
      <c r="B4" s="195" t="s">
        <v>2</v>
      </c>
      <c r="C4" s="195"/>
      <c r="D4" s="195"/>
      <c r="E4" s="195"/>
      <c r="F4" s="195"/>
      <c r="G4" s="195"/>
      <c r="H4" s="195"/>
      <c r="I4" s="195"/>
      <c r="J4" s="195"/>
      <c r="K4" s="195"/>
      <c r="L4" s="195"/>
      <c r="M4" s="195"/>
      <c r="N4" s="195"/>
      <c r="O4" s="195"/>
      <c r="P4" s="195"/>
      <c r="Q4" s="195"/>
    </row>
    <row r="5" spans="2:38" ht="15.75" customHeight="1" x14ac:dyDescent="0.25">
      <c r="B5" s="195" t="s">
        <v>3</v>
      </c>
      <c r="C5" s="195"/>
      <c r="D5" s="195"/>
      <c r="E5" s="195"/>
      <c r="F5" s="195"/>
      <c r="G5" s="195"/>
      <c r="H5" s="195"/>
      <c r="I5" s="195"/>
      <c r="J5" s="195"/>
      <c r="K5" s="195"/>
      <c r="L5" s="195"/>
      <c r="M5" s="195"/>
      <c r="N5" s="195"/>
      <c r="O5" s="195"/>
      <c r="P5" s="195"/>
      <c r="Q5" s="195"/>
    </row>
    <row r="6" spans="2:38" ht="15.75" customHeight="1" x14ac:dyDescent="0.25">
      <c r="B6" s="195"/>
      <c r="C6" s="195"/>
      <c r="D6" s="195"/>
      <c r="E6" s="195"/>
      <c r="F6" s="195"/>
      <c r="G6" s="195"/>
      <c r="H6" s="195"/>
      <c r="I6" s="195"/>
      <c r="J6" s="195"/>
      <c r="K6" s="195"/>
      <c r="L6" s="195"/>
      <c r="M6" s="195"/>
      <c r="N6" s="195"/>
      <c r="O6" s="195"/>
      <c r="P6" s="195"/>
      <c r="Q6" s="195"/>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89" t="s">
        <v>6</v>
      </c>
      <c r="C8" s="117" t="s">
        <v>135</v>
      </c>
      <c r="D8" s="204" t="s">
        <v>8</v>
      </c>
      <c r="E8" s="199" t="s">
        <v>88</v>
      </c>
      <c r="F8" s="199"/>
      <c r="G8" s="199"/>
      <c r="H8" s="199"/>
      <c r="I8" s="199"/>
      <c r="J8" s="199"/>
      <c r="K8" s="199"/>
      <c r="L8" s="199"/>
      <c r="M8" s="199"/>
      <c r="N8" s="199"/>
      <c r="O8" s="199"/>
      <c r="P8" s="199"/>
      <c r="Q8" s="199"/>
      <c r="R8"/>
      <c r="S8"/>
    </row>
    <row r="9" spans="2:38" x14ac:dyDescent="0.25">
      <c r="B9" s="189"/>
      <c r="C9" s="118" t="s">
        <v>155</v>
      </c>
      <c r="D9" s="205"/>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93" t="s">
        <v>0</v>
      </c>
      <c r="C2" s="193"/>
      <c r="D2" s="193"/>
      <c r="E2" s="193"/>
      <c r="F2" s="193"/>
      <c r="G2" s="193"/>
      <c r="H2" s="193"/>
      <c r="I2" s="193"/>
      <c r="J2" s="193"/>
      <c r="K2" s="193"/>
      <c r="L2" s="193"/>
      <c r="M2" s="193"/>
      <c r="N2" s="193"/>
      <c r="O2" s="193"/>
      <c r="P2" s="193"/>
      <c r="Q2" s="193"/>
    </row>
    <row r="3" spans="2:38" ht="21" x14ac:dyDescent="0.25">
      <c r="B3" s="194" t="s">
        <v>1</v>
      </c>
      <c r="C3" s="194"/>
      <c r="D3" s="194"/>
      <c r="E3" s="194"/>
      <c r="F3" s="194"/>
      <c r="G3" s="194"/>
      <c r="H3" s="194"/>
      <c r="I3" s="194"/>
      <c r="J3" s="194"/>
      <c r="K3" s="194"/>
      <c r="L3" s="194"/>
      <c r="M3" s="194"/>
      <c r="N3" s="194"/>
      <c r="O3" s="194"/>
      <c r="P3" s="194"/>
      <c r="Q3" s="194"/>
    </row>
    <row r="4" spans="2:38" ht="15.75" customHeight="1" x14ac:dyDescent="0.25">
      <c r="B4" s="195" t="s">
        <v>2</v>
      </c>
      <c r="C4" s="195"/>
      <c r="D4" s="195"/>
      <c r="E4" s="195"/>
      <c r="F4" s="195"/>
      <c r="G4" s="195"/>
      <c r="H4" s="195"/>
      <c r="I4" s="195"/>
      <c r="J4" s="195"/>
      <c r="K4" s="195"/>
      <c r="L4" s="195"/>
      <c r="M4" s="195"/>
      <c r="N4" s="195"/>
      <c r="O4" s="195"/>
      <c r="P4" s="195"/>
      <c r="Q4" s="195"/>
      <c r="AH4"/>
      <c r="AI4"/>
      <c r="AJ4"/>
      <c r="AK4"/>
      <c r="AL4"/>
    </row>
    <row r="5" spans="2:38" ht="15.75" customHeight="1" x14ac:dyDescent="0.25">
      <c r="B5" s="195" t="s">
        <v>3</v>
      </c>
      <c r="C5" s="195"/>
      <c r="D5" s="195"/>
      <c r="E5" s="195"/>
      <c r="F5" s="195"/>
      <c r="G5" s="195"/>
      <c r="H5" s="195"/>
      <c r="I5" s="195"/>
      <c r="J5" s="195"/>
      <c r="K5" s="195"/>
      <c r="L5" s="195"/>
      <c r="M5" s="195"/>
      <c r="N5" s="195"/>
      <c r="O5" s="195"/>
      <c r="P5" s="195"/>
      <c r="Q5" s="195"/>
      <c r="AH5"/>
      <c r="AI5"/>
      <c r="AJ5"/>
      <c r="AK5"/>
      <c r="AL5"/>
    </row>
    <row r="6" spans="2:38" ht="15.75" customHeight="1" x14ac:dyDescent="0.25">
      <c r="B6" s="195"/>
      <c r="C6" s="195"/>
      <c r="D6" s="195"/>
      <c r="E6" s="195"/>
      <c r="F6" s="195"/>
      <c r="G6" s="195"/>
      <c r="H6" s="195"/>
      <c r="I6" s="195"/>
      <c r="J6" s="195"/>
      <c r="K6" s="195"/>
      <c r="L6" s="195"/>
      <c r="M6" s="195"/>
      <c r="N6" s="195"/>
      <c r="O6" s="195"/>
      <c r="P6" s="195"/>
      <c r="Q6" s="195"/>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89" t="s">
        <v>6</v>
      </c>
      <c r="C8" s="117" t="s">
        <v>135</v>
      </c>
      <c r="D8" s="125" t="s">
        <v>160</v>
      </c>
      <c r="E8" s="199" t="s">
        <v>88</v>
      </c>
      <c r="F8" s="199"/>
      <c r="G8" s="199"/>
      <c r="H8" s="199"/>
      <c r="I8" s="199"/>
      <c r="J8" s="199"/>
      <c r="K8" s="199"/>
      <c r="L8" s="199"/>
      <c r="M8" s="199"/>
      <c r="N8" s="199"/>
      <c r="O8" s="199"/>
      <c r="P8" s="199"/>
      <c r="Q8" s="199"/>
      <c r="R8"/>
      <c r="S8"/>
      <c r="AH8"/>
      <c r="AI8"/>
      <c r="AJ8"/>
      <c r="AK8"/>
      <c r="AL8"/>
    </row>
    <row r="9" spans="2:38" x14ac:dyDescent="0.25">
      <c r="B9" s="189"/>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A1:AJ105"/>
  <sheetViews>
    <sheetView showGridLines="0" tabSelected="1" zoomScale="85" zoomScaleNormal="85"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93" t="s">
        <v>0</v>
      </c>
      <c r="C2" s="193"/>
      <c r="D2" s="193"/>
      <c r="E2" s="193"/>
      <c r="F2" s="193"/>
      <c r="G2" s="193"/>
      <c r="H2" s="193"/>
      <c r="I2" s="193"/>
      <c r="J2" s="193"/>
      <c r="K2" s="193"/>
      <c r="L2" s="193"/>
      <c r="M2" s="193"/>
      <c r="N2" s="193"/>
      <c r="O2" s="193"/>
      <c r="P2" s="193"/>
      <c r="Q2" s="193"/>
    </row>
    <row r="3" spans="2:35" ht="21" x14ac:dyDescent="0.25">
      <c r="B3" s="194" t="s">
        <v>1</v>
      </c>
      <c r="C3" s="194"/>
      <c r="D3" s="194"/>
      <c r="E3" s="194"/>
      <c r="F3" s="194"/>
      <c r="G3" s="194"/>
      <c r="H3" s="194"/>
      <c r="I3" s="194"/>
      <c r="J3" s="194"/>
      <c r="K3" s="194"/>
      <c r="L3" s="194"/>
      <c r="M3" s="194"/>
      <c r="N3" s="194"/>
      <c r="O3" s="194"/>
      <c r="P3" s="194"/>
      <c r="Q3" s="194"/>
    </row>
    <row r="4" spans="2:35" ht="15.75" customHeight="1" x14ac:dyDescent="0.25">
      <c r="B4" s="195" t="s">
        <v>2</v>
      </c>
      <c r="C4" s="195"/>
      <c r="D4" s="195"/>
      <c r="E4" s="195"/>
      <c r="F4" s="195"/>
      <c r="G4" s="195"/>
      <c r="H4" s="195"/>
      <c r="I4" s="195"/>
      <c r="J4" s="195"/>
      <c r="K4" s="195"/>
      <c r="L4" s="195"/>
      <c r="M4" s="195"/>
      <c r="N4" s="195"/>
      <c r="O4" s="195"/>
      <c r="P4" s="195"/>
      <c r="Q4" s="195"/>
      <c r="AE4"/>
      <c r="AF4"/>
      <c r="AG4"/>
      <c r="AH4"/>
      <c r="AI4"/>
    </row>
    <row r="5" spans="2:35" ht="15.75" customHeight="1" x14ac:dyDescent="0.25">
      <c r="B5" s="195" t="s">
        <v>3</v>
      </c>
      <c r="C5" s="195"/>
      <c r="D5" s="195"/>
      <c r="E5" s="195"/>
      <c r="F5" s="195"/>
      <c r="G5" s="195"/>
      <c r="H5" s="195"/>
      <c r="I5" s="195"/>
      <c r="J5" s="195"/>
      <c r="K5" s="195"/>
      <c r="L5" s="195"/>
      <c r="M5" s="195"/>
      <c r="N5" s="195"/>
      <c r="O5" s="195"/>
      <c r="P5" s="195"/>
      <c r="Q5" s="195"/>
      <c r="AE5"/>
      <c r="AF5"/>
      <c r="AG5"/>
      <c r="AH5"/>
      <c r="AI5"/>
    </row>
    <row r="6" spans="2:35" ht="15.75" customHeight="1" x14ac:dyDescent="0.25">
      <c r="B6" s="195"/>
      <c r="C6" s="195"/>
      <c r="D6" s="195"/>
      <c r="E6" s="195"/>
      <c r="F6" s="195"/>
      <c r="G6" s="195"/>
      <c r="H6" s="195"/>
      <c r="I6" s="195"/>
      <c r="J6" s="195"/>
      <c r="K6" s="195"/>
      <c r="L6" s="195"/>
      <c r="M6" s="195"/>
      <c r="N6" s="195"/>
      <c r="O6" s="195"/>
      <c r="P6" s="195"/>
      <c r="Q6" s="195"/>
      <c r="AE6"/>
      <c r="AF6"/>
      <c r="AG6"/>
      <c r="AH6"/>
      <c r="AI6"/>
    </row>
    <row r="7" spans="2:35" x14ac:dyDescent="0.25">
      <c r="B7" s="4" t="s">
        <v>177</v>
      </c>
      <c r="C7" s="5"/>
      <c r="D7" s="5"/>
      <c r="E7" s="6"/>
      <c r="F7" s="6"/>
      <c r="G7" s="6"/>
      <c r="H7" s="6"/>
      <c r="I7" s="6"/>
      <c r="J7" s="6"/>
      <c r="K7" s="6"/>
      <c r="L7" s="6"/>
      <c r="M7" s="6"/>
      <c r="N7" s="6"/>
      <c r="O7" s="6"/>
      <c r="P7" s="6"/>
      <c r="Q7" s="7" t="s">
        <v>5</v>
      </c>
      <c r="R7"/>
      <c r="S7"/>
      <c r="AE7"/>
      <c r="AF7"/>
      <c r="AG7"/>
      <c r="AH7"/>
      <c r="AI7"/>
    </row>
    <row r="8" spans="2:35" ht="15" customHeight="1" x14ac:dyDescent="0.25">
      <c r="B8" s="189" t="s">
        <v>6</v>
      </c>
      <c r="C8" s="117" t="s">
        <v>135</v>
      </c>
      <c r="D8" s="125" t="s">
        <v>160</v>
      </c>
      <c r="E8" s="199" t="s">
        <v>88</v>
      </c>
      <c r="F8" s="199"/>
      <c r="G8" s="199"/>
      <c r="H8" s="199"/>
      <c r="I8" s="199"/>
      <c r="J8" s="199"/>
      <c r="K8" s="199"/>
      <c r="L8" s="199"/>
      <c r="M8" s="199"/>
      <c r="N8" s="199"/>
      <c r="O8" s="199"/>
      <c r="P8" s="199"/>
      <c r="Q8" s="199"/>
      <c r="R8"/>
      <c r="S8"/>
      <c r="AE8"/>
      <c r="AF8"/>
      <c r="AG8"/>
      <c r="AH8"/>
      <c r="AI8"/>
    </row>
    <row r="9" spans="2:35" x14ac:dyDescent="0.25">
      <c r="B9" s="189"/>
      <c r="C9" s="118" t="s">
        <v>172</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1167169015682.1802</v>
      </c>
      <c r="E10" s="90">
        <v>91612583876.499985</v>
      </c>
      <c r="F10" s="90">
        <v>82361859503.539993</v>
      </c>
      <c r="G10" s="90">
        <v>83368471507.119995</v>
      </c>
      <c r="H10" s="90">
        <v>85817384610.660004</v>
      </c>
      <c r="I10" s="90">
        <v>125028187379.09001</v>
      </c>
      <c r="J10" s="90">
        <v>94337909946.87001</v>
      </c>
      <c r="K10" s="90">
        <v>83524771275.12001</v>
      </c>
      <c r="L10" s="90">
        <v>94224082568.300003</v>
      </c>
      <c r="M10" s="90">
        <v>88560272580.549988</v>
      </c>
      <c r="N10" s="90">
        <v>90546464875.51001</v>
      </c>
      <c r="O10" s="90"/>
      <c r="P10" s="90">
        <f>SUM(P11:P14)</f>
        <v>0</v>
      </c>
      <c r="Q10" s="90">
        <f t="shared" ref="Q10:Q61" si="0">SUM(E10:P10)</f>
        <v>919381988123.26001</v>
      </c>
      <c r="R10"/>
      <c r="S10"/>
      <c r="T10" s="44"/>
      <c r="U10" s="44"/>
      <c r="V10" s="44"/>
      <c r="W10" s="44"/>
      <c r="AC10" s="44"/>
      <c r="AD10" s="44"/>
      <c r="AE10"/>
      <c r="AF10"/>
      <c r="AG10"/>
      <c r="AH10"/>
      <c r="AI10"/>
    </row>
    <row r="11" spans="2:35" x14ac:dyDescent="0.25">
      <c r="B11" s="10" t="s">
        <v>26</v>
      </c>
      <c r="C11" s="98">
        <v>1089324943277</v>
      </c>
      <c r="D11" s="98">
        <v>1156257430795.51</v>
      </c>
      <c r="E11" s="110">
        <v>90789891618.009995</v>
      </c>
      <c r="F11" s="110">
        <v>80853090967.439987</v>
      </c>
      <c r="G11" s="110">
        <v>82156355862.429993</v>
      </c>
      <c r="H11" s="110">
        <v>85208384940.980011</v>
      </c>
      <c r="I11" s="110">
        <v>124378977307.35002</v>
      </c>
      <c r="J11" s="98">
        <v>93915760734.140015</v>
      </c>
      <c r="K11" s="98">
        <v>82926696415.660004</v>
      </c>
      <c r="L11" s="98">
        <v>93808105532.320007</v>
      </c>
      <c r="M11" s="98">
        <v>87718916523.789993</v>
      </c>
      <c r="N11" s="98">
        <v>89819285765.610001</v>
      </c>
      <c r="O11" s="98"/>
      <c r="P11" s="98">
        <v>0</v>
      </c>
      <c r="Q11" s="174">
        <f t="shared" si="0"/>
        <v>911575465667.7301</v>
      </c>
      <c r="R11"/>
      <c r="S11"/>
      <c r="T11" s="44"/>
      <c r="U11" s="44"/>
      <c r="V11" s="44"/>
      <c r="W11" s="44"/>
      <c r="AC11" s="44"/>
      <c r="AD11" s="44"/>
      <c r="AE11"/>
      <c r="AF11"/>
      <c r="AG11"/>
      <c r="AH11"/>
      <c r="AI11"/>
    </row>
    <row r="12" spans="2:35" x14ac:dyDescent="0.25">
      <c r="B12" s="10" t="s">
        <v>27</v>
      </c>
      <c r="C12" s="98">
        <v>819350079</v>
      </c>
      <c r="D12" s="98">
        <v>760105539.86000001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c r="P12" s="98">
        <v>0</v>
      </c>
      <c r="Q12" s="174">
        <f t="shared" si="0"/>
        <v>322869476.70999998</v>
      </c>
      <c r="R12"/>
      <c r="S12"/>
      <c r="T12" s="44"/>
      <c r="U12" s="44"/>
      <c r="V12" s="44"/>
      <c r="W12" s="44"/>
      <c r="AC12" s="44"/>
      <c r="AD12" s="44"/>
      <c r="AE12"/>
      <c r="AF12"/>
      <c r="AG12"/>
      <c r="AH12"/>
      <c r="AI12"/>
    </row>
    <row r="13" spans="2:35" x14ac:dyDescent="0.25">
      <c r="B13" s="10" t="s">
        <v>28</v>
      </c>
      <c r="C13" s="98">
        <v>4647993656</v>
      </c>
      <c r="D13" s="98">
        <v>6647993656</v>
      </c>
      <c r="E13" s="110">
        <v>134052354.92</v>
      </c>
      <c r="F13" s="110">
        <v>358587772.69</v>
      </c>
      <c r="G13" s="110">
        <v>352929700.49000001</v>
      </c>
      <c r="H13" s="110">
        <v>280761874.18000001</v>
      </c>
      <c r="I13" s="110">
        <v>627897697.50999999</v>
      </c>
      <c r="J13" s="98">
        <v>340002481.98000002</v>
      </c>
      <c r="K13" s="98">
        <v>542104824.44000006</v>
      </c>
      <c r="L13" s="98">
        <v>374784819.28000003</v>
      </c>
      <c r="M13" s="98">
        <v>695795598.38999999</v>
      </c>
      <c r="N13" s="98">
        <v>688450943.10000002</v>
      </c>
      <c r="O13" s="98"/>
      <c r="P13" s="98">
        <v>0</v>
      </c>
      <c r="Q13" s="174">
        <f t="shared" si="0"/>
        <v>4395368066.9800005</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c r="P14" s="98">
        <v>0</v>
      </c>
      <c r="Q14" s="174">
        <f t="shared" si="0"/>
        <v>181363000</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163</v>
      </c>
      <c r="C16" s="98">
        <v>4565360312</v>
      </c>
      <c r="D16" s="98">
        <v>2908698053.8099999</v>
      </c>
      <c r="E16" s="110">
        <v>675306570.20000005</v>
      </c>
      <c r="F16" s="110">
        <v>1128329427.6700001</v>
      </c>
      <c r="G16" s="110">
        <v>807669953.11000001</v>
      </c>
      <c r="H16" s="110">
        <v>295615960.86000001</v>
      </c>
      <c r="I16" s="110">
        <v>0</v>
      </c>
      <c r="J16" s="98"/>
      <c r="K16" s="98"/>
      <c r="L16" s="98"/>
      <c r="M16" s="98"/>
      <c r="N16" s="98"/>
      <c r="O16" s="98"/>
      <c r="P16" s="98"/>
      <c r="Q16" s="174">
        <f t="shared" si="0"/>
        <v>2906921911.8400002</v>
      </c>
      <c r="R16"/>
      <c r="S16"/>
      <c r="T16" s="44"/>
      <c r="U16" s="44"/>
      <c r="V16" s="44"/>
      <c r="W16" s="44"/>
      <c r="AC16" s="44"/>
      <c r="AD16" s="44"/>
      <c r="AE16"/>
      <c r="AF16"/>
      <c r="AG16"/>
      <c r="AH16"/>
      <c r="AI16"/>
    </row>
    <row r="17" spans="2:35" x14ac:dyDescent="0.25">
      <c r="B17" s="8" t="s">
        <v>30</v>
      </c>
      <c r="C17" s="90">
        <v>117289191196</v>
      </c>
      <c r="D17" s="90">
        <v>121563261905.48999</v>
      </c>
      <c r="E17" s="90">
        <v>38012437591.099991</v>
      </c>
      <c r="F17" s="90">
        <v>9063875616.8999996</v>
      </c>
      <c r="G17" s="90">
        <v>13585964404.120003</v>
      </c>
      <c r="H17" s="90">
        <v>5202262206.8000011</v>
      </c>
      <c r="I17" s="90">
        <v>7258018761.7699995</v>
      </c>
      <c r="J17" s="90">
        <v>5322358509.4399996</v>
      </c>
      <c r="K17" s="90">
        <v>5528459412.3000011</v>
      </c>
      <c r="L17" s="90">
        <v>4228229832.0700016</v>
      </c>
      <c r="M17" s="90">
        <v>4768768778.4400005</v>
      </c>
      <c r="N17" s="90">
        <v>5830504554.8399992</v>
      </c>
      <c r="O17" s="90"/>
      <c r="P17" s="90">
        <f>SUM(P18:P19)</f>
        <v>0</v>
      </c>
      <c r="Q17" s="95">
        <f t="shared" si="0"/>
        <v>98800879667.780014</v>
      </c>
      <c r="R17"/>
      <c r="S17"/>
      <c r="T17" s="143"/>
      <c r="U17" s="44"/>
      <c r="V17" s="44"/>
      <c r="W17" s="44"/>
      <c r="AC17" s="44"/>
      <c r="AD17" s="44"/>
      <c r="AE17"/>
      <c r="AF17"/>
      <c r="AG17"/>
      <c r="AH17"/>
      <c r="AI17"/>
    </row>
    <row r="18" spans="2:35" x14ac:dyDescent="0.25">
      <c r="B18" s="10" t="s">
        <v>26</v>
      </c>
      <c r="C18" s="98">
        <v>85972683531</v>
      </c>
      <c r="D18" s="98">
        <v>89205895091.559998</v>
      </c>
      <c r="E18" s="110">
        <v>37298801112.009995</v>
      </c>
      <c r="F18" s="110">
        <v>7833303573.1899996</v>
      </c>
      <c r="G18" s="110">
        <v>11717697742.370003</v>
      </c>
      <c r="H18" s="110">
        <v>3562227600.54</v>
      </c>
      <c r="I18" s="110">
        <v>5457340928.8499994</v>
      </c>
      <c r="J18" s="98">
        <v>3251404589.5300002</v>
      </c>
      <c r="K18" s="98">
        <v>3608525051.2500005</v>
      </c>
      <c r="L18" s="98">
        <v>2622076611.4500008</v>
      </c>
      <c r="M18" s="98">
        <v>2775908840.3200006</v>
      </c>
      <c r="N18" s="98">
        <v>3872581185.9299994</v>
      </c>
      <c r="O18" s="98"/>
      <c r="P18" s="98">
        <v>0</v>
      </c>
      <c r="Q18" s="176">
        <f t="shared" si="0"/>
        <v>81999867235.440002</v>
      </c>
      <c r="R18"/>
      <c r="S18"/>
      <c r="T18" s="143"/>
      <c r="U18" s="44"/>
      <c r="V18" s="44"/>
      <c r="W18" s="44"/>
      <c r="AC18" s="44"/>
      <c r="AD18" s="44"/>
      <c r="AE18"/>
      <c r="AF18"/>
      <c r="AG18"/>
      <c r="AH18"/>
      <c r="AI18"/>
    </row>
    <row r="19" spans="2:35" x14ac:dyDescent="0.25">
      <c r="B19" s="10" t="s">
        <v>31</v>
      </c>
      <c r="C19" s="98">
        <v>31316507665</v>
      </c>
      <c r="D19" s="98">
        <v>32357366813.93</v>
      </c>
      <c r="E19" s="110">
        <v>713636479.09000015</v>
      </c>
      <c r="F19" s="110">
        <v>1230572043.71</v>
      </c>
      <c r="G19" s="110">
        <v>1868266661.75</v>
      </c>
      <c r="H19" s="110">
        <v>1640034606.2600007</v>
      </c>
      <c r="I19" s="110">
        <v>1800677832.9200003</v>
      </c>
      <c r="J19" s="98">
        <v>2070953919.9099991</v>
      </c>
      <c r="K19" s="98">
        <v>1919934361.0500004</v>
      </c>
      <c r="L19" s="98">
        <v>1606153220.6200008</v>
      </c>
      <c r="M19" s="98">
        <v>1992859938.1200001</v>
      </c>
      <c r="N19" s="98">
        <v>1957923368.9100001</v>
      </c>
      <c r="O19" s="98"/>
      <c r="P19" s="98">
        <v>0</v>
      </c>
      <c r="Q19" s="176">
        <f t="shared" si="0"/>
        <v>16801012432.340004</v>
      </c>
      <c r="R19"/>
      <c r="S19"/>
      <c r="T19" s="143"/>
      <c r="U19" s="44"/>
      <c r="V19" s="44"/>
      <c r="W19" s="44"/>
      <c r="AC19" s="44"/>
      <c r="AD19" s="44"/>
      <c r="AE19"/>
      <c r="AF19"/>
      <c r="AG19"/>
      <c r="AH19"/>
      <c r="AI19"/>
    </row>
    <row r="20" spans="2:35" x14ac:dyDescent="0.25">
      <c r="B20" s="8" t="s">
        <v>117</v>
      </c>
      <c r="C20" s="131">
        <v>0</v>
      </c>
      <c r="D20" s="131">
        <v>11980525</v>
      </c>
      <c r="E20" s="173"/>
      <c r="F20" s="173">
        <v>0</v>
      </c>
      <c r="G20" s="173"/>
      <c r="H20" s="173">
        <v>0</v>
      </c>
      <c r="I20" s="173">
        <v>147946.79999999999</v>
      </c>
      <c r="J20" s="131">
        <v>300664</v>
      </c>
      <c r="K20" s="131">
        <v>1000848.12</v>
      </c>
      <c r="L20" s="131">
        <v>747910.3</v>
      </c>
      <c r="M20" s="131">
        <v>82157.5</v>
      </c>
      <c r="N20" s="131">
        <v>593155.32000000007</v>
      </c>
      <c r="O20" s="131"/>
      <c r="P20" s="131"/>
      <c r="Q20" s="177">
        <f t="shared" si="0"/>
        <v>2872682.04</v>
      </c>
      <c r="R20"/>
      <c r="S20"/>
      <c r="T20" s="143"/>
      <c r="U20" s="44"/>
      <c r="V20" s="44"/>
      <c r="W20" s="44"/>
      <c r="AC20" s="44"/>
      <c r="AD20" s="44"/>
      <c r="AE20"/>
      <c r="AF20"/>
      <c r="AG20"/>
      <c r="AH20"/>
      <c r="AI20"/>
    </row>
    <row r="21" spans="2:35" x14ac:dyDescent="0.25">
      <c r="B21" s="171" t="s">
        <v>33</v>
      </c>
      <c r="C21" s="131">
        <v>0</v>
      </c>
      <c r="D21" s="131">
        <v>7901773</v>
      </c>
      <c r="E21" s="173"/>
      <c r="F21" s="173"/>
      <c r="G21" s="173"/>
      <c r="H21" s="173"/>
      <c r="I21" s="173">
        <v>0</v>
      </c>
      <c r="J21" s="131">
        <v>5074</v>
      </c>
      <c r="K21" s="131">
        <v>422598.12</v>
      </c>
      <c r="L21" s="131">
        <v>287772.5</v>
      </c>
      <c r="M21" s="131">
        <v>0</v>
      </c>
      <c r="N21" s="131">
        <v>317448.32000000001</v>
      </c>
      <c r="O21" s="131"/>
      <c r="P21" s="131"/>
      <c r="Q21" s="177">
        <f t="shared" si="0"/>
        <v>1032892.94</v>
      </c>
      <c r="R21"/>
      <c r="S21"/>
      <c r="T21" s="143"/>
      <c r="U21" s="44"/>
      <c r="V21" s="44"/>
      <c r="W21" s="44"/>
      <c r="AC21" s="44"/>
      <c r="AD21" s="44"/>
      <c r="AE21"/>
      <c r="AF21"/>
      <c r="AG21"/>
      <c r="AH21"/>
      <c r="AI21"/>
    </row>
    <row r="22" spans="2:35" x14ac:dyDescent="0.25">
      <c r="B22" s="171" t="s">
        <v>164</v>
      </c>
      <c r="C22" s="98">
        <v>0</v>
      </c>
      <c r="D22" s="98">
        <v>2000000</v>
      </c>
      <c r="E22" s="110"/>
      <c r="F22" s="110"/>
      <c r="G22" s="110"/>
      <c r="H22" s="110"/>
      <c r="I22" s="110">
        <v>147946.79999999999</v>
      </c>
      <c r="J22" s="98">
        <v>0</v>
      </c>
      <c r="K22" s="98">
        <v>504500</v>
      </c>
      <c r="L22" s="98">
        <v>147387.79999999999</v>
      </c>
      <c r="M22" s="98">
        <v>0</v>
      </c>
      <c r="N22" s="98">
        <v>149624</v>
      </c>
      <c r="O22" s="98"/>
      <c r="P22" s="98"/>
      <c r="Q22" s="176">
        <f t="shared" si="0"/>
        <v>949458.60000000009</v>
      </c>
      <c r="R22"/>
      <c r="S22"/>
      <c r="T22" s="143"/>
      <c r="U22" s="44"/>
      <c r="V22" s="44"/>
      <c r="W22" s="44"/>
      <c r="AC22" s="44"/>
      <c r="AD22" s="44"/>
      <c r="AE22"/>
      <c r="AF22"/>
      <c r="AG22"/>
      <c r="AH22"/>
      <c r="AI22"/>
    </row>
    <row r="23" spans="2:35" x14ac:dyDescent="0.25">
      <c r="B23" s="171" t="s">
        <v>173</v>
      </c>
      <c r="C23" s="98">
        <v>0</v>
      </c>
      <c r="D23" s="98">
        <v>2078752</v>
      </c>
      <c r="E23" s="110"/>
      <c r="F23" s="110">
        <v>0</v>
      </c>
      <c r="G23" s="110"/>
      <c r="H23" s="110">
        <v>0</v>
      </c>
      <c r="I23" s="110">
        <v>0</v>
      </c>
      <c r="J23" s="98">
        <v>295590</v>
      </c>
      <c r="K23" s="98">
        <v>73750</v>
      </c>
      <c r="L23" s="98">
        <v>312750</v>
      </c>
      <c r="M23" s="98">
        <v>82157.5</v>
      </c>
      <c r="N23" s="98">
        <v>126083</v>
      </c>
      <c r="O23" s="98"/>
      <c r="P23" s="98"/>
      <c r="Q23" s="176">
        <f t="shared" si="0"/>
        <v>890330.5</v>
      </c>
      <c r="R23"/>
      <c r="S23"/>
      <c r="T23" s="143"/>
      <c r="U23" s="44"/>
      <c r="V23" s="44"/>
      <c r="W23" s="44"/>
      <c r="AC23" s="44"/>
      <c r="AD23" s="44"/>
      <c r="AE23"/>
      <c r="AF23"/>
      <c r="AG23"/>
      <c r="AH23"/>
      <c r="AI23"/>
    </row>
    <row r="24" spans="2:35" x14ac:dyDescent="0.25">
      <c r="B24" s="8" t="s">
        <v>32</v>
      </c>
      <c r="C24" s="90">
        <v>118556260000</v>
      </c>
      <c r="D24" s="90">
        <v>118556260000</v>
      </c>
      <c r="E24" s="90">
        <v>351502278.15000004</v>
      </c>
      <c r="F24" s="90">
        <v>830111857.14999998</v>
      </c>
      <c r="G24" s="90">
        <v>2911417264.5900002</v>
      </c>
      <c r="H24" s="90">
        <v>390105661.68000001</v>
      </c>
      <c r="I24" s="90">
        <v>473041877.88</v>
      </c>
      <c r="J24" s="90">
        <v>22088337691.929996</v>
      </c>
      <c r="K24" s="90">
        <v>33588284694.760002</v>
      </c>
      <c r="L24" s="90">
        <v>5545235715.3900003</v>
      </c>
      <c r="M24" s="90">
        <v>8398786162.2300005</v>
      </c>
      <c r="N24" s="90">
        <v>7459334843.2900009</v>
      </c>
      <c r="O24" s="90"/>
      <c r="P24" s="90">
        <v>0</v>
      </c>
      <c r="Q24" s="177">
        <f t="shared" si="0"/>
        <v>82036158047.049988</v>
      </c>
      <c r="R24"/>
      <c r="S24"/>
      <c r="T24" s="143"/>
      <c r="U24" s="44"/>
      <c r="V24" s="44"/>
      <c r="W24" s="44"/>
      <c r="AC24" s="44"/>
      <c r="AD24" s="44"/>
      <c r="AE24"/>
      <c r="AF24"/>
      <c r="AG24"/>
      <c r="AH24"/>
      <c r="AI24"/>
    </row>
    <row r="25" spans="2:35" x14ac:dyDescent="0.25">
      <c r="B25" s="10" t="s">
        <v>34</v>
      </c>
      <c r="C25" s="98">
        <v>118556260000</v>
      </c>
      <c r="D25" s="98">
        <v>118556260000</v>
      </c>
      <c r="E25" s="98">
        <v>351502278.15000004</v>
      </c>
      <c r="F25" s="98">
        <v>830111857.14999998</v>
      </c>
      <c r="G25" s="98">
        <v>2911417264.5900002</v>
      </c>
      <c r="H25" s="98">
        <v>390105661.68000001</v>
      </c>
      <c r="I25" s="98">
        <v>473041877.88</v>
      </c>
      <c r="J25" s="98">
        <v>22088337691.929996</v>
      </c>
      <c r="K25" s="98">
        <v>33588284694.760002</v>
      </c>
      <c r="L25" s="98">
        <v>5545235715.3900003</v>
      </c>
      <c r="M25" s="98">
        <v>8398786162.2300005</v>
      </c>
      <c r="N25" s="98">
        <v>7459334843.2900009</v>
      </c>
      <c r="O25" s="98"/>
      <c r="P25" s="98">
        <v>0</v>
      </c>
      <c r="Q25" s="176">
        <f t="shared" si="0"/>
        <v>82036158047.049988</v>
      </c>
      <c r="R25"/>
      <c r="S25"/>
      <c r="T25" s="143"/>
      <c r="U25" s="44"/>
      <c r="V25" s="44"/>
      <c r="W25" s="44"/>
      <c r="AC25" s="44"/>
      <c r="AD25" s="44"/>
      <c r="AE25"/>
      <c r="AF25"/>
      <c r="AG25"/>
      <c r="AH25"/>
      <c r="AI25"/>
    </row>
    <row r="26" spans="2:35" x14ac:dyDescent="0.25">
      <c r="B26" s="10" t="s">
        <v>165</v>
      </c>
      <c r="C26" s="98">
        <v>0</v>
      </c>
      <c r="D26" s="98">
        <v>0</v>
      </c>
      <c r="E26" s="98">
        <v>0</v>
      </c>
      <c r="F26" s="98">
        <v>0</v>
      </c>
      <c r="G26" s="98">
        <v>0</v>
      </c>
      <c r="H26" s="98">
        <v>0</v>
      </c>
      <c r="I26" s="98">
        <v>0</v>
      </c>
      <c r="J26" s="98"/>
      <c r="K26" s="98"/>
      <c r="L26" s="98"/>
      <c r="M26" s="98"/>
      <c r="N26" s="98"/>
      <c r="O26" s="98"/>
      <c r="P26" s="98"/>
      <c r="Q26" s="176">
        <f t="shared" si="0"/>
        <v>0</v>
      </c>
      <c r="R26"/>
      <c r="S26"/>
      <c r="T26" s="143"/>
      <c r="U26" s="44"/>
      <c r="V26" s="44"/>
      <c r="W26" s="44"/>
      <c r="AC26" s="44"/>
      <c r="AD26" s="44"/>
      <c r="AE26"/>
      <c r="AF26"/>
      <c r="AG26"/>
      <c r="AH26"/>
      <c r="AI26"/>
    </row>
    <row r="27" spans="2:35" x14ac:dyDescent="0.25">
      <c r="B27" s="10" t="s">
        <v>150</v>
      </c>
      <c r="C27" s="98">
        <v>0</v>
      </c>
      <c r="D27" s="98">
        <v>0</v>
      </c>
      <c r="E27" s="98">
        <v>0</v>
      </c>
      <c r="F27" s="98">
        <v>0</v>
      </c>
      <c r="G27" s="98">
        <v>0</v>
      </c>
      <c r="H27" s="98">
        <v>0</v>
      </c>
      <c r="I27" s="98">
        <v>0</v>
      </c>
      <c r="J27" s="98"/>
      <c r="K27" s="98"/>
      <c r="L27" s="98"/>
      <c r="M27" s="98"/>
      <c r="N27" s="98"/>
      <c r="O27" s="98"/>
      <c r="P27" s="98"/>
      <c r="Q27" s="174">
        <f t="shared" si="0"/>
        <v>0</v>
      </c>
      <c r="R27"/>
      <c r="S27"/>
      <c r="T27" s="44"/>
      <c r="U27" s="44"/>
      <c r="V27" s="44"/>
      <c r="W27" s="44"/>
      <c r="AC27" s="44"/>
      <c r="AD27" s="44"/>
      <c r="AE27"/>
      <c r="AF27"/>
      <c r="AG27"/>
      <c r="AH27"/>
      <c r="AI27"/>
    </row>
    <row r="28" spans="2:35" x14ac:dyDescent="0.25">
      <c r="B28" s="8" t="s">
        <v>35</v>
      </c>
      <c r="C28" s="90">
        <v>146965207255</v>
      </c>
      <c r="D28" s="90">
        <v>146634150852</v>
      </c>
      <c r="E28" s="90">
        <v>4065575404.6099997</v>
      </c>
      <c r="F28" s="90">
        <v>4031719206.4499998</v>
      </c>
      <c r="G28" s="90">
        <v>14550589635.460001</v>
      </c>
      <c r="H28" s="90">
        <v>10950406089.639999</v>
      </c>
      <c r="I28" s="90">
        <v>3927612421.54</v>
      </c>
      <c r="J28" s="90">
        <v>6264114355.5299997</v>
      </c>
      <c r="K28" s="90">
        <v>6350200325.8200006</v>
      </c>
      <c r="L28" s="90">
        <v>20961067684.549999</v>
      </c>
      <c r="M28" s="90">
        <v>7752887524.3700008</v>
      </c>
      <c r="N28" s="90">
        <v>9735812751.4300003</v>
      </c>
      <c r="O28" s="90"/>
      <c r="P28" s="90">
        <f>SUM(P29:P41)</f>
        <v>0</v>
      </c>
      <c r="Q28" s="90">
        <f t="shared" si="0"/>
        <v>88589985399.399994</v>
      </c>
      <c r="R28"/>
      <c r="S28"/>
      <c r="T28" s="44"/>
      <c r="U28" s="44"/>
      <c r="V28" s="44"/>
      <c r="W28" s="44"/>
      <c r="AC28" s="44"/>
      <c r="AD28" s="44"/>
      <c r="AE28"/>
      <c r="AF28"/>
      <c r="AG28"/>
      <c r="AH28"/>
      <c r="AI28"/>
    </row>
    <row r="29" spans="2:35" x14ac:dyDescent="0.25">
      <c r="B29" s="10" t="s">
        <v>36</v>
      </c>
      <c r="C29" s="119">
        <v>2547456404</v>
      </c>
      <c r="D29" s="119">
        <v>2547456404</v>
      </c>
      <c r="E29" s="110">
        <v>0</v>
      </c>
      <c r="F29" s="110">
        <v>108432420.56</v>
      </c>
      <c r="G29" s="110"/>
      <c r="H29" s="110">
        <v>84849864.169999987</v>
      </c>
      <c r="I29" s="110">
        <v>19634708.710000001</v>
      </c>
      <c r="J29" s="98">
        <v>0</v>
      </c>
      <c r="K29" s="98">
        <v>118735255.96000001</v>
      </c>
      <c r="L29" s="98">
        <v>382985342.15999997</v>
      </c>
      <c r="M29" s="98">
        <v>363764863.74000001</v>
      </c>
      <c r="N29" s="98">
        <v>137402873.83000001</v>
      </c>
      <c r="O29" s="98"/>
      <c r="P29" s="98">
        <v>0</v>
      </c>
      <c r="Q29" s="174">
        <f t="shared" si="0"/>
        <v>1215805329.1299999</v>
      </c>
      <c r="R29"/>
      <c r="S29"/>
      <c r="T29" s="44"/>
      <c r="U29" s="44"/>
      <c r="V29" s="44"/>
      <c r="W29" s="44"/>
      <c r="AC29" s="44"/>
      <c r="AD29" s="44"/>
      <c r="AE29"/>
      <c r="AF29"/>
      <c r="AG29"/>
      <c r="AH29"/>
      <c r="AI29"/>
    </row>
    <row r="30" spans="2:35" x14ac:dyDescent="0.25">
      <c r="B30" s="10" t="s">
        <v>39</v>
      </c>
      <c r="C30" s="110">
        <v>6116097688</v>
      </c>
      <c r="D30" s="110">
        <v>6013597688</v>
      </c>
      <c r="E30" s="110">
        <v>444151760.81</v>
      </c>
      <c r="F30" s="110">
        <v>0</v>
      </c>
      <c r="G30" s="110">
        <v>812126981.25</v>
      </c>
      <c r="H30" s="110">
        <v>3000000000</v>
      </c>
      <c r="I30" s="110"/>
      <c r="J30" s="110">
        <v>0</v>
      </c>
      <c r="K30" s="110">
        <v>0</v>
      </c>
      <c r="L30" s="110">
        <v>0</v>
      </c>
      <c r="M30" s="110">
        <v>0</v>
      </c>
      <c r="N30" s="98">
        <v>37059902.969999999</v>
      </c>
      <c r="O30" s="98"/>
      <c r="P30" s="98">
        <v>0</v>
      </c>
      <c r="Q30" s="174">
        <f t="shared" si="0"/>
        <v>4293338645.0299997</v>
      </c>
      <c r="R30"/>
      <c r="S30"/>
      <c r="T30" s="44"/>
      <c r="U30" s="44"/>
      <c r="V30" s="44"/>
      <c r="W30" s="44"/>
      <c r="AC30" s="44"/>
      <c r="AD30" s="44"/>
      <c r="AE30" s="44"/>
      <c r="AF30"/>
      <c r="AG30"/>
      <c r="AH30"/>
      <c r="AI30"/>
    </row>
    <row r="31" spans="2:35" x14ac:dyDescent="0.25">
      <c r="B31" s="10" t="s">
        <v>40</v>
      </c>
      <c r="C31" s="98">
        <v>16441831815</v>
      </c>
      <c r="D31" s="98">
        <v>16441831815</v>
      </c>
      <c r="E31" s="110">
        <v>129415829.48</v>
      </c>
      <c r="F31" s="110">
        <v>198662364.82999998</v>
      </c>
      <c r="G31" s="110">
        <v>187803689.31999996</v>
      </c>
      <c r="H31" s="110">
        <v>396830032.75</v>
      </c>
      <c r="I31" s="110">
        <v>190949396.63000003</v>
      </c>
      <c r="J31" s="98">
        <v>450795584.41999996</v>
      </c>
      <c r="K31" s="98">
        <v>1275770432.45</v>
      </c>
      <c r="L31" s="98">
        <v>717247054.14999998</v>
      </c>
      <c r="M31" s="98">
        <v>797186468.59000003</v>
      </c>
      <c r="N31" s="98">
        <v>148864300.85000002</v>
      </c>
      <c r="O31" s="98"/>
      <c r="P31" s="98">
        <v>0</v>
      </c>
      <c r="Q31" s="174">
        <f t="shared" si="0"/>
        <v>4493525153.4700003</v>
      </c>
      <c r="R31"/>
      <c r="S31"/>
      <c r="T31" s="44"/>
      <c r="U31" s="44"/>
      <c r="V31" s="44"/>
      <c r="W31" s="44"/>
      <c r="AC31" s="44"/>
      <c r="AD31" s="44"/>
      <c r="AE31"/>
      <c r="AF31"/>
      <c r="AG31"/>
      <c r="AH31"/>
      <c r="AI31"/>
    </row>
    <row r="32" spans="2:35" x14ac:dyDescent="0.25">
      <c r="B32" s="10" t="s">
        <v>41</v>
      </c>
      <c r="C32" s="98">
        <v>1596144514</v>
      </c>
      <c r="D32" s="98">
        <v>1509691954</v>
      </c>
      <c r="E32" s="110">
        <v>16726632.75</v>
      </c>
      <c r="F32" s="110">
        <v>268583433.93000001</v>
      </c>
      <c r="G32" s="110">
        <v>86617866.650000006</v>
      </c>
      <c r="H32" s="110">
        <v>79496166.659999996</v>
      </c>
      <c r="I32" s="110">
        <v>46855000</v>
      </c>
      <c r="J32" s="98">
        <v>46855000</v>
      </c>
      <c r="K32" s="98">
        <v>165179031</v>
      </c>
      <c r="L32" s="98">
        <v>201644302.33999997</v>
      </c>
      <c r="M32" s="98">
        <v>91194166.670000002</v>
      </c>
      <c r="N32" s="98">
        <v>30499310.290000007</v>
      </c>
      <c r="O32" s="98"/>
      <c r="P32" s="98">
        <v>0</v>
      </c>
      <c r="Q32" s="174">
        <f t="shared" si="0"/>
        <v>1033650910.2899998</v>
      </c>
      <c r="R32"/>
      <c r="S32"/>
      <c r="T32" s="44"/>
      <c r="U32" s="44"/>
      <c r="V32" s="44"/>
      <c r="W32" s="44"/>
      <c r="AC32" s="44"/>
      <c r="AD32" s="44"/>
      <c r="AE32"/>
      <c r="AF32"/>
      <c r="AG32"/>
      <c r="AH32"/>
      <c r="AI32"/>
    </row>
    <row r="33" spans="2:35" x14ac:dyDescent="0.25">
      <c r="B33" s="10" t="s">
        <v>42</v>
      </c>
      <c r="C33" s="98">
        <v>254585315</v>
      </c>
      <c r="D33" s="98">
        <v>254585315</v>
      </c>
      <c r="E33" s="110">
        <v>0</v>
      </c>
      <c r="F33" s="110"/>
      <c r="G33" s="110"/>
      <c r="H33" s="110"/>
      <c r="I33" s="110"/>
      <c r="J33" s="98">
        <v>61702734.170000002</v>
      </c>
      <c r="K33" s="98">
        <v>0</v>
      </c>
      <c r="L33" s="98">
        <v>0</v>
      </c>
      <c r="M33" s="98">
        <v>0</v>
      </c>
      <c r="N33" s="98">
        <v>4059438.4800000004</v>
      </c>
      <c r="O33" s="98"/>
      <c r="P33" s="98">
        <v>0</v>
      </c>
      <c r="Q33" s="174">
        <f t="shared" si="0"/>
        <v>65762172.650000006</v>
      </c>
      <c r="R33"/>
      <c r="S33"/>
      <c r="T33" s="44"/>
      <c r="U33" s="44"/>
      <c r="V33" s="44"/>
      <c r="W33" s="44"/>
      <c r="AC33" s="44"/>
      <c r="AD33" s="44"/>
      <c r="AE33"/>
      <c r="AF33"/>
      <c r="AG33"/>
      <c r="AH33"/>
      <c r="AI33"/>
    </row>
    <row r="34" spans="2:35" x14ac:dyDescent="0.25">
      <c r="B34" s="10" t="s">
        <v>120</v>
      </c>
      <c r="C34" s="98">
        <v>9164631890</v>
      </c>
      <c r="D34" s="98">
        <v>9164631890</v>
      </c>
      <c r="E34" s="110">
        <v>0</v>
      </c>
      <c r="F34" s="110">
        <v>17122309.77</v>
      </c>
      <c r="G34" s="110">
        <v>0</v>
      </c>
      <c r="H34" s="110">
        <v>1748958130.1499999</v>
      </c>
      <c r="I34" s="110">
        <v>232083211.21000001</v>
      </c>
      <c r="J34" s="98">
        <v>18204169.23</v>
      </c>
      <c r="K34" s="98">
        <v>169460089.28999999</v>
      </c>
      <c r="L34" s="98">
        <v>1686155963.3699999</v>
      </c>
      <c r="M34" s="98">
        <v>264193784.93000001</v>
      </c>
      <c r="N34" s="98">
        <v>288786972.5</v>
      </c>
      <c r="O34" s="98"/>
      <c r="P34" s="98">
        <v>0</v>
      </c>
      <c r="Q34" s="174">
        <f t="shared" si="0"/>
        <v>4424964630.4499998</v>
      </c>
      <c r="R34"/>
      <c r="S34"/>
      <c r="T34" s="44"/>
      <c r="U34" s="44"/>
      <c r="V34" s="44"/>
      <c r="W34" s="44"/>
      <c r="AC34" s="44"/>
      <c r="AD34" s="44"/>
      <c r="AE34"/>
      <c r="AF34"/>
      <c r="AG34"/>
      <c r="AH34"/>
      <c r="AI34"/>
    </row>
    <row r="35" spans="2:35" x14ac:dyDescent="0.25">
      <c r="B35" s="10" t="s">
        <v>43</v>
      </c>
      <c r="C35" s="98">
        <v>782564000</v>
      </c>
      <c r="D35" s="98">
        <v>782564000</v>
      </c>
      <c r="E35" s="110">
        <v>0</v>
      </c>
      <c r="F35" s="110"/>
      <c r="G35" s="110"/>
      <c r="H35" s="110"/>
      <c r="I35" s="110"/>
      <c r="J35" s="98"/>
      <c r="K35" s="98"/>
      <c r="L35" s="98"/>
      <c r="M35" s="98">
        <v>395672901.02999997</v>
      </c>
      <c r="N35" s="98"/>
      <c r="O35" s="98"/>
      <c r="P35" s="98">
        <v>0</v>
      </c>
      <c r="Q35" s="174">
        <f t="shared" si="0"/>
        <v>395672901.02999997</v>
      </c>
      <c r="R35"/>
      <c r="S35"/>
      <c r="T35" s="44"/>
      <c r="U35" s="44"/>
      <c r="V35" s="44"/>
      <c r="W35" s="44"/>
      <c r="AC35" s="44"/>
      <c r="AD35" s="44"/>
      <c r="AE35"/>
      <c r="AF35"/>
      <c r="AG35"/>
      <c r="AH35"/>
      <c r="AI35"/>
    </row>
    <row r="36" spans="2:35" x14ac:dyDescent="0.25">
      <c r="B36" s="10" t="s">
        <v>44</v>
      </c>
      <c r="C36" s="98">
        <v>360667655</v>
      </c>
      <c r="D36" s="98">
        <v>360667655</v>
      </c>
      <c r="E36" s="110">
        <v>0</v>
      </c>
      <c r="F36" s="110"/>
      <c r="G36" s="110"/>
      <c r="H36" s="110">
        <v>0</v>
      </c>
      <c r="I36" s="110"/>
      <c r="J36" s="98"/>
      <c r="K36" s="98"/>
      <c r="L36" s="98">
        <v>0</v>
      </c>
      <c r="M36" s="98"/>
      <c r="N36" s="98"/>
      <c r="O36" s="98"/>
      <c r="P36" s="98">
        <v>0</v>
      </c>
      <c r="Q36" s="174">
        <f t="shared" si="0"/>
        <v>0</v>
      </c>
      <c r="R36"/>
      <c r="S36"/>
      <c r="T36" s="44"/>
      <c r="U36" s="44"/>
      <c r="V36" s="44"/>
      <c r="W36" s="44"/>
      <c r="AC36" s="44"/>
      <c r="AD36" s="44"/>
      <c r="AE36"/>
      <c r="AF36"/>
      <c r="AG36"/>
      <c r="AH36"/>
      <c r="AI36"/>
    </row>
    <row r="37" spans="2:35" x14ac:dyDescent="0.25">
      <c r="B37" s="10" t="s">
        <v>45</v>
      </c>
      <c r="C37" s="98">
        <v>2163166754</v>
      </c>
      <c r="D37" s="98">
        <v>2352119314</v>
      </c>
      <c r="E37" s="110">
        <v>8352249.9000000004</v>
      </c>
      <c r="F37" s="110">
        <v>10052364.029999999</v>
      </c>
      <c r="G37" s="110">
        <v>25021191.419999998</v>
      </c>
      <c r="H37" s="110">
        <v>100506637.05000001</v>
      </c>
      <c r="I37" s="110">
        <v>61380306.75</v>
      </c>
      <c r="J37" s="98">
        <v>17069842.170000002</v>
      </c>
      <c r="K37" s="98">
        <v>31171385.100000001</v>
      </c>
      <c r="L37" s="98">
        <v>40901924.510000005</v>
      </c>
      <c r="M37" s="98">
        <v>221312491.67000002</v>
      </c>
      <c r="N37" s="98">
        <v>18097130.48</v>
      </c>
      <c r="O37" s="98"/>
      <c r="P37" s="98">
        <v>0</v>
      </c>
      <c r="Q37" s="174">
        <f t="shared" si="0"/>
        <v>533865523.08000004</v>
      </c>
      <c r="R37"/>
      <c r="S37"/>
      <c r="T37" s="44"/>
      <c r="U37" s="44"/>
      <c r="V37" s="44"/>
      <c r="W37" s="44"/>
      <c r="AC37" s="44"/>
      <c r="AD37" s="44"/>
      <c r="AE37"/>
      <c r="AF37"/>
      <c r="AG37"/>
      <c r="AH37"/>
      <c r="AI37"/>
    </row>
    <row r="38" spans="2:35" x14ac:dyDescent="0.25">
      <c r="B38" s="10" t="s">
        <v>71</v>
      </c>
      <c r="C38" s="98">
        <v>20445546587</v>
      </c>
      <c r="D38" s="98">
        <v>10445546587</v>
      </c>
      <c r="E38" s="110">
        <v>833333333.33000004</v>
      </c>
      <c r="F38" s="110">
        <v>833333333.33000004</v>
      </c>
      <c r="G38" s="110">
        <v>833333333.33000004</v>
      </c>
      <c r="H38" s="110">
        <v>833333333.33000004</v>
      </c>
      <c r="I38" s="110">
        <v>833333333.33000004</v>
      </c>
      <c r="J38" s="110">
        <v>833333333.33000004</v>
      </c>
      <c r="K38" s="110">
        <v>833333333.33000004</v>
      </c>
      <c r="L38" s="110">
        <v>833333333.33000004</v>
      </c>
      <c r="M38" s="98">
        <v>1939848477.6300001</v>
      </c>
      <c r="N38" s="98">
        <v>833333333.33000004</v>
      </c>
      <c r="O38" s="98"/>
      <c r="P38" s="98">
        <v>0</v>
      </c>
      <c r="Q38" s="174">
        <f t="shared" si="0"/>
        <v>9439848477.6000004</v>
      </c>
      <c r="R38"/>
      <c r="S38"/>
      <c r="T38" s="44"/>
      <c r="U38" s="44"/>
      <c r="V38" s="44"/>
      <c r="W38" s="44"/>
      <c r="AC38" s="44"/>
      <c r="AD38" s="44"/>
      <c r="AE38"/>
      <c r="AF38"/>
      <c r="AG38"/>
      <c r="AH38"/>
      <c r="AI38"/>
    </row>
    <row r="39" spans="2:35" x14ac:dyDescent="0.25">
      <c r="B39" s="10" t="s">
        <v>48</v>
      </c>
      <c r="C39" s="98">
        <v>647535066</v>
      </c>
      <c r="D39" s="98">
        <v>647535066</v>
      </c>
      <c r="E39" s="110">
        <v>0</v>
      </c>
      <c r="F39" s="110"/>
      <c r="G39" s="110"/>
      <c r="H39" s="110"/>
      <c r="I39" s="110"/>
      <c r="J39" s="98">
        <v>657825.21</v>
      </c>
      <c r="K39" s="98">
        <v>0</v>
      </c>
      <c r="L39" s="98">
        <v>89309435.159999996</v>
      </c>
      <c r="M39" s="98"/>
      <c r="N39" s="98">
        <v>46448080.280000001</v>
      </c>
      <c r="O39" s="98"/>
      <c r="P39" s="98">
        <v>0</v>
      </c>
      <c r="Q39" s="174">
        <f t="shared" si="0"/>
        <v>136415340.64999998</v>
      </c>
      <c r="R39"/>
      <c r="S39"/>
      <c r="T39" s="44"/>
      <c r="U39" s="44"/>
      <c r="V39" s="44"/>
      <c r="W39" s="44"/>
      <c r="AC39" s="44"/>
      <c r="AD39" s="44"/>
      <c r="AE39"/>
      <c r="AF39"/>
      <c r="AG39"/>
      <c r="AH39"/>
      <c r="AI39"/>
    </row>
    <row r="40" spans="2:35" x14ac:dyDescent="0.25">
      <c r="B40" s="10" t="s">
        <v>176</v>
      </c>
      <c r="C40" s="98">
        <v>0</v>
      </c>
      <c r="D40" s="98">
        <v>10000000000</v>
      </c>
      <c r="E40" s="110"/>
      <c r="F40" s="110"/>
      <c r="G40" s="110">
        <v>7183520723.4099998</v>
      </c>
      <c r="H40" s="110"/>
      <c r="I40" s="110"/>
      <c r="J40" s="98"/>
      <c r="K40" s="98">
        <v>2816479210.0599999</v>
      </c>
      <c r="L40" s="98"/>
      <c r="M40" s="98">
        <v>0</v>
      </c>
      <c r="N40" s="98">
        <v>0</v>
      </c>
      <c r="O40" s="98"/>
      <c r="P40" s="98"/>
      <c r="Q40" s="174">
        <f t="shared" si="0"/>
        <v>9999999933.4699993</v>
      </c>
      <c r="R40"/>
      <c r="S40"/>
      <c r="T40" s="44"/>
      <c r="U40" s="44"/>
      <c r="V40" s="44"/>
      <c r="W40" s="44"/>
      <c r="AC40" s="44"/>
      <c r="AD40" s="44"/>
      <c r="AE40"/>
      <c r="AF40"/>
      <c r="AG40"/>
      <c r="AH40"/>
      <c r="AI40"/>
    </row>
    <row r="41" spans="2:35" x14ac:dyDescent="0.25">
      <c r="B41" s="10" t="s">
        <v>52</v>
      </c>
      <c r="C41" s="98">
        <v>86444979567</v>
      </c>
      <c r="D41" s="98">
        <v>86113923164</v>
      </c>
      <c r="E41" s="110">
        <v>2633595598.3399997</v>
      </c>
      <c r="F41" s="110">
        <v>2595532980</v>
      </c>
      <c r="G41" s="110">
        <v>5422165850.0799999</v>
      </c>
      <c r="H41" s="110">
        <v>4706431925.5299997</v>
      </c>
      <c r="I41" s="110">
        <v>2543376464.9099998</v>
      </c>
      <c r="J41" s="98">
        <v>4835495867</v>
      </c>
      <c r="K41" s="98">
        <v>940071588.63000011</v>
      </c>
      <c r="L41" s="98">
        <v>17009490329.530001</v>
      </c>
      <c r="M41" s="98">
        <v>3679714370.1100001</v>
      </c>
      <c r="N41" s="98">
        <v>8191261408.4200001</v>
      </c>
      <c r="O41" s="98"/>
      <c r="P41" s="98">
        <v>0</v>
      </c>
      <c r="Q41" s="174">
        <f t="shared" si="0"/>
        <v>52557136382.550003</v>
      </c>
      <c r="R41"/>
      <c r="S41"/>
      <c r="T41" s="44"/>
      <c r="U41" s="44"/>
      <c r="V41" s="44"/>
      <c r="W41" s="44"/>
      <c r="AC41" s="44"/>
      <c r="AD41" s="44"/>
      <c r="AE41"/>
      <c r="AF41"/>
      <c r="AG41"/>
      <c r="AH41"/>
      <c r="AI41"/>
    </row>
    <row r="42" spans="2:35" x14ac:dyDescent="0.25">
      <c r="B42" s="8" t="s">
        <v>57</v>
      </c>
      <c r="C42" s="90">
        <v>1471517547</v>
      </c>
      <c r="D42" s="90">
        <v>2195913607.7600002</v>
      </c>
      <c r="E42" s="90">
        <v>1718831.7</v>
      </c>
      <c r="F42" s="90">
        <v>50914134.329999998</v>
      </c>
      <c r="G42" s="90">
        <v>118796630.26000001</v>
      </c>
      <c r="H42" s="90">
        <v>5679136.9199999999</v>
      </c>
      <c r="I42" s="90">
        <v>9434060.4399999995</v>
      </c>
      <c r="J42" s="90">
        <v>42202534.019999996</v>
      </c>
      <c r="K42" s="90">
        <v>17276586.790000003</v>
      </c>
      <c r="L42" s="90">
        <v>51432068.600000009</v>
      </c>
      <c r="M42" s="90">
        <v>9194357.620000001</v>
      </c>
      <c r="N42" s="90">
        <v>44830050.480000004</v>
      </c>
      <c r="O42" s="90"/>
      <c r="P42" s="90">
        <f>SUM(P43:P58)</f>
        <v>0</v>
      </c>
      <c r="Q42" s="90">
        <f t="shared" si="0"/>
        <v>351478391.16000003</v>
      </c>
      <c r="R42"/>
      <c r="S42"/>
      <c r="T42" s="44"/>
      <c r="U42" s="44"/>
      <c r="V42" s="44"/>
      <c r="W42" s="44"/>
      <c r="AC42" s="44"/>
      <c r="AD42" s="44"/>
      <c r="AE42"/>
      <c r="AF42"/>
      <c r="AG42"/>
      <c r="AH42"/>
      <c r="AI42"/>
    </row>
    <row r="43" spans="2:35" x14ac:dyDescent="0.25">
      <c r="B43" s="10" t="s">
        <v>58</v>
      </c>
      <c r="C43" s="110">
        <v>80060865</v>
      </c>
      <c r="D43" s="110">
        <v>172782660.84999999</v>
      </c>
      <c r="E43" s="110">
        <v>0</v>
      </c>
      <c r="F43" s="110">
        <v>0</v>
      </c>
      <c r="G43" s="110">
        <v>353178.66000000003</v>
      </c>
      <c r="H43" s="110">
        <v>0</v>
      </c>
      <c r="I43" s="110">
        <v>188800</v>
      </c>
      <c r="J43" s="98">
        <v>0</v>
      </c>
      <c r="K43" s="98">
        <v>913955</v>
      </c>
      <c r="L43" s="98">
        <v>547568.18999999994</v>
      </c>
      <c r="M43" s="98">
        <v>2600122.66</v>
      </c>
      <c r="N43" s="98">
        <v>5297597.68</v>
      </c>
      <c r="O43" s="98"/>
      <c r="P43" s="98">
        <v>0</v>
      </c>
      <c r="Q43" s="176">
        <f t="shared" si="0"/>
        <v>9901222.1899999995</v>
      </c>
      <c r="R43"/>
      <c r="S43"/>
      <c r="T43" s="143"/>
      <c r="U43" s="44"/>
      <c r="V43" s="44"/>
      <c r="W43" s="44"/>
      <c r="AC43" s="44"/>
      <c r="AD43" s="44"/>
      <c r="AE43"/>
      <c r="AF43"/>
      <c r="AG43"/>
      <c r="AH43"/>
      <c r="AI43"/>
    </row>
    <row r="44" spans="2:35" x14ac:dyDescent="0.25">
      <c r="B44" s="10" t="s">
        <v>36</v>
      </c>
      <c r="C44" s="110">
        <v>131982000</v>
      </c>
      <c r="D44" s="110">
        <v>131982000</v>
      </c>
      <c r="E44" s="110">
        <v>0</v>
      </c>
      <c r="F44" s="110"/>
      <c r="G44" s="110"/>
      <c r="H44" s="110"/>
      <c r="I44" s="110"/>
      <c r="J44" s="98"/>
      <c r="K44" s="98"/>
      <c r="L44" s="98">
        <v>0</v>
      </c>
      <c r="M44" s="98"/>
      <c r="N44" s="98"/>
      <c r="O44" s="98"/>
      <c r="P44" s="98">
        <v>0</v>
      </c>
      <c r="Q44" s="176">
        <f t="shared" si="0"/>
        <v>0</v>
      </c>
      <c r="R44"/>
      <c r="S44"/>
      <c r="T44" s="143"/>
      <c r="U44" s="44"/>
      <c r="V44" s="44"/>
      <c r="W44" s="44"/>
      <c r="AC44" s="44"/>
      <c r="AD44" s="44"/>
      <c r="AE44"/>
      <c r="AF44"/>
      <c r="AG44"/>
      <c r="AH44"/>
      <c r="AI44"/>
    </row>
    <row r="45" spans="2:35" x14ac:dyDescent="0.25">
      <c r="B45" s="10" t="s">
        <v>121</v>
      </c>
      <c r="C45" s="120">
        <v>53274496</v>
      </c>
      <c r="D45" s="120">
        <v>37987012</v>
      </c>
      <c r="E45" s="110">
        <v>0</v>
      </c>
      <c r="F45" s="110"/>
      <c r="G45" s="110">
        <v>813576.63</v>
      </c>
      <c r="H45" s="110">
        <v>0</v>
      </c>
      <c r="I45" s="110">
        <v>0</v>
      </c>
      <c r="J45" s="98">
        <v>0</v>
      </c>
      <c r="K45" s="98">
        <v>1921820.96</v>
      </c>
      <c r="L45" s="98">
        <v>221500</v>
      </c>
      <c r="M45" s="98">
        <v>0</v>
      </c>
      <c r="N45" s="98">
        <v>0</v>
      </c>
      <c r="O45" s="98"/>
      <c r="P45" s="98">
        <v>0</v>
      </c>
      <c r="Q45" s="176">
        <f t="shared" si="0"/>
        <v>2956897.59</v>
      </c>
      <c r="R45"/>
      <c r="S45"/>
      <c r="T45" s="143"/>
      <c r="U45" s="44"/>
      <c r="V45" s="44"/>
      <c r="W45" s="44"/>
      <c r="AC45" s="44"/>
      <c r="AD45" s="44"/>
      <c r="AE45"/>
      <c r="AF45"/>
      <c r="AG45"/>
      <c r="AH45"/>
      <c r="AI45"/>
    </row>
    <row r="46" spans="2:35" x14ac:dyDescent="0.25">
      <c r="B46" s="10" t="s">
        <v>39</v>
      </c>
      <c r="C46" s="120">
        <v>257663413</v>
      </c>
      <c r="D46" s="120">
        <v>257662997.69999999</v>
      </c>
      <c r="E46" s="110">
        <v>0</v>
      </c>
      <c r="F46" s="110"/>
      <c r="G46" s="110"/>
      <c r="H46" s="110"/>
      <c r="I46" s="110"/>
      <c r="J46" s="98"/>
      <c r="K46" s="98">
        <v>0</v>
      </c>
      <c r="L46" s="98"/>
      <c r="M46" s="98"/>
      <c r="N46" s="98"/>
      <c r="O46" s="98"/>
      <c r="P46" s="98">
        <v>0</v>
      </c>
      <c r="Q46" s="176">
        <f t="shared" si="0"/>
        <v>0</v>
      </c>
      <c r="R46"/>
      <c r="S46"/>
      <c r="T46" s="143"/>
      <c r="U46" s="44"/>
      <c r="V46" s="44"/>
      <c r="W46" s="44"/>
      <c r="AC46" s="44"/>
      <c r="AD46" s="44"/>
      <c r="AE46"/>
      <c r="AF46"/>
      <c r="AG46"/>
      <c r="AH46"/>
      <c r="AI46"/>
    </row>
    <row r="47" spans="2:35" x14ac:dyDescent="0.25">
      <c r="B47" s="10" t="s">
        <v>40</v>
      </c>
      <c r="C47" s="110">
        <v>316453085</v>
      </c>
      <c r="D47" s="110">
        <v>307196048</v>
      </c>
      <c r="E47" s="110">
        <v>0</v>
      </c>
      <c r="F47" s="110"/>
      <c r="G47" s="110"/>
      <c r="H47" s="110"/>
      <c r="I47" s="110"/>
      <c r="J47" s="98"/>
      <c r="K47" s="98">
        <v>0</v>
      </c>
      <c r="L47" s="98">
        <v>0</v>
      </c>
      <c r="M47" s="98"/>
      <c r="N47" s="98"/>
      <c r="O47" s="98"/>
      <c r="P47" s="98">
        <v>0</v>
      </c>
      <c r="Q47" s="174">
        <f t="shared" si="0"/>
        <v>0</v>
      </c>
      <c r="R47"/>
      <c r="S47"/>
      <c r="T47" s="44"/>
      <c r="U47" s="44"/>
      <c r="V47" s="44"/>
      <c r="W47" s="44"/>
      <c r="AC47" s="44"/>
      <c r="AD47" s="44"/>
      <c r="AE47"/>
      <c r="AF47"/>
      <c r="AG47"/>
      <c r="AH47"/>
      <c r="AI47"/>
    </row>
    <row r="48" spans="2:35" x14ac:dyDescent="0.25">
      <c r="B48" s="10" t="s">
        <v>41</v>
      </c>
      <c r="C48" s="110">
        <v>79372140</v>
      </c>
      <c r="D48" s="110">
        <v>16321563</v>
      </c>
      <c r="E48" s="110">
        <v>0</v>
      </c>
      <c r="F48" s="110"/>
      <c r="G48" s="110">
        <v>0</v>
      </c>
      <c r="H48" s="110"/>
      <c r="I48" s="110"/>
      <c r="J48" s="98"/>
      <c r="K48" s="98"/>
      <c r="L48" s="98"/>
      <c r="M48" s="98"/>
      <c r="N48" s="98"/>
      <c r="O48" s="98"/>
      <c r="P48" s="98">
        <v>0</v>
      </c>
      <c r="Q48" s="174">
        <f t="shared" si="0"/>
        <v>0</v>
      </c>
      <c r="R48"/>
      <c r="S48"/>
      <c r="T48" s="44"/>
      <c r="U48" s="44"/>
      <c r="V48" s="44"/>
      <c r="W48" s="44"/>
      <c r="AC48" s="44"/>
      <c r="AD48" s="44"/>
      <c r="AE48"/>
      <c r="AF48"/>
      <c r="AG48"/>
      <c r="AH48"/>
      <c r="AI48"/>
    </row>
    <row r="49" spans="1:35" x14ac:dyDescent="0.25">
      <c r="B49" s="10" t="s">
        <v>157</v>
      </c>
      <c r="C49" s="110"/>
      <c r="D49" s="110">
        <v>21530399.100000001</v>
      </c>
      <c r="E49" s="110"/>
      <c r="F49" s="110"/>
      <c r="G49" s="110"/>
      <c r="H49" s="110"/>
      <c r="I49" s="110"/>
      <c r="J49" s="98"/>
      <c r="K49" s="98"/>
      <c r="L49" s="98"/>
      <c r="M49" s="98"/>
      <c r="N49" s="98">
        <v>2774747.5</v>
      </c>
      <c r="O49" s="98"/>
      <c r="P49" s="98"/>
      <c r="Q49" s="174">
        <f t="shared" si="0"/>
        <v>2774747.5</v>
      </c>
      <c r="R49"/>
      <c r="S49"/>
      <c r="T49" s="44"/>
      <c r="U49" s="44"/>
      <c r="V49" s="44"/>
      <c r="W49" s="44"/>
      <c r="AC49" s="44"/>
      <c r="AD49" s="44"/>
      <c r="AE49"/>
      <c r="AF49"/>
      <c r="AG49"/>
      <c r="AH49"/>
      <c r="AI49"/>
    </row>
    <row r="50" spans="1:35" x14ac:dyDescent="0.25">
      <c r="B50" s="10" t="s">
        <v>166</v>
      </c>
      <c r="C50" s="110">
        <v>0</v>
      </c>
      <c r="D50" s="110">
        <v>1495037.4</v>
      </c>
      <c r="E50" s="110">
        <v>0</v>
      </c>
      <c r="F50" s="110">
        <v>0</v>
      </c>
      <c r="G50" s="110">
        <v>818644</v>
      </c>
      <c r="H50" s="110">
        <v>86680</v>
      </c>
      <c r="I50" s="110">
        <v>0</v>
      </c>
      <c r="J50" s="98"/>
      <c r="K50" s="98"/>
      <c r="L50" s="98"/>
      <c r="M50" s="98"/>
      <c r="N50" s="98"/>
      <c r="O50" s="98"/>
      <c r="P50" s="98"/>
      <c r="Q50" s="174">
        <f t="shared" si="0"/>
        <v>905324</v>
      </c>
      <c r="R50"/>
      <c r="S50"/>
      <c r="T50" s="44"/>
      <c r="U50" s="44"/>
      <c r="V50" s="44"/>
      <c r="W50" s="44"/>
      <c r="AC50" s="44"/>
      <c r="AD50" s="44"/>
      <c r="AE50"/>
      <c r="AF50"/>
      <c r="AG50"/>
      <c r="AH50"/>
      <c r="AI50"/>
    </row>
    <row r="51" spans="1:35" x14ac:dyDescent="0.25">
      <c r="B51" s="10" t="s">
        <v>42</v>
      </c>
      <c r="C51" s="110">
        <v>5391893</v>
      </c>
      <c r="D51" s="110">
        <v>5391893</v>
      </c>
      <c r="E51" s="110">
        <v>0</v>
      </c>
      <c r="F51" s="110"/>
      <c r="G51" s="110"/>
      <c r="H51" s="110"/>
      <c r="I51" s="110"/>
      <c r="J51" s="98"/>
      <c r="K51" s="98"/>
      <c r="L51" s="98"/>
      <c r="M51" s="98"/>
      <c r="N51" s="98"/>
      <c r="O51" s="98"/>
      <c r="P51" s="98">
        <v>0</v>
      </c>
      <c r="Q51" s="174">
        <f t="shared" si="0"/>
        <v>0</v>
      </c>
      <c r="R51"/>
      <c r="S51"/>
      <c r="T51" s="44"/>
      <c r="U51" s="44"/>
      <c r="V51" s="44"/>
      <c r="W51" s="44"/>
      <c r="AC51" s="44"/>
      <c r="AD51" s="44"/>
      <c r="AE51"/>
      <c r="AF51"/>
      <c r="AG51"/>
      <c r="AH51"/>
      <c r="AI51"/>
    </row>
    <row r="52" spans="1:35" x14ac:dyDescent="0.25">
      <c r="B52" s="10" t="s">
        <v>60</v>
      </c>
      <c r="C52" s="110">
        <v>199597151</v>
      </c>
      <c r="D52" s="110">
        <v>427457738.21000004</v>
      </c>
      <c r="E52" s="110">
        <v>0</v>
      </c>
      <c r="F52" s="110">
        <v>17446870.82</v>
      </c>
      <c r="G52" s="110">
        <v>26629223.609999999</v>
      </c>
      <c r="H52" s="110">
        <v>5592456.9199999999</v>
      </c>
      <c r="I52" s="110">
        <v>9245260.4399999995</v>
      </c>
      <c r="J52" s="98">
        <v>8005013.4900000002</v>
      </c>
      <c r="K52" s="98">
        <v>14235272.600000001</v>
      </c>
      <c r="L52" s="98">
        <v>3842733.29</v>
      </c>
      <c r="M52" s="98">
        <v>4364383.6100000003</v>
      </c>
      <c r="N52" s="98">
        <v>24760289.75</v>
      </c>
      <c r="O52" s="98"/>
      <c r="P52" s="98">
        <v>0</v>
      </c>
      <c r="Q52" s="174">
        <f t="shared" si="0"/>
        <v>114121504.53</v>
      </c>
      <c r="R52"/>
      <c r="S52"/>
      <c r="T52" s="44"/>
      <c r="U52" s="44"/>
      <c r="V52" s="44"/>
      <c r="W52" s="44"/>
      <c r="AC52" s="44"/>
      <c r="AD52" s="44"/>
      <c r="AE52"/>
      <c r="AF52"/>
      <c r="AG52"/>
      <c r="AH52"/>
      <c r="AI52"/>
    </row>
    <row r="53" spans="1:35" x14ac:dyDescent="0.25">
      <c r="A53" s="10"/>
      <c r="B53" s="10" t="s">
        <v>61</v>
      </c>
      <c r="C53" s="110">
        <v>193060318</v>
      </c>
      <c r="D53" s="110">
        <v>197854350.77999997</v>
      </c>
      <c r="E53" s="110">
        <v>0</v>
      </c>
      <c r="F53" s="110">
        <v>33467263.510000002</v>
      </c>
      <c r="G53" s="110">
        <v>14219009.16</v>
      </c>
      <c r="H53" s="110">
        <v>0</v>
      </c>
      <c r="I53" s="110"/>
      <c r="J53" s="98">
        <v>32467351.059999999</v>
      </c>
      <c r="K53" s="98"/>
      <c r="L53" s="98">
        <v>46564297.060000002</v>
      </c>
      <c r="M53" s="98">
        <v>0</v>
      </c>
      <c r="N53" s="98">
        <v>11945495.550000001</v>
      </c>
      <c r="O53" s="98"/>
      <c r="P53" s="98">
        <v>0</v>
      </c>
      <c r="Q53" s="174">
        <f t="shared" si="0"/>
        <v>138663416.34</v>
      </c>
      <c r="R53"/>
      <c r="S53"/>
      <c r="T53" s="44"/>
      <c r="U53" s="44"/>
      <c r="V53" s="44"/>
      <c r="W53" s="44"/>
      <c r="AC53" s="44"/>
      <c r="AD53" s="44"/>
      <c r="AE53"/>
      <c r="AF53"/>
      <c r="AG53"/>
      <c r="AH53"/>
      <c r="AI53"/>
    </row>
    <row r="54" spans="1:35" x14ac:dyDescent="0.25">
      <c r="A54" s="10"/>
      <c r="B54" s="10" t="s">
        <v>120</v>
      </c>
      <c r="C54" s="110">
        <v>11168020</v>
      </c>
      <c r="D54" s="110">
        <v>11168020</v>
      </c>
      <c r="E54" s="110">
        <v>0</v>
      </c>
      <c r="F54" s="110"/>
      <c r="G54" s="110"/>
      <c r="H54" s="110"/>
      <c r="I54" s="110"/>
      <c r="J54" s="98"/>
      <c r="K54" s="98"/>
      <c r="L54" s="98"/>
      <c r="M54" s="98"/>
      <c r="N54" s="98"/>
      <c r="O54" s="98"/>
      <c r="P54" s="98">
        <v>0</v>
      </c>
      <c r="Q54" s="174">
        <f t="shared" si="0"/>
        <v>0</v>
      </c>
      <c r="R54"/>
      <c r="S54"/>
      <c r="T54" s="44"/>
      <c r="U54" s="44"/>
      <c r="V54" s="44"/>
      <c r="W54" s="44"/>
      <c r="AC54" s="44"/>
      <c r="AD54" s="44"/>
      <c r="AE54"/>
      <c r="AF54"/>
      <c r="AG54"/>
      <c r="AH54"/>
      <c r="AI54"/>
    </row>
    <row r="55" spans="1:35" x14ac:dyDescent="0.25">
      <c r="A55" s="10"/>
      <c r="B55" s="10" t="s">
        <v>45</v>
      </c>
      <c r="C55" s="110">
        <v>16395783</v>
      </c>
      <c r="D55" s="110">
        <v>79446360</v>
      </c>
      <c r="E55" s="110">
        <v>0</v>
      </c>
      <c r="F55" s="110"/>
      <c r="G55" s="110">
        <v>0</v>
      </c>
      <c r="H55" s="110"/>
      <c r="I55" s="110"/>
      <c r="J55" s="98"/>
      <c r="K55" s="98"/>
      <c r="L55" s="98"/>
      <c r="M55" s="98"/>
      <c r="N55" s="98"/>
      <c r="O55" s="98"/>
      <c r="P55" s="98"/>
      <c r="Q55" s="174">
        <f t="shared" si="0"/>
        <v>0</v>
      </c>
      <c r="R55"/>
      <c r="S55"/>
      <c r="T55" s="44"/>
      <c r="U55" s="44"/>
      <c r="V55" s="44"/>
      <c r="W55" s="44"/>
      <c r="AC55" s="44"/>
      <c r="AD55" s="44"/>
      <c r="AE55"/>
      <c r="AF55"/>
      <c r="AG55"/>
      <c r="AH55"/>
      <c r="AI55"/>
    </row>
    <row r="56" spans="1:35" x14ac:dyDescent="0.25">
      <c r="A56" s="10"/>
      <c r="B56" s="10" t="s">
        <v>141</v>
      </c>
      <c r="C56" s="110">
        <v>0</v>
      </c>
      <c r="D56" s="110">
        <v>1719723.7</v>
      </c>
      <c r="E56" s="110">
        <v>1718831.7</v>
      </c>
      <c r="F56" s="110">
        <v>0</v>
      </c>
      <c r="G56" s="110"/>
      <c r="H56" s="110"/>
      <c r="I56" s="110"/>
      <c r="J56" s="98"/>
      <c r="K56" s="98"/>
      <c r="L56" s="98"/>
      <c r="M56" s="98"/>
      <c r="N56" s="98"/>
      <c r="O56" s="98"/>
      <c r="P56" s="98"/>
      <c r="Q56" s="174">
        <f t="shared" si="0"/>
        <v>1718831.7</v>
      </c>
      <c r="R56"/>
      <c r="S56"/>
      <c r="T56" s="44"/>
      <c r="U56" s="44"/>
      <c r="V56" s="44"/>
      <c r="W56" s="44"/>
      <c r="AC56" s="44"/>
      <c r="AD56" s="44"/>
      <c r="AE56"/>
      <c r="AF56"/>
      <c r="AG56"/>
      <c r="AH56"/>
      <c r="AI56"/>
    </row>
    <row r="57" spans="1:35" x14ac:dyDescent="0.25">
      <c r="B57" s="10" t="s">
        <v>169</v>
      </c>
      <c r="C57" s="110">
        <v>19618940</v>
      </c>
      <c r="D57" s="110">
        <v>19618940</v>
      </c>
      <c r="E57" s="110">
        <v>0</v>
      </c>
      <c r="F57" s="110"/>
      <c r="G57" s="110"/>
      <c r="H57" s="110"/>
      <c r="I57" s="110"/>
      <c r="J57" s="98"/>
      <c r="K57" s="98"/>
      <c r="L57" s="98"/>
      <c r="M57" s="98"/>
      <c r="N57" s="98"/>
      <c r="O57" s="98"/>
      <c r="P57" s="98"/>
      <c r="Q57" s="174">
        <f t="shared" si="0"/>
        <v>0</v>
      </c>
      <c r="R57"/>
      <c r="S57"/>
      <c r="T57" s="44"/>
      <c r="U57" s="44"/>
      <c r="V57" s="44"/>
      <c r="W57" s="44"/>
      <c r="AC57" s="44"/>
      <c r="AD57" s="44"/>
      <c r="AE57"/>
      <c r="AF57"/>
      <c r="AG57"/>
      <c r="AH57"/>
      <c r="AI57"/>
    </row>
    <row r="58" spans="1:35" x14ac:dyDescent="0.25">
      <c r="B58" s="10" t="s">
        <v>71</v>
      </c>
      <c r="C58" s="110">
        <v>88479443</v>
      </c>
      <c r="D58" s="110">
        <v>102242041</v>
      </c>
      <c r="E58" s="110">
        <v>0</v>
      </c>
      <c r="F58" s="110"/>
      <c r="G58" s="110">
        <v>0</v>
      </c>
      <c r="H58" s="110"/>
      <c r="I58" s="110">
        <v>0</v>
      </c>
      <c r="J58" s="98"/>
      <c r="K58" s="98"/>
      <c r="L58" s="98"/>
      <c r="M58" s="98"/>
      <c r="N58" s="98"/>
      <c r="O58" s="98"/>
      <c r="P58" s="98">
        <v>0</v>
      </c>
      <c r="Q58" s="174">
        <f t="shared" si="0"/>
        <v>0</v>
      </c>
      <c r="R58"/>
      <c r="S58"/>
      <c r="T58" s="44"/>
      <c r="U58" s="44"/>
      <c r="V58" s="44"/>
      <c r="W58" s="44"/>
      <c r="AC58" s="44"/>
      <c r="AD58" s="44"/>
      <c r="AE58"/>
      <c r="AF58"/>
      <c r="AG58"/>
      <c r="AH58"/>
      <c r="AI58"/>
    </row>
    <row r="59" spans="1:35" x14ac:dyDescent="0.25">
      <c r="B59" s="10" t="s">
        <v>54</v>
      </c>
      <c r="C59" s="110">
        <v>0</v>
      </c>
      <c r="D59" s="110">
        <v>1274725</v>
      </c>
      <c r="E59" s="110"/>
      <c r="F59" s="110"/>
      <c r="G59" s="110"/>
      <c r="H59" s="110"/>
      <c r="I59" s="110"/>
      <c r="J59" s="98"/>
      <c r="K59" s="98"/>
      <c r="L59" s="98"/>
      <c r="M59" s="98"/>
      <c r="N59" s="98">
        <v>0</v>
      </c>
      <c r="O59" s="98"/>
      <c r="P59" s="98"/>
      <c r="Q59" s="174">
        <f t="shared" si="0"/>
        <v>0</v>
      </c>
      <c r="R59"/>
      <c r="S59"/>
      <c r="T59" s="44"/>
      <c r="U59" s="44"/>
      <c r="V59" s="44"/>
      <c r="W59" s="44"/>
      <c r="AC59" s="44"/>
      <c r="AD59" s="44"/>
      <c r="AE59"/>
      <c r="AF59"/>
      <c r="AG59"/>
      <c r="AH59"/>
      <c r="AI59"/>
    </row>
    <row r="60" spans="1:35" x14ac:dyDescent="0.25">
      <c r="B60" s="10" t="s">
        <v>62</v>
      </c>
      <c r="C60" s="110">
        <v>0</v>
      </c>
      <c r="D60" s="110">
        <v>1554798.97</v>
      </c>
      <c r="E60" s="110"/>
      <c r="F60" s="110"/>
      <c r="G60" s="110">
        <v>0</v>
      </c>
      <c r="H60" s="110">
        <v>0</v>
      </c>
      <c r="I60" s="110">
        <v>0</v>
      </c>
      <c r="J60" s="98">
        <v>1482369.47</v>
      </c>
      <c r="K60" s="98">
        <v>415.3</v>
      </c>
      <c r="L60" s="98"/>
      <c r="M60" s="98"/>
      <c r="N60" s="98">
        <v>51920</v>
      </c>
      <c r="O60" s="98"/>
      <c r="P60" s="98">
        <v>0</v>
      </c>
      <c r="Q60" s="174">
        <f t="shared" si="0"/>
        <v>1534704.77</v>
      </c>
      <c r="R60"/>
      <c r="S60"/>
      <c r="T60" s="44"/>
      <c r="U60" s="44"/>
      <c r="V60" s="44"/>
      <c r="W60" s="44"/>
      <c r="AC60" s="44"/>
      <c r="AD60" s="44"/>
      <c r="AE60"/>
      <c r="AF60"/>
      <c r="AG60"/>
      <c r="AH60"/>
      <c r="AI60"/>
    </row>
    <row r="61" spans="1:35" x14ac:dyDescent="0.25">
      <c r="B61" s="10" t="s">
        <v>170</v>
      </c>
      <c r="C61" s="110">
        <v>19000000</v>
      </c>
      <c r="D61" s="110">
        <v>401227299.05000001</v>
      </c>
      <c r="E61" s="110">
        <v>0</v>
      </c>
      <c r="F61" s="110">
        <v>0</v>
      </c>
      <c r="G61" s="110">
        <v>75962998.200000003</v>
      </c>
      <c r="H61" s="110">
        <v>0</v>
      </c>
      <c r="I61" s="110">
        <v>0</v>
      </c>
      <c r="J61" s="98">
        <v>247800</v>
      </c>
      <c r="K61" s="98">
        <v>205122.93</v>
      </c>
      <c r="L61" s="98">
        <v>255970.06</v>
      </c>
      <c r="M61" s="98">
        <v>2229851.35</v>
      </c>
      <c r="N61" s="98">
        <v>0</v>
      </c>
      <c r="O61" s="98"/>
      <c r="P61" s="98"/>
      <c r="Q61" s="174">
        <f t="shared" si="0"/>
        <v>78901742.540000007</v>
      </c>
      <c r="R61"/>
      <c r="S61"/>
      <c r="T61" s="44"/>
      <c r="U61" s="44"/>
      <c r="V61" s="44"/>
      <c r="W61" s="44"/>
      <c r="AC61"/>
      <c r="AD61"/>
      <c r="AE61"/>
      <c r="AF61"/>
      <c r="AG61"/>
      <c r="AH61"/>
      <c r="AI61"/>
    </row>
    <row r="62" spans="1:35" x14ac:dyDescent="0.25">
      <c r="B62" s="112" t="s">
        <v>64</v>
      </c>
      <c r="C62" s="121">
        <f>C10+C17+C24+C28++C42</f>
        <v>1484234610959</v>
      </c>
      <c r="D62" s="121">
        <f>D10+D17+D24+D28+D42+D20</f>
        <v>1556130582572.4302</v>
      </c>
      <c r="E62" s="94">
        <f t="shared" ref="E62:Q62" si="1">E10+E17+E20+E24+E28+E42</f>
        <v>134043817982.05997</v>
      </c>
      <c r="F62" s="94">
        <f t="shared" si="1"/>
        <v>96338480318.36998</v>
      </c>
      <c r="G62" s="94">
        <f t="shared" si="1"/>
        <v>114535239441.54999</v>
      </c>
      <c r="H62" s="94">
        <f t="shared" si="1"/>
        <v>102365837705.7</v>
      </c>
      <c r="I62" s="94">
        <f t="shared" si="1"/>
        <v>136696442447.52002</v>
      </c>
      <c r="J62" s="94">
        <f t="shared" si="1"/>
        <v>128055223701.79001</v>
      </c>
      <c r="K62" s="94">
        <f t="shared" si="1"/>
        <v>129009993142.91002</v>
      </c>
      <c r="L62" s="94">
        <f t="shared" si="1"/>
        <v>125010795779.21002</v>
      </c>
      <c r="M62" s="94">
        <f t="shared" si="1"/>
        <v>109489991560.70998</v>
      </c>
      <c r="N62" s="94">
        <f t="shared" si="1"/>
        <v>113617540230.87001</v>
      </c>
      <c r="O62" s="94">
        <f t="shared" si="1"/>
        <v>0</v>
      </c>
      <c r="P62" s="94">
        <f t="shared" si="1"/>
        <v>0</v>
      </c>
      <c r="Q62" s="94">
        <f t="shared" si="1"/>
        <v>1189163362310.6899</v>
      </c>
      <c r="R62"/>
      <c r="S62"/>
      <c r="T62" s="44"/>
      <c r="U62" s="44"/>
      <c r="V62" s="44"/>
      <c r="W62" s="44"/>
      <c r="AC62"/>
      <c r="AD62"/>
      <c r="AE62"/>
      <c r="AF62"/>
      <c r="AG62"/>
      <c r="AH62"/>
      <c r="AI62"/>
    </row>
    <row r="63" spans="1:35" x14ac:dyDescent="0.25">
      <c r="B63" s="84"/>
      <c r="C63" s="122"/>
      <c r="D63" s="122"/>
      <c r="E63" s="16"/>
      <c r="F63" s="16"/>
      <c r="G63" s="17"/>
      <c r="H63" s="17"/>
      <c r="I63" s="17"/>
      <c r="J63" s="17"/>
      <c r="K63" s="17"/>
      <c r="L63" s="17"/>
      <c r="M63" s="17"/>
      <c r="N63" s="17"/>
      <c r="O63" s="17"/>
      <c r="P63" s="17"/>
      <c r="Q63" s="17"/>
      <c r="R63"/>
      <c r="S63"/>
      <c r="T63" s="44"/>
      <c r="U63" s="44"/>
      <c r="V63" s="44"/>
      <c r="W63" s="44"/>
      <c r="AC63"/>
      <c r="AD63"/>
      <c r="AE63"/>
      <c r="AF63"/>
      <c r="AG63"/>
      <c r="AH63"/>
      <c r="AI63"/>
    </row>
    <row r="64" spans="1:35" x14ac:dyDescent="0.25">
      <c r="B64" s="112"/>
      <c r="C64" s="123"/>
      <c r="D64" s="123"/>
      <c r="E64" s="102" t="s">
        <v>12</v>
      </c>
      <c r="F64" s="102" t="s">
        <v>13</v>
      </c>
      <c r="G64" s="102" t="s">
        <v>14</v>
      </c>
      <c r="H64" s="102" t="s">
        <v>15</v>
      </c>
      <c r="I64" s="102" t="str">
        <f t="shared" ref="I64:P64" si="2">+I9</f>
        <v>MAYO</v>
      </c>
      <c r="J64" s="102" t="str">
        <f t="shared" si="2"/>
        <v>JUNIO</v>
      </c>
      <c r="K64" s="102" t="str">
        <f t="shared" si="2"/>
        <v>JULIO</v>
      </c>
      <c r="L64" s="102" t="str">
        <f t="shared" si="2"/>
        <v>AGOSTO</v>
      </c>
      <c r="M64" s="102" t="str">
        <f t="shared" si="2"/>
        <v>SEPTIEMBRE</v>
      </c>
      <c r="N64" s="102" t="str">
        <f t="shared" si="2"/>
        <v>OCTUBRE</v>
      </c>
      <c r="O64" s="102" t="str">
        <f t="shared" si="2"/>
        <v>NOVIEMBRE</v>
      </c>
      <c r="P64" s="102" t="str">
        <f t="shared" si="2"/>
        <v>DICIEMBRE</v>
      </c>
      <c r="Q64" s="102" t="s">
        <v>24</v>
      </c>
      <c r="R64"/>
      <c r="S64"/>
      <c r="T64" s="44"/>
      <c r="U64" s="44"/>
      <c r="V64" s="44"/>
      <c r="W64" s="44"/>
      <c r="AC64"/>
      <c r="AD64"/>
      <c r="AE64"/>
      <c r="AF64"/>
      <c r="AG64"/>
      <c r="AH64"/>
      <c r="AI64"/>
    </row>
    <row r="65" spans="1:35" x14ac:dyDescent="0.25">
      <c r="B65" s="8" t="s">
        <v>25</v>
      </c>
      <c r="C65" s="90">
        <v>22651587790</v>
      </c>
      <c r="D65" s="90">
        <v>23369665908</v>
      </c>
      <c r="E65" s="90">
        <v>497704943.99000001</v>
      </c>
      <c r="F65" s="90">
        <v>137640128.93000001</v>
      </c>
      <c r="G65" s="90">
        <v>603827442.24000001</v>
      </c>
      <c r="H65" s="90">
        <v>508788619.51999998</v>
      </c>
      <c r="I65" s="90">
        <v>602359482.15999997</v>
      </c>
      <c r="J65" s="90">
        <v>106272894.84</v>
      </c>
      <c r="K65" s="90">
        <v>920691110.35000002</v>
      </c>
      <c r="L65" s="90">
        <v>2959097308.5599999</v>
      </c>
      <c r="M65" s="90">
        <v>1483063406.78</v>
      </c>
      <c r="N65" s="90">
        <v>760396485.66999996</v>
      </c>
      <c r="O65" s="90"/>
      <c r="P65" s="90">
        <f>SUM(P66)</f>
        <v>0</v>
      </c>
      <c r="Q65" s="90">
        <f t="shared" ref="Q65:Q74" si="3">SUM(E65:P65)</f>
        <v>8579841823.04</v>
      </c>
      <c r="R65"/>
      <c r="S65"/>
      <c r="T65" s="44"/>
      <c r="U65" s="44"/>
      <c r="V65" s="44"/>
      <c r="W65" s="44"/>
      <c r="AC65"/>
      <c r="AD65"/>
      <c r="AE65"/>
      <c r="AF65"/>
      <c r="AG65"/>
      <c r="AH65"/>
      <c r="AI65"/>
    </row>
    <row r="66" spans="1:35" x14ac:dyDescent="0.25">
      <c r="B66" s="115" t="s">
        <v>26</v>
      </c>
      <c r="C66" s="110">
        <v>22651587790</v>
      </c>
      <c r="D66" s="110">
        <v>23369665908</v>
      </c>
      <c r="E66" s="110">
        <v>497704943.99000001</v>
      </c>
      <c r="F66" s="110">
        <v>137640128.93000001</v>
      </c>
      <c r="G66" s="110">
        <v>603827442.24000001</v>
      </c>
      <c r="H66" s="110">
        <v>508788619.51999998</v>
      </c>
      <c r="I66" s="110">
        <v>602359482.15999997</v>
      </c>
      <c r="J66" s="98">
        <v>106272894.84</v>
      </c>
      <c r="K66" s="98">
        <v>920691110.35000002</v>
      </c>
      <c r="L66" s="98">
        <v>2959097308.5599999</v>
      </c>
      <c r="M66" s="98">
        <v>1483063406.78</v>
      </c>
      <c r="N66" s="98">
        <v>760396485.66999996</v>
      </c>
      <c r="O66" s="98"/>
      <c r="P66" s="98">
        <v>0</v>
      </c>
      <c r="Q66" s="174">
        <f t="shared" si="3"/>
        <v>8579841823.04</v>
      </c>
      <c r="R66"/>
      <c r="S66"/>
      <c r="T66" s="44"/>
      <c r="U66" s="44"/>
      <c r="V66" s="44"/>
      <c r="W66" s="44"/>
      <c r="AC66"/>
      <c r="AD66"/>
      <c r="AE66"/>
      <c r="AF66"/>
      <c r="AG66"/>
      <c r="AH66"/>
      <c r="AI66"/>
    </row>
    <row r="67" spans="1:35" x14ac:dyDescent="0.25">
      <c r="B67" s="8" t="s">
        <v>30</v>
      </c>
      <c r="C67" s="90">
        <v>0</v>
      </c>
      <c r="D67" s="110">
        <v>0</v>
      </c>
      <c r="E67" s="90">
        <v>0</v>
      </c>
      <c r="F67" s="90">
        <v>0</v>
      </c>
      <c r="G67" s="90">
        <v>0</v>
      </c>
      <c r="H67" s="90">
        <v>0</v>
      </c>
      <c r="I67" s="90">
        <v>0</v>
      </c>
      <c r="J67" s="90">
        <v>0</v>
      </c>
      <c r="K67" s="90">
        <v>0</v>
      </c>
      <c r="L67" s="90">
        <v>0</v>
      </c>
      <c r="M67" s="90">
        <v>0</v>
      </c>
      <c r="N67" s="90"/>
      <c r="O67" s="90"/>
      <c r="P67" s="90">
        <v>0</v>
      </c>
      <c r="Q67" s="90">
        <f t="shared" si="3"/>
        <v>0</v>
      </c>
      <c r="R67"/>
      <c r="S67"/>
      <c r="T67" s="44"/>
      <c r="U67" s="44"/>
      <c r="V67" s="44"/>
      <c r="W67" s="44"/>
      <c r="AC67"/>
      <c r="AD67"/>
      <c r="AE67"/>
      <c r="AF67"/>
      <c r="AG67"/>
      <c r="AH67"/>
      <c r="AI67"/>
    </row>
    <row r="68" spans="1:35" x14ac:dyDescent="0.25">
      <c r="B68" s="115" t="s">
        <v>26</v>
      </c>
      <c r="C68" s="110">
        <v>0</v>
      </c>
      <c r="D68" s="110">
        <v>0</v>
      </c>
      <c r="E68" s="90">
        <v>0</v>
      </c>
      <c r="F68" s="90">
        <v>0</v>
      </c>
      <c r="G68" s="90">
        <v>0</v>
      </c>
      <c r="H68" s="90">
        <v>0</v>
      </c>
      <c r="I68" s="90">
        <v>0</v>
      </c>
      <c r="J68" s="90">
        <v>0</v>
      </c>
      <c r="K68" s="90">
        <v>0</v>
      </c>
      <c r="L68" s="90">
        <v>0</v>
      </c>
      <c r="M68" s="90">
        <v>0</v>
      </c>
      <c r="N68" s="90"/>
      <c r="O68" s="90"/>
      <c r="P68" s="90">
        <f>0</f>
        <v>0</v>
      </c>
      <c r="Q68" s="174">
        <f t="shared" si="3"/>
        <v>0</v>
      </c>
      <c r="R68"/>
      <c r="S68"/>
      <c r="T68" s="44"/>
      <c r="U68" s="44"/>
      <c r="V68" s="44"/>
      <c r="W68" s="44"/>
      <c r="AC68"/>
      <c r="AD68"/>
      <c r="AE68"/>
      <c r="AF68"/>
      <c r="AG68"/>
      <c r="AH68"/>
      <c r="AI68"/>
    </row>
    <row r="69" spans="1:35" x14ac:dyDescent="0.25">
      <c r="B69" s="8" t="s">
        <v>32</v>
      </c>
      <c r="C69" s="90">
        <v>0</v>
      </c>
      <c r="D69" s="90">
        <v>0</v>
      </c>
      <c r="E69" s="90">
        <v>0</v>
      </c>
      <c r="F69" s="90">
        <v>0</v>
      </c>
      <c r="G69" s="90">
        <v>0</v>
      </c>
      <c r="H69" s="90">
        <v>0</v>
      </c>
      <c r="I69" s="90">
        <v>0</v>
      </c>
      <c r="J69" s="90">
        <v>0</v>
      </c>
      <c r="K69" s="90">
        <v>0</v>
      </c>
      <c r="L69" s="90">
        <v>0</v>
      </c>
      <c r="M69" s="90">
        <v>0</v>
      </c>
      <c r="N69" s="90"/>
      <c r="O69" s="90"/>
      <c r="P69" s="90">
        <v>0</v>
      </c>
      <c r="Q69" s="175">
        <f t="shared" si="3"/>
        <v>0</v>
      </c>
      <c r="R69"/>
      <c r="S69"/>
      <c r="T69" s="44"/>
      <c r="U69" s="44"/>
      <c r="V69" s="44"/>
      <c r="W69" s="44"/>
      <c r="AC69"/>
      <c r="AD69"/>
      <c r="AE69"/>
      <c r="AF69"/>
      <c r="AG69"/>
      <c r="AH69"/>
      <c r="AI69"/>
    </row>
    <row r="70" spans="1:35" x14ac:dyDescent="0.25">
      <c r="B70" s="115" t="s">
        <v>34</v>
      </c>
      <c r="C70" s="110">
        <v>0</v>
      </c>
      <c r="D70" s="110">
        <v>0</v>
      </c>
      <c r="E70" s="91">
        <v>0</v>
      </c>
      <c r="F70" s="91">
        <v>0</v>
      </c>
      <c r="G70" s="91">
        <v>0</v>
      </c>
      <c r="H70" s="90">
        <v>0</v>
      </c>
      <c r="I70" s="90">
        <v>0</v>
      </c>
      <c r="J70" s="90">
        <v>0</v>
      </c>
      <c r="K70" s="90">
        <v>0</v>
      </c>
      <c r="L70" s="90">
        <v>0</v>
      </c>
      <c r="M70" s="90">
        <v>0</v>
      </c>
      <c r="N70" s="90"/>
      <c r="O70" s="90"/>
      <c r="P70" s="90">
        <v>0</v>
      </c>
      <c r="Q70" s="174">
        <f t="shared" si="3"/>
        <v>0</v>
      </c>
      <c r="R70"/>
      <c r="S70"/>
      <c r="T70" s="44"/>
      <c r="U70" s="44"/>
      <c r="V70" s="44"/>
      <c r="W70" s="44"/>
      <c r="AC70"/>
      <c r="AD70"/>
      <c r="AE70"/>
      <c r="AF70"/>
      <c r="AG70"/>
      <c r="AH70"/>
      <c r="AI70"/>
    </row>
    <row r="71" spans="1:35" x14ac:dyDescent="0.25">
      <c r="A71" t="s">
        <v>108</v>
      </c>
      <c r="B71" s="8" t="s">
        <v>35</v>
      </c>
      <c r="C71" s="90">
        <v>85468922745</v>
      </c>
      <c r="D71" s="90">
        <v>84750844627</v>
      </c>
      <c r="E71" s="90">
        <v>22332162107.849998</v>
      </c>
      <c r="F71" s="90">
        <v>2941148011.48</v>
      </c>
      <c r="G71" s="90">
        <v>10073575114.76</v>
      </c>
      <c r="H71" s="90">
        <v>10525399966.58</v>
      </c>
      <c r="I71" s="90">
        <v>5847751320.1900005</v>
      </c>
      <c r="J71" s="90">
        <v>1366646238.48</v>
      </c>
      <c r="K71" s="90">
        <v>0</v>
      </c>
      <c r="L71" s="90">
        <v>193672586.94</v>
      </c>
      <c r="M71" s="90">
        <v>2074904440.6800001</v>
      </c>
      <c r="N71" s="90">
        <v>6283932812.6099997</v>
      </c>
      <c r="O71" s="90"/>
      <c r="P71" s="90">
        <f>+P72</f>
        <v>0</v>
      </c>
      <c r="Q71" s="90">
        <f t="shared" si="3"/>
        <v>61639192599.570007</v>
      </c>
      <c r="R71"/>
      <c r="S71"/>
      <c r="T71" s="44"/>
      <c r="U71" s="44"/>
      <c r="V71" s="44"/>
      <c r="W71" s="44"/>
      <c r="AC71"/>
      <c r="AD71"/>
      <c r="AE71"/>
      <c r="AF71"/>
      <c r="AG71"/>
      <c r="AH71"/>
      <c r="AI71"/>
    </row>
    <row r="72" spans="1:35" x14ac:dyDescent="0.25">
      <c r="B72" s="115" t="s">
        <v>39</v>
      </c>
      <c r="C72" s="110">
        <v>194902312</v>
      </c>
      <c r="D72" s="110">
        <v>194902312</v>
      </c>
      <c r="E72" s="110">
        <v>0</v>
      </c>
      <c r="F72" s="110"/>
      <c r="G72" s="110"/>
      <c r="H72" s="110"/>
      <c r="I72" s="110"/>
      <c r="J72" s="98"/>
      <c r="K72" s="98"/>
      <c r="L72" s="98">
        <v>0</v>
      </c>
      <c r="M72" s="98"/>
      <c r="N72" s="98"/>
      <c r="O72" s="98"/>
      <c r="P72" s="98">
        <v>0</v>
      </c>
      <c r="Q72" s="174">
        <f t="shared" si="3"/>
        <v>0</v>
      </c>
      <c r="R72"/>
      <c r="S72"/>
      <c r="T72" s="44"/>
      <c r="U72" s="44"/>
      <c r="V72" s="44"/>
      <c r="W72" s="44"/>
      <c r="AC72" s="44"/>
      <c r="AD72" s="44"/>
      <c r="AE72"/>
      <c r="AF72"/>
      <c r="AG72"/>
      <c r="AH72"/>
      <c r="AI72"/>
    </row>
    <row r="73" spans="1:35" x14ac:dyDescent="0.25">
      <c r="B73" s="115" t="s">
        <v>71</v>
      </c>
      <c r="C73" s="110">
        <v>45499000000</v>
      </c>
      <c r="D73" s="110">
        <v>44780921882</v>
      </c>
      <c r="E73" s="110">
        <v>16150973120.200001</v>
      </c>
      <c r="F73" s="110"/>
      <c r="G73" s="110">
        <v>6277310000</v>
      </c>
      <c r="H73" s="110">
        <v>0</v>
      </c>
      <c r="I73" s="110"/>
      <c r="J73" s="110"/>
      <c r="K73" s="110"/>
      <c r="L73" s="110">
        <v>0</v>
      </c>
      <c r="M73" s="110">
        <v>0</v>
      </c>
      <c r="N73" s="98">
        <v>6180769572.2199993</v>
      </c>
      <c r="O73" s="98"/>
      <c r="P73" s="98">
        <v>0</v>
      </c>
      <c r="Q73" s="174">
        <f t="shared" si="3"/>
        <v>28609052692.419998</v>
      </c>
      <c r="R73"/>
      <c r="S73"/>
      <c r="T73" s="44"/>
      <c r="U73" s="44"/>
      <c r="V73" s="44"/>
      <c r="W73" s="44"/>
      <c r="AC73" s="44"/>
      <c r="AD73" s="44"/>
      <c r="AE73"/>
      <c r="AF73"/>
      <c r="AG73"/>
      <c r="AH73"/>
      <c r="AI73"/>
    </row>
    <row r="74" spans="1:35" x14ac:dyDescent="0.25">
      <c r="B74" s="115" t="s">
        <v>52</v>
      </c>
      <c r="C74" s="110">
        <v>39775020433</v>
      </c>
      <c r="D74" s="110">
        <v>39775020433</v>
      </c>
      <c r="E74" s="110">
        <v>6181188987.6499996</v>
      </c>
      <c r="F74" s="110">
        <v>2941148011.48</v>
      </c>
      <c r="G74" s="110">
        <v>3796265114.7600002</v>
      </c>
      <c r="H74" s="110">
        <v>10525399966.58</v>
      </c>
      <c r="I74" s="110">
        <v>5847751320.1900005</v>
      </c>
      <c r="J74" s="98">
        <v>1366646238.48</v>
      </c>
      <c r="K74" s="98">
        <v>0</v>
      </c>
      <c r="L74" s="98">
        <v>193672586.94</v>
      </c>
      <c r="M74" s="98">
        <v>2074904440.6800001</v>
      </c>
      <c r="N74" s="98">
        <v>103163240.39</v>
      </c>
      <c r="O74" s="98"/>
      <c r="P74" s="98">
        <v>0</v>
      </c>
      <c r="Q74" s="174">
        <f t="shared" si="3"/>
        <v>33030139907.150002</v>
      </c>
      <c r="R74"/>
      <c r="S74"/>
      <c r="AE74"/>
      <c r="AF74"/>
      <c r="AG74"/>
      <c r="AH74"/>
      <c r="AI74"/>
    </row>
    <row r="75" spans="1:35" x14ac:dyDescent="0.25">
      <c r="B75" s="112" t="s">
        <v>79</v>
      </c>
      <c r="C75" s="121">
        <f>C65+C71+C69+C67</f>
        <v>108120510535</v>
      </c>
      <c r="D75" s="121">
        <f>D65+D71+D69+D67</f>
        <v>108120510535</v>
      </c>
      <c r="E75" s="94">
        <f t="shared" ref="E75:P75" si="4">E65+E71+E67+E69</f>
        <v>22829867051.84</v>
      </c>
      <c r="F75" s="94">
        <f t="shared" si="4"/>
        <v>3078788140.4099998</v>
      </c>
      <c r="G75" s="94">
        <f t="shared" si="4"/>
        <v>10677402557</v>
      </c>
      <c r="H75" s="94">
        <f t="shared" si="4"/>
        <v>11034188586.1</v>
      </c>
      <c r="I75" s="94">
        <f t="shared" si="4"/>
        <v>6450110802.3500004</v>
      </c>
      <c r="J75" s="94">
        <f t="shared" si="4"/>
        <v>1472919133.3199999</v>
      </c>
      <c r="K75" s="94">
        <f t="shared" si="4"/>
        <v>920691110.35000002</v>
      </c>
      <c r="L75" s="94">
        <f t="shared" si="4"/>
        <v>3152769895.5</v>
      </c>
      <c r="M75" s="94">
        <f t="shared" si="4"/>
        <v>3557967847.46</v>
      </c>
      <c r="N75" s="94">
        <f t="shared" si="4"/>
        <v>7044329298.2799997</v>
      </c>
      <c r="O75" s="94">
        <f t="shared" si="4"/>
        <v>0</v>
      </c>
      <c r="P75" s="94">
        <f t="shared" si="4"/>
        <v>0</v>
      </c>
      <c r="Q75" s="145">
        <f>Q65+Q67+Q69+Q71</f>
        <v>70219034422.610001</v>
      </c>
      <c r="S75" s="44"/>
      <c r="AE75"/>
      <c r="AF75"/>
      <c r="AG75"/>
      <c r="AH75"/>
      <c r="AI75"/>
    </row>
    <row r="76" spans="1:35" s="3" customFormat="1" x14ac:dyDescent="0.25">
      <c r="A76"/>
      <c r="B76" s="84"/>
      <c r="C76" s="124"/>
      <c r="D76" s="124"/>
      <c r="E76" s="88"/>
      <c r="F76" s="88"/>
      <c r="G76" s="88"/>
      <c r="H76" s="88"/>
      <c r="I76" s="88"/>
      <c r="J76" s="88"/>
      <c r="K76" s="88"/>
      <c r="L76" s="88"/>
      <c r="M76" s="88"/>
      <c r="N76" s="88"/>
      <c r="O76" s="88"/>
      <c r="P76" s="88"/>
      <c r="Q76" s="88"/>
      <c r="S76" s="44"/>
      <c r="X76"/>
      <c r="Y76"/>
      <c r="Z76"/>
      <c r="AA76"/>
      <c r="AB76"/>
    </row>
    <row r="77" spans="1:35" s="3" customFormat="1" x14ac:dyDescent="0.25">
      <c r="A77"/>
      <c r="B77" s="112" t="s">
        <v>80</v>
      </c>
      <c r="C77" s="121">
        <f t="shared" ref="C77:Q77" si="5">C62+C75</f>
        <v>1592355121494</v>
      </c>
      <c r="D77" s="121">
        <f t="shared" si="5"/>
        <v>1664251093107.4302</v>
      </c>
      <c r="E77" s="94">
        <f t="shared" si="5"/>
        <v>156873685033.89996</v>
      </c>
      <c r="F77" s="94">
        <f t="shared" si="5"/>
        <v>99417268458.779984</v>
      </c>
      <c r="G77" s="94">
        <f t="shared" si="5"/>
        <v>125212641998.54999</v>
      </c>
      <c r="H77" s="94">
        <f t="shared" si="5"/>
        <v>113400026291.8</v>
      </c>
      <c r="I77" s="94">
        <f t="shared" si="5"/>
        <v>143146553249.87003</v>
      </c>
      <c r="J77" s="94">
        <f t="shared" si="5"/>
        <v>129528142835.11002</v>
      </c>
      <c r="K77" s="94">
        <f t="shared" si="5"/>
        <v>129930684253.26003</v>
      </c>
      <c r="L77" s="94">
        <f t="shared" si="5"/>
        <v>128163565674.71002</v>
      </c>
      <c r="M77" s="94">
        <f t="shared" si="5"/>
        <v>113047959408.16998</v>
      </c>
      <c r="N77" s="94">
        <f t="shared" si="5"/>
        <v>120661869529.15001</v>
      </c>
      <c r="O77" s="94">
        <f t="shared" si="5"/>
        <v>0</v>
      </c>
      <c r="P77" s="94">
        <f t="shared" si="5"/>
        <v>0</v>
      </c>
      <c r="Q77" s="145">
        <f t="shared" si="5"/>
        <v>1259382396733.3</v>
      </c>
      <c r="X77"/>
      <c r="Y77"/>
      <c r="Z77"/>
      <c r="AA77"/>
      <c r="AB77"/>
    </row>
    <row r="78" spans="1:35" s="3" customFormat="1" x14ac:dyDescent="0.25">
      <c r="A78"/>
      <c r="B78" s="25" t="s">
        <v>144</v>
      </c>
      <c r="C78" s="170"/>
      <c r="D78" s="170"/>
      <c r="E78" s="170"/>
      <c r="F78" s="170"/>
      <c r="G78" s="170"/>
      <c r="H78" s="170"/>
      <c r="I78" s="170"/>
      <c r="J78" s="170"/>
      <c r="K78" s="170"/>
      <c r="L78" s="170"/>
      <c r="M78" s="170"/>
      <c r="N78" s="170"/>
      <c r="O78" s="170"/>
      <c r="P78" s="170"/>
      <c r="Q78" s="170"/>
      <c r="X78"/>
      <c r="Y78"/>
      <c r="Z78"/>
      <c r="AA78"/>
      <c r="AB78"/>
    </row>
    <row r="79" spans="1:35" s="3" customFormat="1" x14ac:dyDescent="0.25">
      <c r="A79"/>
      <c r="B79" s="25" t="s">
        <v>174</v>
      </c>
      <c r="C79" s="84"/>
      <c r="D79" s="84"/>
      <c r="E79" s="2"/>
      <c r="F79" s="2"/>
      <c r="G79" s="2"/>
      <c r="H79" s="2"/>
      <c r="I79" s="2"/>
      <c r="J79" s="139"/>
      <c r="K79" s="139"/>
      <c r="L79" s="139"/>
      <c r="M79" s="139"/>
      <c r="N79" s="2"/>
      <c r="O79" s="2"/>
      <c r="P79" s="28"/>
      <c r="Q79" s="28"/>
      <c r="X79"/>
      <c r="Y79"/>
      <c r="Z79"/>
      <c r="AA79"/>
      <c r="AB79"/>
    </row>
    <row r="80" spans="1:35" s="3" customFormat="1" x14ac:dyDescent="0.25">
      <c r="A80"/>
      <c r="B80" s="27" t="s">
        <v>178</v>
      </c>
      <c r="C80" s="85"/>
      <c r="D80" s="85"/>
      <c r="E80" s="2"/>
      <c r="F80" s="2"/>
      <c r="G80" s="2"/>
      <c r="H80" s="2"/>
      <c r="I80" s="2"/>
      <c r="J80" s="2"/>
      <c r="K80" s="2"/>
      <c r="L80" s="2"/>
      <c r="M80" s="2"/>
      <c r="N80" s="2"/>
      <c r="O80" s="2"/>
      <c r="P80" s="28"/>
      <c r="Q80" s="28"/>
      <c r="X80"/>
      <c r="Y80"/>
      <c r="Z80"/>
      <c r="AA80"/>
      <c r="AB80"/>
    </row>
    <row r="81" spans="1:35" s="3" customFormat="1" x14ac:dyDescent="0.25">
      <c r="A81"/>
      <c r="B81" s="29" t="s">
        <v>83</v>
      </c>
      <c r="C81" s="27"/>
      <c r="D81" s="27"/>
      <c r="E81" s="149"/>
      <c r="F81" s="149"/>
      <c r="G81" s="149"/>
      <c r="H81" s="149"/>
      <c r="I81" s="27"/>
      <c r="J81" s="27"/>
      <c r="K81" s="27"/>
      <c r="L81" s="27"/>
      <c r="M81" s="27"/>
      <c r="N81" s="27"/>
      <c r="O81" s="27"/>
      <c r="P81" s="27"/>
      <c r="Q81" s="2"/>
      <c r="X81"/>
      <c r="Y81"/>
      <c r="Z81"/>
      <c r="AA81"/>
      <c r="AB81"/>
    </row>
    <row r="82" spans="1:35" s="3" customFormat="1" ht="48" x14ac:dyDescent="0.25">
      <c r="A82"/>
      <c r="B82" s="178" t="s">
        <v>175</v>
      </c>
      <c r="C82" s="30"/>
      <c r="D82" s="30"/>
      <c r="E82" s="148"/>
      <c r="F82" s="148"/>
      <c r="G82" s="148"/>
      <c r="H82" s="148"/>
      <c r="I82" s="30"/>
      <c r="J82" s="140"/>
      <c r="K82" s="140"/>
      <c r="L82" s="140"/>
      <c r="M82" s="140"/>
      <c r="N82" s="30"/>
      <c r="O82" s="30"/>
      <c r="P82" s="30"/>
      <c r="Q82" s="30"/>
      <c r="X82"/>
      <c r="Y82"/>
      <c r="Z82"/>
      <c r="AA82"/>
      <c r="AB82"/>
    </row>
    <row r="83" spans="1:35" s="3" customFormat="1" x14ac:dyDescent="0.25">
      <c r="A83"/>
      <c r="C83" s="31"/>
      <c r="D83" s="31"/>
      <c r="E83" s="32"/>
      <c r="F83" s="32"/>
      <c r="G83" s="32"/>
      <c r="H83" s="32"/>
      <c r="I83" s="32"/>
      <c r="J83" s="32"/>
      <c r="K83" s="32"/>
      <c r="L83" s="32"/>
      <c r="M83" s="32"/>
      <c r="X83"/>
      <c r="Y83"/>
      <c r="Z83"/>
      <c r="AA83"/>
      <c r="AB83"/>
    </row>
    <row r="84" spans="1:35" s="3" customFormat="1" x14ac:dyDescent="0.25">
      <c r="A84"/>
      <c r="B84" s="31"/>
      <c r="C84"/>
      <c r="D84"/>
      <c r="E84" s="14"/>
      <c r="F84" s="14"/>
      <c r="G84" s="14"/>
      <c r="H84" s="14"/>
      <c r="I84" s="14"/>
      <c r="J84" s="14"/>
      <c r="K84" s="14"/>
      <c r="L84" s="14"/>
      <c r="M84" s="14"/>
      <c r="X84"/>
      <c r="Y84"/>
      <c r="Z84"/>
      <c r="AA84"/>
      <c r="AB84"/>
    </row>
    <row r="85" spans="1:35" s="3" customFormat="1" x14ac:dyDescent="0.25">
      <c r="A85"/>
      <c r="B85"/>
      <c r="C85"/>
      <c r="D85"/>
      <c r="E85" s="37"/>
      <c r="F85" s="37"/>
      <c r="G85" s="37"/>
      <c r="H85" s="37"/>
      <c r="I85" s="37"/>
      <c r="J85" s="37"/>
      <c r="K85" s="37"/>
      <c r="L85" s="37"/>
      <c r="M85" s="37"/>
      <c r="X85"/>
      <c r="Y85"/>
      <c r="Z85"/>
      <c r="AA85"/>
      <c r="AB85"/>
    </row>
    <row r="86" spans="1:35" s="3" customFormat="1" x14ac:dyDescent="0.25">
      <c r="A86"/>
      <c r="B86"/>
      <c r="C86" s="27"/>
      <c r="D86" s="27"/>
      <c r="E86" s="37"/>
      <c r="F86" s="37"/>
      <c r="G86" s="37"/>
      <c r="H86" s="37"/>
      <c r="I86" s="37"/>
      <c r="J86" s="37"/>
      <c r="K86" s="37"/>
      <c r="L86" s="37"/>
      <c r="M86" s="37"/>
      <c r="X86"/>
      <c r="Y86"/>
      <c r="Z86"/>
      <c r="AA86"/>
      <c r="AB86"/>
    </row>
    <row r="87" spans="1:35" s="3" customFormat="1" x14ac:dyDescent="0.25">
      <c r="A87"/>
      <c r="B87"/>
      <c r="C87"/>
      <c r="D87"/>
      <c r="E87" s="150"/>
      <c r="F87" s="150"/>
      <c r="G87" s="150"/>
      <c r="H87" s="150"/>
      <c r="I87" s="14"/>
      <c r="J87" s="14"/>
      <c r="K87" s="14"/>
      <c r="L87" s="14"/>
      <c r="M87" s="14"/>
      <c r="N87" s="14"/>
      <c r="O87" s="14"/>
      <c r="P87" s="14"/>
      <c r="Q87" s="14"/>
      <c r="X87"/>
      <c r="Y87"/>
      <c r="Z87"/>
      <c r="AA87"/>
      <c r="AB87"/>
      <c r="AE87"/>
    </row>
    <row r="88" spans="1:35" s="3" customFormat="1" x14ac:dyDescent="0.25">
      <c r="A88"/>
      <c r="B88"/>
      <c r="C88"/>
      <c r="D88"/>
      <c r="E88" s="1"/>
      <c r="F88" s="1"/>
      <c r="G88" s="1"/>
      <c r="H88" s="1"/>
      <c r="I88" s="14"/>
      <c r="J88" s="14"/>
      <c r="K88" s="14"/>
      <c r="L88" s="14"/>
      <c r="M88" s="14"/>
      <c r="N88" s="14"/>
      <c r="O88" s="14"/>
      <c r="P88" s="14"/>
      <c r="Q88" s="14"/>
      <c r="X88"/>
      <c r="Y88"/>
      <c r="Z88"/>
      <c r="AA88"/>
      <c r="AB88"/>
      <c r="AE88"/>
    </row>
    <row r="89" spans="1:35" x14ac:dyDescent="0.25">
      <c r="E89" s="38"/>
      <c r="F89" s="38"/>
      <c r="AE89"/>
      <c r="AF89"/>
      <c r="AG89"/>
      <c r="AH89"/>
      <c r="AI89"/>
    </row>
    <row r="90" spans="1:35" x14ac:dyDescent="0.25">
      <c r="AE90"/>
      <c r="AF90"/>
      <c r="AG90"/>
      <c r="AH90"/>
      <c r="AI90"/>
    </row>
    <row r="91" spans="1:35" x14ac:dyDescent="0.25">
      <c r="AE91"/>
      <c r="AF91"/>
      <c r="AG91"/>
      <c r="AH91"/>
      <c r="AI91"/>
    </row>
    <row r="92" spans="1:35" x14ac:dyDescent="0.25">
      <c r="AE92"/>
      <c r="AF92"/>
      <c r="AG92"/>
      <c r="AH92"/>
      <c r="AI92"/>
    </row>
    <row r="93" spans="1:35" x14ac:dyDescent="0.25">
      <c r="C93" s="8"/>
      <c r="D93" s="8"/>
      <c r="E93" s="90"/>
      <c r="F93" s="90"/>
      <c r="G93" s="90"/>
      <c r="H93" s="90"/>
      <c r="AE93"/>
      <c r="AF93"/>
      <c r="AG93"/>
      <c r="AH93"/>
      <c r="AI93"/>
    </row>
    <row r="94" spans="1:35" x14ac:dyDescent="0.25">
      <c r="C94" s="8"/>
      <c r="D94" s="8"/>
      <c r="E94" s="90"/>
      <c r="F94" s="90"/>
      <c r="G94" s="90"/>
      <c r="H94" s="90"/>
      <c r="AE94"/>
      <c r="AF94"/>
      <c r="AG94"/>
      <c r="AH94"/>
      <c r="AI94"/>
    </row>
    <row r="95" spans="1:35" x14ac:dyDescent="0.25">
      <c r="C95" s="8"/>
      <c r="D95" s="8"/>
      <c r="E95" s="90"/>
      <c r="F95" s="90"/>
      <c r="G95" s="90"/>
      <c r="H95" s="90"/>
      <c r="AE95"/>
      <c r="AF95"/>
      <c r="AG95"/>
      <c r="AH95"/>
      <c r="AI95"/>
    </row>
    <row r="96" spans="1:35" x14ac:dyDescent="0.25">
      <c r="C96" s="8"/>
      <c r="D96" s="8"/>
      <c r="E96" s="90"/>
      <c r="F96" s="90"/>
      <c r="G96" s="90"/>
      <c r="H96" s="90"/>
      <c r="AE96"/>
      <c r="AF96"/>
      <c r="AG96"/>
      <c r="AH96"/>
      <c r="AI96"/>
    </row>
    <row r="97" spans="1:36" x14ac:dyDescent="0.25">
      <c r="C97" s="8"/>
      <c r="D97" s="8"/>
      <c r="E97" s="90"/>
      <c r="F97" s="90"/>
      <c r="G97" s="90"/>
      <c r="H97" s="90"/>
      <c r="AE97"/>
      <c r="AF97"/>
      <c r="AG97"/>
      <c r="AH97"/>
      <c r="AI97"/>
    </row>
    <row r="98" spans="1:36" x14ac:dyDescent="0.25">
      <c r="AE98"/>
      <c r="AF98"/>
      <c r="AG98"/>
      <c r="AH98"/>
      <c r="AI98"/>
    </row>
    <row r="101" spans="1:36" x14ac:dyDescent="0.25">
      <c r="C101" s="116"/>
      <c r="D101" s="116"/>
      <c r="E101" s="90"/>
      <c r="F101" s="90"/>
      <c r="G101" s="90"/>
      <c r="H101" s="90"/>
    </row>
    <row r="102" spans="1:36" x14ac:dyDescent="0.25">
      <c r="C102" s="116"/>
      <c r="D102" s="116"/>
      <c r="E102" s="90"/>
      <c r="F102" s="90"/>
      <c r="G102" s="90"/>
      <c r="H102" s="90"/>
    </row>
    <row r="103" spans="1:36" x14ac:dyDescent="0.25">
      <c r="C103" s="116"/>
      <c r="D103" s="116"/>
      <c r="E103" s="90"/>
      <c r="F103" s="90"/>
      <c r="G103" s="90"/>
      <c r="H103" s="90"/>
    </row>
    <row r="104" spans="1:36" s="14" customFormat="1" x14ac:dyDescent="0.25">
      <c r="A104"/>
      <c r="B104"/>
      <c r="C104" s="116"/>
      <c r="D104" s="116"/>
      <c r="E104" s="90"/>
      <c r="F104" s="90"/>
      <c r="G104" s="90"/>
      <c r="H104" s="90"/>
      <c r="R104" s="3"/>
      <c r="S104" s="3"/>
      <c r="T104" s="3"/>
      <c r="U104" s="3"/>
      <c r="V104" s="3"/>
      <c r="W104" s="3"/>
      <c r="X104"/>
      <c r="Y104"/>
      <c r="Z104"/>
      <c r="AA104"/>
      <c r="AB104"/>
      <c r="AC104" s="3"/>
      <c r="AD104" s="3"/>
      <c r="AE104" s="3"/>
      <c r="AF104" s="3"/>
      <c r="AG104" s="3"/>
      <c r="AH104" s="3"/>
      <c r="AI104" s="3"/>
      <c r="AJ104"/>
    </row>
    <row r="105" spans="1:36" x14ac:dyDescent="0.25">
      <c r="C105" s="116"/>
      <c r="D105" s="116"/>
      <c r="E105" s="90"/>
      <c r="F105" s="90"/>
      <c r="G105" s="90"/>
      <c r="H105"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66:Q75 Q11:Q42 Q43:Q6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836CEE-D88A-493A-B693-375863DCF4B7}">
  <ds:schemaRefs>
    <ds:schemaRef ds:uri="http://schemas.microsoft.com/sharepoint/v3/contenttype/forms"/>
  </ds:schemaRefs>
</ds:datastoreItem>
</file>

<file path=customXml/itemProps2.xml><?xml version="1.0" encoding="utf-8"?>
<ds:datastoreItem xmlns:ds="http://schemas.openxmlformats.org/officeDocument/2006/customXml" ds:itemID="{640B5D8B-4880-4ABC-8C66-EEDDE2F4D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77ED02-1DAB-421F-A7D6-398595FA7F06}">
  <ds:schemaRef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f7c7372e-77c9-4c4a-9e9a-3e04be05905d"/>
    <ds:schemaRef ds:uri="http://schemas.microsoft.com/office/infopath/2007/PartnerControls"/>
    <ds:schemaRef ds:uri="09100588-ee89-45b2-81d6-a67d223ce91b"/>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2025-11-20T18:00:53Z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